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 activeTab="1"/>
  </bookViews>
  <sheets>
    <sheet name="ElementResearch연구" sheetId="5" r:id="rId1"/>
    <sheet name="HeroResearch신" sheetId="9" r:id="rId2"/>
    <sheet name="Element별 비중" sheetId="4" r:id="rId3"/>
    <sheet name="Element와Hero능력치비교(업글)" sheetId="6" r:id="rId4"/>
    <sheet name="Research시간별가격계산" sheetId="7" r:id="rId5"/>
    <sheet name="Sheet2" sheetId="10" r:id="rId6"/>
  </sheets>
  <calcPr calcId="125725"/>
</workbook>
</file>

<file path=xl/calcChain.xml><?xml version="1.0" encoding="utf-8"?>
<calcChain xmlns="http://schemas.openxmlformats.org/spreadsheetml/2006/main">
  <c r="D396" i="9"/>
  <c r="B406" i="5"/>
  <c r="F408" i="9"/>
  <c r="G408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H408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I408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422" s="1"/>
  <c r="I423" s="1"/>
  <c r="I424" s="1"/>
  <c r="I425" s="1"/>
  <c r="I426" s="1"/>
  <c r="I427" s="1"/>
  <c r="I428" s="1"/>
  <c r="I429" s="1"/>
  <c r="I430" s="1"/>
  <c r="I431" s="1"/>
  <c r="I432" s="1"/>
  <c r="I433" s="1"/>
  <c r="I434" s="1"/>
  <c r="I435" s="1"/>
  <c r="I436" s="1"/>
  <c r="I437" s="1"/>
  <c r="I438" s="1"/>
  <c r="I439" s="1"/>
  <c r="I440" s="1"/>
  <c r="I441" s="1"/>
  <c r="I442" s="1"/>
  <c r="I443" s="1"/>
  <c r="I444" s="1"/>
  <c r="I445" s="1"/>
  <c r="I446" s="1"/>
  <c r="I447" s="1"/>
  <c r="I448" s="1"/>
  <c r="I449" s="1"/>
  <c r="I450" s="1"/>
  <c r="I451" s="1"/>
  <c r="I452" s="1"/>
  <c r="I453" s="1"/>
  <c r="I454" s="1"/>
  <c r="I455" s="1"/>
  <c r="I456" s="1"/>
  <c r="I457" s="1"/>
  <c r="I458" s="1"/>
  <c r="I459" s="1"/>
  <c r="I460" s="1"/>
  <c r="I461" s="1"/>
  <c r="J408"/>
  <c r="F409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J409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s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J612" s="1"/>
  <c r="J613" s="1"/>
  <c r="J614" s="1"/>
  <c r="J615" s="1"/>
  <c r="J616" s="1"/>
  <c r="J617" s="1"/>
  <c r="J618" s="1"/>
  <c r="J619" s="1"/>
  <c r="J620" s="1"/>
  <c r="J621" s="1"/>
  <c r="J622" s="1"/>
  <c r="J623" s="1"/>
  <c r="J624" s="1"/>
  <c r="J625" s="1"/>
  <c r="J626" s="1"/>
  <c r="J627" s="1"/>
  <c r="J628" s="1"/>
  <c r="J629" s="1"/>
  <c r="J630" s="1"/>
  <c r="J631" s="1"/>
  <c r="J632" s="1"/>
  <c r="J633" s="1"/>
  <c r="J634" s="1"/>
  <c r="J635" s="1"/>
  <c r="J636" s="1"/>
  <c r="J637" s="1"/>
  <c r="J638" s="1"/>
  <c r="J639" s="1"/>
  <c r="J640" s="1"/>
  <c r="J641" s="1"/>
  <c r="J642" s="1"/>
  <c r="J643" s="1"/>
  <c r="J644" s="1"/>
  <c r="J645" s="1"/>
  <c r="J646" s="1"/>
  <c r="J647" s="1"/>
  <c r="J648" s="1"/>
  <c r="J649" s="1"/>
  <c r="J650" s="1"/>
  <c r="J651" s="1"/>
  <c r="J652" s="1"/>
  <c r="J653" s="1"/>
  <c r="J654" s="1"/>
  <c r="J655" s="1"/>
  <c r="J656" s="1"/>
  <c r="J657" s="1"/>
  <c r="J658" s="1"/>
  <c r="J659" s="1"/>
  <c r="J660" s="1"/>
  <c r="J661" s="1"/>
  <c r="J662" s="1"/>
  <c r="J663" s="1"/>
  <c r="J664" s="1"/>
  <c r="J665" s="1"/>
  <c r="J666" s="1"/>
  <c r="J667" s="1"/>
  <c r="J668" s="1"/>
  <c r="J669" s="1"/>
  <c r="J670" s="1"/>
  <c r="J671" s="1"/>
  <c r="J672" s="1"/>
  <c r="J673" s="1"/>
  <c r="J674" s="1"/>
  <c r="J675" s="1"/>
  <c r="J676" s="1"/>
  <c r="J677" s="1"/>
  <c r="J678" s="1"/>
  <c r="J679" s="1"/>
  <c r="J680" s="1"/>
  <c r="J681" s="1"/>
  <c r="J682" s="1"/>
  <c r="J683" s="1"/>
  <c r="J684" s="1"/>
  <c r="J685" s="1"/>
  <c r="J686" s="1"/>
  <c r="J687" s="1"/>
  <c r="J688" s="1"/>
  <c r="J689" s="1"/>
  <c r="J690" s="1"/>
  <c r="J691" s="1"/>
  <c r="J692" s="1"/>
  <c r="J693" s="1"/>
  <c r="J694" s="1"/>
  <c r="J695" s="1"/>
  <c r="J696" s="1"/>
  <c r="J697" s="1"/>
  <c r="J698" s="1"/>
  <c r="J699" s="1"/>
  <c r="J700" s="1"/>
  <c r="J701" s="1"/>
  <c r="J702" s="1"/>
  <c r="J703" s="1"/>
  <c r="J704" s="1"/>
  <c r="J705" s="1"/>
  <c r="J706" s="1"/>
  <c r="J707" s="1"/>
  <c r="J708" s="1"/>
  <c r="J709" s="1"/>
  <c r="J710" s="1"/>
  <c r="J711" s="1"/>
  <c r="J712" s="1"/>
  <c r="J713" s="1"/>
  <c r="J714" s="1"/>
  <c r="J715" s="1"/>
  <c r="J716" s="1"/>
  <c r="J717" s="1"/>
  <c r="J718" s="1"/>
  <c r="J719" s="1"/>
  <c r="J720" s="1"/>
  <c r="J721" s="1"/>
  <c r="J722" s="1"/>
  <c r="J723" s="1"/>
  <c r="J724" s="1"/>
  <c r="J725" s="1"/>
  <c r="J726" s="1"/>
  <c r="J727" s="1"/>
  <c r="J728" s="1"/>
  <c r="J729" s="1"/>
  <c r="J730" s="1"/>
  <c r="J731" s="1"/>
  <c r="J732" s="1"/>
  <c r="J733" s="1"/>
  <c r="J734" s="1"/>
  <c r="J735" s="1"/>
  <c r="J736" s="1"/>
  <c r="J737" s="1"/>
  <c r="J738" s="1"/>
  <c r="J739" s="1"/>
  <c r="J740" s="1"/>
  <c r="J741" s="1"/>
  <c r="J742" s="1"/>
  <c r="J743" s="1"/>
  <c r="J744" s="1"/>
  <c r="J745" s="1"/>
  <c r="J746" s="1"/>
  <c r="J747" s="1"/>
  <c r="J748" s="1"/>
  <c r="J749" s="1"/>
  <c r="J750" s="1"/>
  <c r="J751" s="1"/>
  <c r="J752" s="1"/>
  <c r="J753" s="1"/>
  <c r="J754" s="1"/>
  <c r="J755" s="1"/>
  <c r="J756" s="1"/>
  <c r="J757" s="1"/>
  <c r="J758" s="1"/>
  <c r="J759" s="1"/>
  <c r="J760" s="1"/>
  <c r="J761" s="1"/>
  <c r="J762" s="1"/>
  <c r="J763" s="1"/>
  <c r="J764" s="1"/>
  <c r="J765" s="1"/>
  <c r="J766" s="1"/>
  <c r="J767" s="1"/>
  <c r="J768" s="1"/>
  <c r="J769" s="1"/>
  <c r="J770" s="1"/>
  <c r="J771" s="1"/>
  <c r="J772" s="1"/>
  <c r="J773" s="1"/>
  <c r="J774" s="1"/>
  <c r="J775" s="1"/>
  <c r="J776" s="1"/>
  <c r="J777" s="1"/>
  <c r="J778" s="1"/>
  <c r="J779" s="1"/>
  <c r="J780" s="1"/>
  <c r="J781" s="1"/>
  <c r="J782" s="1"/>
  <c r="J783" s="1"/>
  <c r="J784" s="1"/>
  <c r="J785" s="1"/>
  <c r="J786" s="1"/>
  <c r="J787" s="1"/>
  <c r="J788" s="1"/>
  <c r="J789" s="1"/>
  <c r="J790" s="1"/>
  <c r="J791" s="1"/>
  <c r="J792" s="1"/>
  <c r="J793" s="1"/>
  <c r="J794" s="1"/>
  <c r="J795" s="1"/>
  <c r="J796" s="1"/>
  <c r="J797" s="1"/>
  <c r="J798" s="1"/>
  <c r="J799" s="1"/>
  <c r="J800" s="1"/>
  <c r="J801" s="1"/>
  <c r="J802" s="1"/>
  <c r="J803" s="1"/>
  <c r="J804" s="1"/>
  <c r="J805" s="1"/>
  <c r="J806" s="1"/>
  <c r="J807" s="1"/>
  <c r="J808" s="1"/>
  <c r="J809" s="1"/>
  <c r="J810" s="1"/>
  <c r="J811" s="1"/>
  <c r="J812" s="1"/>
  <c r="J813" s="1"/>
  <c r="J814" s="1"/>
  <c r="J815" s="1"/>
  <c r="J816" s="1"/>
  <c r="J817" s="1"/>
  <c r="J818" s="1"/>
  <c r="J819" s="1"/>
  <c r="J820" s="1"/>
  <c r="J821" s="1"/>
  <c r="J822" s="1"/>
  <c r="J823" s="1"/>
  <c r="J824" s="1"/>
  <c r="J825" s="1"/>
  <c r="J826" s="1"/>
  <c r="J827" s="1"/>
  <c r="J828" s="1"/>
  <c r="J829" s="1"/>
  <c r="J830" s="1"/>
  <c r="J831" s="1"/>
  <c r="J832" s="1"/>
  <c r="J833" s="1"/>
  <c r="J834" s="1"/>
  <c r="J835" s="1"/>
  <c r="J836" s="1"/>
  <c r="J837" s="1"/>
  <c r="J838" s="1"/>
  <c r="J839" s="1"/>
  <c r="J840" s="1"/>
  <c r="J841" s="1"/>
  <c r="J842" s="1"/>
  <c r="J843" s="1"/>
  <c r="J844" s="1"/>
  <c r="J845" s="1"/>
  <c r="J846" s="1"/>
  <c r="J847" s="1"/>
  <c r="J848" s="1"/>
  <c r="J849" s="1"/>
  <c r="J850" s="1"/>
  <c r="J851" s="1"/>
  <c r="J852" s="1"/>
  <c r="J853" s="1"/>
  <c r="J854" s="1"/>
  <c r="J855" s="1"/>
  <c r="J856" s="1"/>
  <c r="J857" s="1"/>
  <c r="J858" s="1"/>
  <c r="J859" s="1"/>
  <c r="J860" s="1"/>
  <c r="J861" s="1"/>
  <c r="J862" s="1"/>
  <c r="J863" s="1"/>
  <c r="J864" s="1"/>
  <c r="J865" s="1"/>
  <c r="J866" s="1"/>
  <c r="J867" s="1"/>
  <c r="J868" s="1"/>
  <c r="J869" s="1"/>
  <c r="J870" s="1"/>
  <c r="J871" s="1"/>
  <c r="J872" s="1"/>
  <c r="J873" s="1"/>
  <c r="J874" s="1"/>
  <c r="J875" s="1"/>
  <c r="J876" s="1"/>
  <c r="J877" s="1"/>
  <c r="J878" s="1"/>
  <c r="J879" s="1"/>
  <c r="J880" s="1"/>
  <c r="J881" s="1"/>
  <c r="J882" s="1"/>
  <c r="J883" s="1"/>
  <c r="J884" s="1"/>
  <c r="J885" s="1"/>
  <c r="J886" s="1"/>
  <c r="J887" s="1"/>
  <c r="J888" s="1"/>
  <c r="J889" s="1"/>
  <c r="J890" s="1"/>
  <c r="J891" s="1"/>
  <c r="J892" s="1"/>
  <c r="J893" s="1"/>
  <c r="J894" s="1"/>
  <c r="J895" s="1"/>
  <c r="J896" s="1"/>
  <c r="J897" s="1"/>
  <c r="J898" s="1"/>
  <c r="J899" s="1"/>
  <c r="J900" s="1"/>
  <c r="J901" s="1"/>
  <c r="J902" s="1"/>
  <c r="J903" s="1"/>
  <c r="J904" s="1"/>
  <c r="J905" s="1"/>
  <c r="J906" s="1"/>
  <c r="I462"/>
  <c r="I463" s="1"/>
  <c r="I464" s="1"/>
  <c r="I465" s="1"/>
  <c r="I466" s="1"/>
  <c r="I467" s="1"/>
  <c r="I468" s="1"/>
  <c r="I469" s="1"/>
  <c r="I470" s="1"/>
  <c r="I471" s="1"/>
  <c r="I472" s="1"/>
  <c r="I473" s="1"/>
  <c r="I474" s="1"/>
  <c r="I475" s="1"/>
  <c r="I476" s="1"/>
  <c r="I477" s="1"/>
  <c r="I478" s="1"/>
  <c r="I479" s="1"/>
  <c r="I480" s="1"/>
  <c r="I481" s="1"/>
  <c r="I482" s="1"/>
  <c r="I483" s="1"/>
  <c r="I484" s="1"/>
  <c r="I485" s="1"/>
  <c r="I486" s="1"/>
  <c r="I487" s="1"/>
  <c r="I488" s="1"/>
  <c r="I489" s="1"/>
  <c r="I490" s="1"/>
  <c r="I491" s="1"/>
  <c r="I492" s="1"/>
  <c r="I493" s="1"/>
  <c r="I494" s="1"/>
  <c r="I495" s="1"/>
  <c r="I496" s="1"/>
  <c r="I497" s="1"/>
  <c r="I498" s="1"/>
  <c r="I499" s="1"/>
  <c r="I500" s="1"/>
  <c r="I501" s="1"/>
  <c r="I502" s="1"/>
  <c r="I503" s="1"/>
  <c r="I504" s="1"/>
  <c r="I505" s="1"/>
  <c r="I506" s="1"/>
  <c r="I507" s="1"/>
  <c r="I508" s="1"/>
  <c r="I509" s="1"/>
  <c r="I510" s="1"/>
  <c r="I511" s="1"/>
  <c r="I512" s="1"/>
  <c r="I513" s="1"/>
  <c r="I514" s="1"/>
  <c r="I515" s="1"/>
  <c r="I516" s="1"/>
  <c r="I517" s="1"/>
  <c r="I518" s="1"/>
  <c r="I519" s="1"/>
  <c r="I520" s="1"/>
  <c r="I521" s="1"/>
  <c r="I522" s="1"/>
  <c r="I523" s="1"/>
  <c r="I524" s="1"/>
  <c r="I525" s="1"/>
  <c r="I526" s="1"/>
  <c r="I527" s="1"/>
  <c r="I528" s="1"/>
  <c r="I529" s="1"/>
  <c r="I530" s="1"/>
  <c r="I531" s="1"/>
  <c r="I532" s="1"/>
  <c r="I533" s="1"/>
  <c r="I534" s="1"/>
  <c r="I535" s="1"/>
  <c r="I536" s="1"/>
  <c r="I537" s="1"/>
  <c r="I538" s="1"/>
  <c r="I539" s="1"/>
  <c r="I540" s="1"/>
  <c r="I541" s="1"/>
  <c r="I542" s="1"/>
  <c r="I543" s="1"/>
  <c r="I544" s="1"/>
  <c r="I545" s="1"/>
  <c r="I546" s="1"/>
  <c r="I547" s="1"/>
  <c r="I548" s="1"/>
  <c r="I549" s="1"/>
  <c r="I550" s="1"/>
  <c r="I551" s="1"/>
  <c r="I552" s="1"/>
  <c r="I553" s="1"/>
  <c r="I554" s="1"/>
  <c r="I555" s="1"/>
  <c r="I556" s="1"/>
  <c r="I557" s="1"/>
  <c r="I558" s="1"/>
  <c r="I559" s="1"/>
  <c r="I560" s="1"/>
  <c r="I561" s="1"/>
  <c r="I562" s="1"/>
  <c r="I563" s="1"/>
  <c r="I564" s="1"/>
  <c r="I565" s="1"/>
  <c r="I566" s="1"/>
  <c r="I567" s="1"/>
  <c r="I568" s="1"/>
  <c r="I569" s="1"/>
  <c r="I570" s="1"/>
  <c r="I571" s="1"/>
  <c r="I572" s="1"/>
  <c r="I573" s="1"/>
  <c r="I574" s="1"/>
  <c r="I575" s="1"/>
  <c r="I576" s="1"/>
  <c r="I577" s="1"/>
  <c r="I578" s="1"/>
  <c r="I579" s="1"/>
  <c r="I580" s="1"/>
  <c r="I581" s="1"/>
  <c r="I582" s="1"/>
  <c r="I583" s="1"/>
  <c r="I584" s="1"/>
  <c r="I585" s="1"/>
  <c r="I586" s="1"/>
  <c r="I587" s="1"/>
  <c r="I588" s="1"/>
  <c r="I589" s="1"/>
  <c r="I590" s="1"/>
  <c r="I591" s="1"/>
  <c r="I592" s="1"/>
  <c r="I593" s="1"/>
  <c r="I594" s="1"/>
  <c r="I595" s="1"/>
  <c r="I596" s="1"/>
  <c r="I597" s="1"/>
  <c r="I598" s="1"/>
  <c r="I599" s="1"/>
  <c r="I600" s="1"/>
  <c r="I601" s="1"/>
  <c r="I602" s="1"/>
  <c r="I603" s="1"/>
  <c r="I604" s="1"/>
  <c r="I605" s="1"/>
  <c r="I606" s="1"/>
  <c r="I607" s="1"/>
  <c r="I608" s="1"/>
  <c r="I609" s="1"/>
  <c r="I610" s="1"/>
  <c r="I611" s="1"/>
  <c r="I612" s="1"/>
  <c r="I613" s="1"/>
  <c r="I614" s="1"/>
  <c r="I615" s="1"/>
  <c r="I616" s="1"/>
  <c r="I617" s="1"/>
  <c r="I618" s="1"/>
  <c r="I619" s="1"/>
  <c r="I620" s="1"/>
  <c r="I621" s="1"/>
  <c r="I622" s="1"/>
  <c r="I623" s="1"/>
  <c r="I624" s="1"/>
  <c r="I625" s="1"/>
  <c r="I626" s="1"/>
  <c r="I627" s="1"/>
  <c r="I628" s="1"/>
  <c r="I629" s="1"/>
  <c r="I630" s="1"/>
  <c r="I631" s="1"/>
  <c r="I632" s="1"/>
  <c r="I633" s="1"/>
  <c r="I634" s="1"/>
  <c r="I635" s="1"/>
  <c r="I636" s="1"/>
  <c r="I637" s="1"/>
  <c r="I638" s="1"/>
  <c r="I639" s="1"/>
  <c r="I640" s="1"/>
  <c r="I641" s="1"/>
  <c r="I642" s="1"/>
  <c r="I643" s="1"/>
  <c r="I644" s="1"/>
  <c r="I645" s="1"/>
  <c r="I646" s="1"/>
  <c r="I647" s="1"/>
  <c r="I648" s="1"/>
  <c r="I649" s="1"/>
  <c r="I650" s="1"/>
  <c r="I651" s="1"/>
  <c r="I652" s="1"/>
  <c r="I653" s="1"/>
  <c r="I654" s="1"/>
  <c r="I655" s="1"/>
  <c r="I656" s="1"/>
  <c r="I657" s="1"/>
  <c r="I658" s="1"/>
  <c r="I659" s="1"/>
  <c r="I660" s="1"/>
  <c r="I661" s="1"/>
  <c r="I662" s="1"/>
  <c r="I663" s="1"/>
  <c r="I664" s="1"/>
  <c r="I665" s="1"/>
  <c r="I666" s="1"/>
  <c r="I667" s="1"/>
  <c r="I668" s="1"/>
  <c r="I669" s="1"/>
  <c r="I670" s="1"/>
  <c r="I671" s="1"/>
  <c r="I672" s="1"/>
  <c r="I673" s="1"/>
  <c r="I674" s="1"/>
  <c r="I675" s="1"/>
  <c r="I676" s="1"/>
  <c r="I677" s="1"/>
  <c r="I678" s="1"/>
  <c r="I679" s="1"/>
  <c r="I680" s="1"/>
  <c r="I681" s="1"/>
  <c r="I682" s="1"/>
  <c r="I683" s="1"/>
  <c r="I684" s="1"/>
  <c r="I685" s="1"/>
  <c r="I686" s="1"/>
  <c r="I687" s="1"/>
  <c r="I688" s="1"/>
  <c r="I689" s="1"/>
  <c r="I690" s="1"/>
  <c r="I691" s="1"/>
  <c r="I692" s="1"/>
  <c r="I693" s="1"/>
  <c r="I694" s="1"/>
  <c r="I695" s="1"/>
  <c r="I696" s="1"/>
  <c r="I697" s="1"/>
  <c r="I698" s="1"/>
  <c r="I699" s="1"/>
  <c r="I700" s="1"/>
  <c r="I701" s="1"/>
  <c r="I702" s="1"/>
  <c r="I703" s="1"/>
  <c r="I704" s="1"/>
  <c r="I705" s="1"/>
  <c r="I706" s="1"/>
  <c r="I707" s="1"/>
  <c r="I708" s="1"/>
  <c r="I709" s="1"/>
  <c r="I710" s="1"/>
  <c r="I711" s="1"/>
  <c r="I712" s="1"/>
  <c r="I713" s="1"/>
  <c r="I714" s="1"/>
  <c r="I715" s="1"/>
  <c r="I716" s="1"/>
  <c r="I717" s="1"/>
  <c r="I718" s="1"/>
  <c r="I719" s="1"/>
  <c r="I720" s="1"/>
  <c r="I721" s="1"/>
  <c r="I722" s="1"/>
  <c r="I723" s="1"/>
  <c r="I724" s="1"/>
  <c r="I725" s="1"/>
  <c r="I726" s="1"/>
  <c r="I727" s="1"/>
  <c r="I728" s="1"/>
  <c r="I729" s="1"/>
  <c r="I730" s="1"/>
  <c r="I731" s="1"/>
  <c r="I732" s="1"/>
  <c r="I733" s="1"/>
  <c r="I734" s="1"/>
  <c r="I735" s="1"/>
  <c r="I736" s="1"/>
  <c r="I737" s="1"/>
  <c r="I738" s="1"/>
  <c r="I739" s="1"/>
  <c r="I740" s="1"/>
  <c r="I741" s="1"/>
  <c r="I742" s="1"/>
  <c r="I743" s="1"/>
  <c r="I744" s="1"/>
  <c r="I745" s="1"/>
  <c r="I746" s="1"/>
  <c r="I747" s="1"/>
  <c r="I748" s="1"/>
  <c r="I749" s="1"/>
  <c r="I750" s="1"/>
  <c r="I751" s="1"/>
  <c r="I752" s="1"/>
  <c r="I753" s="1"/>
  <c r="I754" s="1"/>
  <c r="I755" s="1"/>
  <c r="I756" s="1"/>
  <c r="I757" s="1"/>
  <c r="I758" s="1"/>
  <c r="I759" s="1"/>
  <c r="I760" s="1"/>
  <c r="I761" s="1"/>
  <c r="I762" s="1"/>
  <c r="I763" s="1"/>
  <c r="I764" s="1"/>
  <c r="I765" s="1"/>
  <c r="I766" s="1"/>
  <c r="I767" s="1"/>
  <c r="I768" s="1"/>
  <c r="I769" s="1"/>
  <c r="I770" s="1"/>
  <c r="I771" s="1"/>
  <c r="I772" s="1"/>
  <c r="I773" s="1"/>
  <c r="I774" s="1"/>
  <c r="I775" s="1"/>
  <c r="I776" s="1"/>
  <c r="I777" s="1"/>
  <c r="I778" s="1"/>
  <c r="I779" s="1"/>
  <c r="I780" s="1"/>
  <c r="I781" s="1"/>
  <c r="I782" s="1"/>
  <c r="I783" s="1"/>
  <c r="I784" s="1"/>
  <c r="I785" s="1"/>
  <c r="I786" s="1"/>
  <c r="I787" s="1"/>
  <c r="I788" s="1"/>
  <c r="I789" s="1"/>
  <c r="I790" s="1"/>
  <c r="I791" s="1"/>
  <c r="I792" s="1"/>
  <c r="I793" s="1"/>
  <c r="I794" s="1"/>
  <c r="I795" s="1"/>
  <c r="I796" s="1"/>
  <c r="I797" s="1"/>
  <c r="I798" s="1"/>
  <c r="I799" s="1"/>
  <c r="I800" s="1"/>
  <c r="I801" s="1"/>
  <c r="I802" s="1"/>
  <c r="I803" s="1"/>
  <c r="I804" s="1"/>
  <c r="I805" s="1"/>
  <c r="I806" s="1"/>
  <c r="I807" s="1"/>
  <c r="I808" s="1"/>
  <c r="I809" s="1"/>
  <c r="I810" s="1"/>
  <c r="I811" s="1"/>
  <c r="I812" s="1"/>
  <c r="I813" s="1"/>
  <c r="I814" s="1"/>
  <c r="I815" s="1"/>
  <c r="I816" s="1"/>
  <c r="I817" s="1"/>
  <c r="I818" s="1"/>
  <c r="I819" s="1"/>
  <c r="I820" s="1"/>
  <c r="I821" s="1"/>
  <c r="I822" s="1"/>
  <c r="I823" s="1"/>
  <c r="I824" s="1"/>
  <c r="I825" s="1"/>
  <c r="I826" s="1"/>
  <c r="I827" s="1"/>
  <c r="I828" s="1"/>
  <c r="I829" s="1"/>
  <c r="I830" s="1"/>
  <c r="I831" s="1"/>
  <c r="I832" s="1"/>
  <c r="I833" s="1"/>
  <c r="I834" s="1"/>
  <c r="I835" s="1"/>
  <c r="I836" s="1"/>
  <c r="I837" s="1"/>
  <c r="I838" s="1"/>
  <c r="I839" s="1"/>
  <c r="I840" s="1"/>
  <c r="I841" s="1"/>
  <c r="I842" s="1"/>
  <c r="I843" s="1"/>
  <c r="I844" s="1"/>
  <c r="I845" s="1"/>
  <c r="I846" s="1"/>
  <c r="I847" s="1"/>
  <c r="I848" s="1"/>
  <c r="I849" s="1"/>
  <c r="I850" s="1"/>
  <c r="I851" s="1"/>
  <c r="I852" s="1"/>
  <c r="I853" s="1"/>
  <c r="I854" s="1"/>
  <c r="I855" s="1"/>
  <c r="I856" s="1"/>
  <c r="I857" s="1"/>
  <c r="I858" s="1"/>
  <c r="I859" s="1"/>
  <c r="I860" s="1"/>
  <c r="I861" s="1"/>
  <c r="I862" s="1"/>
  <c r="I863" s="1"/>
  <c r="I864" s="1"/>
  <c r="I865" s="1"/>
  <c r="I866" s="1"/>
  <c r="I867" s="1"/>
  <c r="I868" s="1"/>
  <c r="I869" s="1"/>
  <c r="I870" s="1"/>
  <c r="I871" s="1"/>
  <c r="I872" s="1"/>
  <c r="I873" s="1"/>
  <c r="I874" s="1"/>
  <c r="I875" s="1"/>
  <c r="I876" s="1"/>
  <c r="I877" s="1"/>
  <c r="I878" s="1"/>
  <c r="I879" s="1"/>
  <c r="I880" s="1"/>
  <c r="I881" s="1"/>
  <c r="I882" s="1"/>
  <c r="I883" s="1"/>
  <c r="I884" s="1"/>
  <c r="I885" s="1"/>
  <c r="I886" s="1"/>
  <c r="I887" s="1"/>
  <c r="I888" s="1"/>
  <c r="I889" s="1"/>
  <c r="I890" s="1"/>
  <c r="I891" s="1"/>
  <c r="I892" s="1"/>
  <c r="I893" s="1"/>
  <c r="I894" s="1"/>
  <c r="I895" s="1"/>
  <c r="I896" s="1"/>
  <c r="I897" s="1"/>
  <c r="I898" s="1"/>
  <c r="I899" s="1"/>
  <c r="I900" s="1"/>
  <c r="I901" s="1"/>
  <c r="I902" s="1"/>
  <c r="I903" s="1"/>
  <c r="I904" s="1"/>
  <c r="I905" s="1"/>
  <c r="I906" s="1"/>
  <c r="H463"/>
  <c r="G464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H464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J407"/>
  <c r="I407"/>
  <c r="H407"/>
  <c r="G407"/>
  <c r="F407"/>
  <c r="K326"/>
  <c r="K406"/>
  <c r="J6"/>
  <c r="K6" s="1"/>
  <c r="F7"/>
  <c r="J7" s="1"/>
  <c r="K7" s="1"/>
  <c r="G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H7"/>
  <c r="H8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Y3"/>
  <c r="DB3" i="5"/>
  <c r="CQ3"/>
  <c r="CF3"/>
  <c r="BU3"/>
  <c r="BJ3"/>
  <c r="AY3"/>
  <c r="AN3"/>
  <c r="AC3"/>
  <c r="R3"/>
  <c r="Q7"/>
  <c r="Q8"/>
  <c r="Q9"/>
  <c r="Q10"/>
  <c r="Q11"/>
  <c r="Q12"/>
  <c r="Q13"/>
  <c r="Q14"/>
  <c r="Q15"/>
  <c r="Q16"/>
  <c r="P406"/>
  <c r="O406"/>
  <c r="N406"/>
  <c r="K406"/>
  <c r="P405"/>
  <c r="O405"/>
  <c r="N405"/>
  <c r="K405"/>
  <c r="P404"/>
  <c r="O404"/>
  <c r="N404"/>
  <c r="K404"/>
  <c r="P403"/>
  <c r="O403"/>
  <c r="N403"/>
  <c r="K403"/>
  <c r="P402"/>
  <c r="O402"/>
  <c r="N402"/>
  <c r="K402"/>
  <c r="P401"/>
  <c r="O401"/>
  <c r="N401"/>
  <c r="K401"/>
  <c r="P400"/>
  <c r="O400"/>
  <c r="N400"/>
  <c r="K400"/>
  <c r="P399"/>
  <c r="O399"/>
  <c r="N399"/>
  <c r="K399"/>
  <c r="P398"/>
  <c r="O398"/>
  <c r="N398"/>
  <c r="K398"/>
  <c r="P397"/>
  <c r="O397"/>
  <c r="N397"/>
  <c r="K397"/>
  <c r="P396"/>
  <c r="O396"/>
  <c r="N396"/>
  <c r="K396"/>
  <c r="P395"/>
  <c r="O395"/>
  <c r="N395"/>
  <c r="K395"/>
  <c r="P394"/>
  <c r="O394"/>
  <c r="N394"/>
  <c r="K394"/>
  <c r="P393"/>
  <c r="O393"/>
  <c r="N393"/>
  <c r="K393"/>
  <c r="P392"/>
  <c r="O392"/>
  <c r="N392"/>
  <c r="K392"/>
  <c r="P391"/>
  <c r="O391"/>
  <c r="N391"/>
  <c r="K391"/>
  <c r="P390"/>
  <c r="O390"/>
  <c r="N390"/>
  <c r="K390"/>
  <c r="P389"/>
  <c r="O389"/>
  <c r="N389"/>
  <c r="K389"/>
  <c r="P388"/>
  <c r="O388"/>
  <c r="N388"/>
  <c r="K388"/>
  <c r="P387"/>
  <c r="O387"/>
  <c r="N387"/>
  <c r="K387"/>
  <c r="P386"/>
  <c r="O386"/>
  <c r="N386"/>
  <c r="K386"/>
  <c r="P385"/>
  <c r="O385"/>
  <c r="N385"/>
  <c r="K385"/>
  <c r="P384"/>
  <c r="O384"/>
  <c r="N384"/>
  <c r="K384"/>
  <c r="P383"/>
  <c r="O383"/>
  <c r="N383"/>
  <c r="K383"/>
  <c r="P382"/>
  <c r="O382"/>
  <c r="N382"/>
  <c r="K382"/>
  <c r="P381"/>
  <c r="O381"/>
  <c r="N381"/>
  <c r="K381"/>
  <c r="P380"/>
  <c r="O380"/>
  <c r="N380"/>
  <c r="K380"/>
  <c r="P379"/>
  <c r="O379"/>
  <c r="N379"/>
  <c r="K379"/>
  <c r="P378"/>
  <c r="O378"/>
  <c r="N378"/>
  <c r="K378"/>
  <c r="P377"/>
  <c r="O377"/>
  <c r="N377"/>
  <c r="K377"/>
  <c r="P376"/>
  <c r="O376"/>
  <c r="N376"/>
  <c r="K376"/>
  <c r="P375"/>
  <c r="O375"/>
  <c r="N375"/>
  <c r="K375"/>
  <c r="P374"/>
  <c r="O374"/>
  <c r="N374"/>
  <c r="K374"/>
  <c r="P373"/>
  <c r="O373"/>
  <c r="N373"/>
  <c r="K373"/>
  <c r="P372"/>
  <c r="O372"/>
  <c r="N372"/>
  <c r="K372"/>
  <c r="P371"/>
  <c r="O371"/>
  <c r="N371"/>
  <c r="K371"/>
  <c r="P370"/>
  <c r="O370"/>
  <c r="N370"/>
  <c r="K370"/>
  <c r="P369"/>
  <c r="O369"/>
  <c r="N369"/>
  <c r="K369"/>
  <c r="P368"/>
  <c r="O368"/>
  <c r="N368"/>
  <c r="K368"/>
  <c r="P367"/>
  <c r="O367"/>
  <c r="N367"/>
  <c r="K367"/>
  <c r="P366"/>
  <c r="O366"/>
  <c r="N366"/>
  <c r="K366"/>
  <c r="P365"/>
  <c r="O365"/>
  <c r="N365"/>
  <c r="K365"/>
  <c r="P364"/>
  <c r="O364"/>
  <c r="N364"/>
  <c r="K364"/>
  <c r="P363"/>
  <c r="O363"/>
  <c r="N363"/>
  <c r="K363"/>
  <c r="P362"/>
  <c r="O362"/>
  <c r="N362"/>
  <c r="K362"/>
  <c r="P361"/>
  <c r="O361"/>
  <c r="N361"/>
  <c r="K361"/>
  <c r="P360"/>
  <c r="O360"/>
  <c r="N360"/>
  <c r="K360"/>
  <c r="P359"/>
  <c r="O359"/>
  <c r="N359"/>
  <c r="K359"/>
  <c r="P358"/>
  <c r="O358"/>
  <c r="N358"/>
  <c r="K358"/>
  <c r="P357"/>
  <c r="O357"/>
  <c r="N357"/>
  <c r="K357"/>
  <c r="P356"/>
  <c r="O356"/>
  <c r="N356"/>
  <c r="K356"/>
  <c r="P355"/>
  <c r="O355"/>
  <c r="N355"/>
  <c r="K355"/>
  <c r="P354"/>
  <c r="O354"/>
  <c r="N354"/>
  <c r="K354"/>
  <c r="P353"/>
  <c r="O353"/>
  <c r="N353"/>
  <c r="K353"/>
  <c r="P352"/>
  <c r="O352"/>
  <c r="N352"/>
  <c r="K352"/>
  <c r="P351"/>
  <c r="O351"/>
  <c r="N351"/>
  <c r="K351"/>
  <c r="P350"/>
  <c r="O350"/>
  <c r="N350"/>
  <c r="K350"/>
  <c r="P349"/>
  <c r="O349"/>
  <c r="N349"/>
  <c r="K349"/>
  <c r="P348"/>
  <c r="O348"/>
  <c r="N348"/>
  <c r="K348"/>
  <c r="P347"/>
  <c r="O347"/>
  <c r="N347"/>
  <c r="K347"/>
  <c r="P346"/>
  <c r="O346"/>
  <c r="N346"/>
  <c r="K346"/>
  <c r="P345"/>
  <c r="O345"/>
  <c r="N345"/>
  <c r="K345"/>
  <c r="P344"/>
  <c r="O344"/>
  <c r="N344"/>
  <c r="K344"/>
  <c r="P343"/>
  <c r="O343"/>
  <c r="N343"/>
  <c r="K343"/>
  <c r="P342"/>
  <c r="O342"/>
  <c r="N342"/>
  <c r="K342"/>
  <c r="P341"/>
  <c r="O341"/>
  <c r="N341"/>
  <c r="K341"/>
  <c r="P340"/>
  <c r="O340"/>
  <c r="N340"/>
  <c r="K340"/>
  <c r="P339"/>
  <c r="O339"/>
  <c r="N339"/>
  <c r="K339"/>
  <c r="P338"/>
  <c r="O338"/>
  <c r="N338"/>
  <c r="K338"/>
  <c r="P337"/>
  <c r="O337"/>
  <c r="N337"/>
  <c r="K337"/>
  <c r="P336"/>
  <c r="O336"/>
  <c r="N336"/>
  <c r="K336"/>
  <c r="P335"/>
  <c r="O335"/>
  <c r="N335"/>
  <c r="K335"/>
  <c r="P334"/>
  <c r="O334"/>
  <c r="N334"/>
  <c r="K334"/>
  <c r="P333"/>
  <c r="O333"/>
  <c r="N333"/>
  <c r="K333"/>
  <c r="P332"/>
  <c r="O332"/>
  <c r="N332"/>
  <c r="K332"/>
  <c r="P331"/>
  <c r="O331"/>
  <c r="N331"/>
  <c r="K331"/>
  <c r="P330"/>
  <c r="O330"/>
  <c r="N330"/>
  <c r="K330"/>
  <c r="P329"/>
  <c r="O329"/>
  <c r="N329"/>
  <c r="K329"/>
  <c r="P328"/>
  <c r="O328"/>
  <c r="N328"/>
  <c r="K328"/>
  <c r="P327"/>
  <c r="O327"/>
  <c r="N327"/>
  <c r="K327"/>
  <c r="P326"/>
  <c r="O326"/>
  <c r="N326"/>
  <c r="K326"/>
  <c r="P325"/>
  <c r="O325"/>
  <c r="N325"/>
  <c r="K325"/>
  <c r="P324"/>
  <c r="O324"/>
  <c r="N324"/>
  <c r="K324"/>
  <c r="P323"/>
  <c r="O323"/>
  <c r="N323"/>
  <c r="K323"/>
  <c r="P322"/>
  <c r="O322"/>
  <c r="N322"/>
  <c r="K322"/>
  <c r="P321"/>
  <c r="O321"/>
  <c r="N321"/>
  <c r="K321"/>
  <c r="P320"/>
  <c r="O320"/>
  <c r="N320"/>
  <c r="K320"/>
  <c r="P319"/>
  <c r="O319"/>
  <c r="N319"/>
  <c r="K319"/>
  <c r="P318"/>
  <c r="O318"/>
  <c r="N318"/>
  <c r="K318"/>
  <c r="P317"/>
  <c r="O317"/>
  <c r="N317"/>
  <c r="K317"/>
  <c r="P316"/>
  <c r="O316"/>
  <c r="N316"/>
  <c r="K316"/>
  <c r="P315"/>
  <c r="O315"/>
  <c r="N315"/>
  <c r="K315"/>
  <c r="P314"/>
  <c r="O314"/>
  <c r="N314"/>
  <c r="K314"/>
  <c r="P313"/>
  <c r="O313"/>
  <c r="N313"/>
  <c r="K313"/>
  <c r="P312"/>
  <c r="O312"/>
  <c r="N312"/>
  <c r="K312"/>
  <c r="P311"/>
  <c r="O311"/>
  <c r="N311"/>
  <c r="K311"/>
  <c r="P310"/>
  <c r="O310"/>
  <c r="N310"/>
  <c r="K310"/>
  <c r="P309"/>
  <c r="O309"/>
  <c r="N309"/>
  <c r="K309"/>
  <c r="P308"/>
  <c r="O308"/>
  <c r="N308"/>
  <c r="K308"/>
  <c r="P307"/>
  <c r="O307"/>
  <c r="N307"/>
  <c r="K307"/>
  <c r="P306"/>
  <c r="O306"/>
  <c r="N306"/>
  <c r="K306"/>
  <c r="P305"/>
  <c r="O305"/>
  <c r="N305"/>
  <c r="K305"/>
  <c r="P304"/>
  <c r="O304"/>
  <c r="N304"/>
  <c r="K304"/>
  <c r="P303"/>
  <c r="O303"/>
  <c r="N303"/>
  <c r="K303"/>
  <c r="P302"/>
  <c r="O302"/>
  <c r="N302"/>
  <c r="K302"/>
  <c r="P301"/>
  <c r="O301"/>
  <c r="N301"/>
  <c r="K301"/>
  <c r="P300"/>
  <c r="O300"/>
  <c r="N300"/>
  <c r="K300"/>
  <c r="P299"/>
  <c r="O299"/>
  <c r="N299"/>
  <c r="K299"/>
  <c r="P298"/>
  <c r="O298"/>
  <c r="N298"/>
  <c r="K298"/>
  <c r="P297"/>
  <c r="O297"/>
  <c r="N297"/>
  <c r="K297"/>
  <c r="P296"/>
  <c r="O296"/>
  <c r="N296"/>
  <c r="K296"/>
  <c r="P295"/>
  <c r="O295"/>
  <c r="N295"/>
  <c r="K295"/>
  <c r="P294"/>
  <c r="O294"/>
  <c r="N294"/>
  <c r="K294"/>
  <c r="P293"/>
  <c r="O293"/>
  <c r="N293"/>
  <c r="K293"/>
  <c r="P292"/>
  <c r="O292"/>
  <c r="N292"/>
  <c r="K292"/>
  <c r="P291"/>
  <c r="O291"/>
  <c r="N291"/>
  <c r="K291"/>
  <c r="P290"/>
  <c r="O290"/>
  <c r="N290"/>
  <c r="K290"/>
  <c r="P289"/>
  <c r="O289"/>
  <c r="N289"/>
  <c r="K289"/>
  <c r="P288"/>
  <c r="O288"/>
  <c r="N288"/>
  <c r="K288"/>
  <c r="P287"/>
  <c r="O287"/>
  <c r="N287"/>
  <c r="K287"/>
  <c r="P286"/>
  <c r="O286"/>
  <c r="N286"/>
  <c r="K286"/>
  <c r="P285"/>
  <c r="O285"/>
  <c r="N285"/>
  <c r="K285"/>
  <c r="P284"/>
  <c r="O284"/>
  <c r="N284"/>
  <c r="K284"/>
  <c r="P283"/>
  <c r="O283"/>
  <c r="N283"/>
  <c r="K283"/>
  <c r="P282"/>
  <c r="O282"/>
  <c r="N282"/>
  <c r="K282"/>
  <c r="P281"/>
  <c r="O281"/>
  <c r="N281"/>
  <c r="K281"/>
  <c r="P280"/>
  <c r="O280"/>
  <c r="N280"/>
  <c r="K280"/>
  <c r="P279"/>
  <c r="O279"/>
  <c r="N279"/>
  <c r="K279"/>
  <c r="P278"/>
  <c r="O278"/>
  <c r="N278"/>
  <c r="K278"/>
  <c r="P277"/>
  <c r="O277"/>
  <c r="N277"/>
  <c r="K277"/>
  <c r="P276"/>
  <c r="O276"/>
  <c r="N276"/>
  <c r="K276"/>
  <c r="P275"/>
  <c r="O275"/>
  <c r="N275"/>
  <c r="K275"/>
  <c r="P274"/>
  <c r="O274"/>
  <c r="N274"/>
  <c r="K274"/>
  <c r="P273"/>
  <c r="O273"/>
  <c r="N273"/>
  <c r="K273"/>
  <c r="P272"/>
  <c r="O272"/>
  <c r="N272"/>
  <c r="K272"/>
  <c r="P271"/>
  <c r="O271"/>
  <c r="N271"/>
  <c r="K271"/>
  <c r="P270"/>
  <c r="O270"/>
  <c r="N270"/>
  <c r="K270"/>
  <c r="P269"/>
  <c r="O269"/>
  <c r="N269"/>
  <c r="K269"/>
  <c r="P268"/>
  <c r="O268"/>
  <c r="N268"/>
  <c r="K268"/>
  <c r="P267"/>
  <c r="O267"/>
  <c r="N267"/>
  <c r="K267"/>
  <c r="P266"/>
  <c r="O266"/>
  <c r="N266"/>
  <c r="K266"/>
  <c r="P265"/>
  <c r="O265"/>
  <c r="N265"/>
  <c r="K265"/>
  <c r="P264"/>
  <c r="O264"/>
  <c r="N264"/>
  <c r="K264"/>
  <c r="P263"/>
  <c r="O263"/>
  <c r="N263"/>
  <c r="K263"/>
  <c r="P262"/>
  <c r="O262"/>
  <c r="N262"/>
  <c r="K262"/>
  <c r="P261"/>
  <c r="O261"/>
  <c r="N261"/>
  <c r="K261"/>
  <c r="P260"/>
  <c r="O260"/>
  <c r="N260"/>
  <c r="K260"/>
  <c r="P259"/>
  <c r="O259"/>
  <c r="N259"/>
  <c r="K259"/>
  <c r="P258"/>
  <c r="O258"/>
  <c r="N258"/>
  <c r="K258"/>
  <c r="P257"/>
  <c r="O257"/>
  <c r="N257"/>
  <c r="K257"/>
  <c r="P256"/>
  <c r="O256"/>
  <c r="N256"/>
  <c r="K256"/>
  <c r="P255"/>
  <c r="O255"/>
  <c r="N255"/>
  <c r="K255"/>
  <c r="P254"/>
  <c r="O254"/>
  <c r="N254"/>
  <c r="K254"/>
  <c r="P253"/>
  <c r="O253"/>
  <c r="N253"/>
  <c r="K253"/>
  <c r="P252"/>
  <c r="O252"/>
  <c r="N252"/>
  <c r="K252"/>
  <c r="P251"/>
  <c r="O251"/>
  <c r="N251"/>
  <c r="K251"/>
  <c r="P250"/>
  <c r="O250"/>
  <c r="N250"/>
  <c r="K250"/>
  <c r="P249"/>
  <c r="O249"/>
  <c r="N249"/>
  <c r="K249"/>
  <c r="P248"/>
  <c r="O248"/>
  <c r="N248"/>
  <c r="K248"/>
  <c r="P247"/>
  <c r="O247"/>
  <c r="N247"/>
  <c r="K247"/>
  <c r="P246"/>
  <c r="O246"/>
  <c r="N246"/>
  <c r="K246"/>
  <c r="P245"/>
  <c r="O245"/>
  <c r="N245"/>
  <c r="K245"/>
  <c r="P244"/>
  <c r="O244"/>
  <c r="N244"/>
  <c r="K244"/>
  <c r="P243"/>
  <c r="O243"/>
  <c r="N243"/>
  <c r="K243"/>
  <c r="P242"/>
  <c r="O242"/>
  <c r="N242"/>
  <c r="K242"/>
  <c r="P241"/>
  <c r="O241"/>
  <c r="N241"/>
  <c r="K241"/>
  <c r="P240"/>
  <c r="O240"/>
  <c r="N240"/>
  <c r="K240"/>
  <c r="P239"/>
  <c r="O239"/>
  <c r="N239"/>
  <c r="K239"/>
  <c r="P238"/>
  <c r="O238"/>
  <c r="N238"/>
  <c r="K238"/>
  <c r="P237"/>
  <c r="O237"/>
  <c r="N237"/>
  <c r="K237"/>
  <c r="P236"/>
  <c r="O236"/>
  <c r="N236"/>
  <c r="K236"/>
  <c r="P235"/>
  <c r="O235"/>
  <c r="N235"/>
  <c r="K235"/>
  <c r="P234"/>
  <c r="O234"/>
  <c r="N234"/>
  <c r="K234"/>
  <c r="P233"/>
  <c r="O233"/>
  <c r="N233"/>
  <c r="K233"/>
  <c r="P232"/>
  <c r="O232"/>
  <c r="N232"/>
  <c r="K232"/>
  <c r="P231"/>
  <c r="O231"/>
  <c r="N231"/>
  <c r="K231"/>
  <c r="P230"/>
  <c r="O230"/>
  <c r="N230"/>
  <c r="K230"/>
  <c r="P229"/>
  <c r="O229"/>
  <c r="N229"/>
  <c r="K229"/>
  <c r="P228"/>
  <c r="O228"/>
  <c r="N228"/>
  <c r="K228"/>
  <c r="P227"/>
  <c r="O227"/>
  <c r="N227"/>
  <c r="K227"/>
  <c r="P226"/>
  <c r="O226"/>
  <c r="N226"/>
  <c r="K226"/>
  <c r="P225"/>
  <c r="O225"/>
  <c r="N225"/>
  <c r="K225"/>
  <c r="P224"/>
  <c r="O224"/>
  <c r="N224"/>
  <c r="K224"/>
  <c r="P223"/>
  <c r="O223"/>
  <c r="N223"/>
  <c r="K223"/>
  <c r="P222"/>
  <c r="O222"/>
  <c r="N222"/>
  <c r="K222"/>
  <c r="P221"/>
  <c r="O221"/>
  <c r="N221"/>
  <c r="K221"/>
  <c r="P220"/>
  <c r="O220"/>
  <c r="N220"/>
  <c r="K220"/>
  <c r="P219"/>
  <c r="O219"/>
  <c r="N219"/>
  <c r="K219"/>
  <c r="P218"/>
  <c r="O218"/>
  <c r="N218"/>
  <c r="K218"/>
  <c r="P217"/>
  <c r="O217"/>
  <c r="N217"/>
  <c r="K217"/>
  <c r="P216"/>
  <c r="O216"/>
  <c r="N216"/>
  <c r="K216"/>
  <c r="P215"/>
  <c r="O215"/>
  <c r="N215"/>
  <c r="K215"/>
  <c r="P214"/>
  <c r="O214"/>
  <c r="N214"/>
  <c r="K214"/>
  <c r="P213"/>
  <c r="O213"/>
  <c r="N213"/>
  <c r="K213"/>
  <c r="P212"/>
  <c r="O212"/>
  <c r="N212"/>
  <c r="K212"/>
  <c r="P211"/>
  <c r="O211"/>
  <c r="N211"/>
  <c r="K211"/>
  <c r="P210"/>
  <c r="O210"/>
  <c r="N210"/>
  <c r="K210"/>
  <c r="P209"/>
  <c r="O209"/>
  <c r="N209"/>
  <c r="K209"/>
  <c r="P208"/>
  <c r="O208"/>
  <c r="N208"/>
  <c r="K208"/>
  <c r="P207"/>
  <c r="O207"/>
  <c r="N207"/>
  <c r="K207"/>
  <c r="P206"/>
  <c r="O206"/>
  <c r="N206"/>
  <c r="K206"/>
  <c r="P205"/>
  <c r="O205"/>
  <c r="N205"/>
  <c r="K205"/>
  <c r="P204"/>
  <c r="O204"/>
  <c r="N204"/>
  <c r="K204"/>
  <c r="P203"/>
  <c r="O203"/>
  <c r="N203"/>
  <c r="K203"/>
  <c r="P202"/>
  <c r="O202"/>
  <c r="N202"/>
  <c r="K202"/>
  <c r="P201"/>
  <c r="O201"/>
  <c r="N201"/>
  <c r="K201"/>
  <c r="P200"/>
  <c r="O200"/>
  <c r="N200"/>
  <c r="K200"/>
  <c r="P199"/>
  <c r="O199"/>
  <c r="N199"/>
  <c r="K199"/>
  <c r="P198"/>
  <c r="O198"/>
  <c r="N198"/>
  <c r="K198"/>
  <c r="P197"/>
  <c r="O197"/>
  <c r="N197"/>
  <c r="K197"/>
  <c r="P196"/>
  <c r="O196"/>
  <c r="N196"/>
  <c r="K196"/>
  <c r="P195"/>
  <c r="O195"/>
  <c r="N195"/>
  <c r="K195"/>
  <c r="P194"/>
  <c r="O194"/>
  <c r="N194"/>
  <c r="K194"/>
  <c r="P193"/>
  <c r="O193"/>
  <c r="N193"/>
  <c r="K193"/>
  <c r="P192"/>
  <c r="O192"/>
  <c r="N192"/>
  <c r="K192"/>
  <c r="P191"/>
  <c r="O191"/>
  <c r="N191"/>
  <c r="K191"/>
  <c r="P190"/>
  <c r="O190"/>
  <c r="N190"/>
  <c r="K190"/>
  <c r="P189"/>
  <c r="O189"/>
  <c r="N189"/>
  <c r="K189"/>
  <c r="P188"/>
  <c r="O188"/>
  <c r="N188"/>
  <c r="K188"/>
  <c r="P187"/>
  <c r="O187"/>
  <c r="N187"/>
  <c r="K187"/>
  <c r="P186"/>
  <c r="O186"/>
  <c r="N186"/>
  <c r="K186"/>
  <c r="P185"/>
  <c r="O185"/>
  <c r="N185"/>
  <c r="K185"/>
  <c r="P184"/>
  <c r="O184"/>
  <c r="N184"/>
  <c r="K184"/>
  <c r="P183"/>
  <c r="O183"/>
  <c r="N183"/>
  <c r="K183"/>
  <c r="P182"/>
  <c r="O182"/>
  <c r="N182"/>
  <c r="K182"/>
  <c r="P181"/>
  <c r="O181"/>
  <c r="N181"/>
  <c r="K181"/>
  <c r="P180"/>
  <c r="O180"/>
  <c r="N180"/>
  <c r="K180"/>
  <c r="P179"/>
  <c r="O179"/>
  <c r="N179"/>
  <c r="K179"/>
  <c r="P178"/>
  <c r="O178"/>
  <c r="N178"/>
  <c r="K178"/>
  <c r="P177"/>
  <c r="O177"/>
  <c r="N177"/>
  <c r="K177"/>
  <c r="P176"/>
  <c r="O176"/>
  <c r="N176"/>
  <c r="K176"/>
  <c r="P175"/>
  <c r="O175"/>
  <c r="N175"/>
  <c r="K175"/>
  <c r="P174"/>
  <c r="O174"/>
  <c r="N174"/>
  <c r="K174"/>
  <c r="P173"/>
  <c r="O173"/>
  <c r="N173"/>
  <c r="K173"/>
  <c r="P172"/>
  <c r="O172"/>
  <c r="N172"/>
  <c r="K172"/>
  <c r="P171"/>
  <c r="O171"/>
  <c r="N171"/>
  <c r="K171"/>
  <c r="P170"/>
  <c r="O170"/>
  <c r="N170"/>
  <c r="K170"/>
  <c r="P169"/>
  <c r="O169"/>
  <c r="N169"/>
  <c r="K169"/>
  <c r="P168"/>
  <c r="O168"/>
  <c r="N168"/>
  <c r="K168"/>
  <c r="P167"/>
  <c r="O167"/>
  <c r="N167"/>
  <c r="K167"/>
  <c r="P166"/>
  <c r="O166"/>
  <c r="N166"/>
  <c r="K166"/>
  <c r="P165"/>
  <c r="O165"/>
  <c r="N165"/>
  <c r="K165"/>
  <c r="P164"/>
  <c r="O164"/>
  <c r="N164"/>
  <c r="K164"/>
  <c r="P163"/>
  <c r="O163"/>
  <c r="N163"/>
  <c r="K163"/>
  <c r="P162"/>
  <c r="O162"/>
  <c r="N162"/>
  <c r="K162"/>
  <c r="P161"/>
  <c r="O161"/>
  <c r="N161"/>
  <c r="K161"/>
  <c r="P160"/>
  <c r="O160"/>
  <c r="N160"/>
  <c r="K160"/>
  <c r="P159"/>
  <c r="O159"/>
  <c r="N159"/>
  <c r="K159"/>
  <c r="P158"/>
  <c r="O158"/>
  <c r="N158"/>
  <c r="K158"/>
  <c r="P157"/>
  <c r="O157"/>
  <c r="N157"/>
  <c r="K157"/>
  <c r="P156"/>
  <c r="O156"/>
  <c r="N156"/>
  <c r="K156"/>
  <c r="P155"/>
  <c r="O155"/>
  <c r="N155"/>
  <c r="K155"/>
  <c r="P154"/>
  <c r="O154"/>
  <c r="N154"/>
  <c r="K154"/>
  <c r="P153"/>
  <c r="O153"/>
  <c r="N153"/>
  <c r="K153"/>
  <c r="P152"/>
  <c r="O152"/>
  <c r="N152"/>
  <c r="K152"/>
  <c r="P151"/>
  <c r="O151"/>
  <c r="N151"/>
  <c r="K151"/>
  <c r="P150"/>
  <c r="O150"/>
  <c r="N150"/>
  <c r="K150"/>
  <c r="P149"/>
  <c r="O149"/>
  <c r="N149"/>
  <c r="K149"/>
  <c r="P148"/>
  <c r="O148"/>
  <c r="N148"/>
  <c r="K148"/>
  <c r="P147"/>
  <c r="O147"/>
  <c r="N147"/>
  <c r="K147"/>
  <c r="P146"/>
  <c r="O146"/>
  <c r="N146"/>
  <c r="K146"/>
  <c r="P145"/>
  <c r="O145"/>
  <c r="N145"/>
  <c r="K145"/>
  <c r="P144"/>
  <c r="O144"/>
  <c r="N144"/>
  <c r="K144"/>
  <c r="P143"/>
  <c r="O143"/>
  <c r="N143"/>
  <c r="K143"/>
  <c r="P142"/>
  <c r="O142"/>
  <c r="N142"/>
  <c r="K142"/>
  <c r="P141"/>
  <c r="O141"/>
  <c r="N141"/>
  <c r="K141"/>
  <c r="P140"/>
  <c r="O140"/>
  <c r="N140"/>
  <c r="K140"/>
  <c r="P139"/>
  <c r="O139"/>
  <c r="N139"/>
  <c r="K139"/>
  <c r="P138"/>
  <c r="O138"/>
  <c r="N138"/>
  <c r="K138"/>
  <c r="P137"/>
  <c r="O137"/>
  <c r="N137"/>
  <c r="K137"/>
  <c r="P136"/>
  <c r="O136"/>
  <c r="N136"/>
  <c r="K136"/>
  <c r="P135"/>
  <c r="O135"/>
  <c r="N135"/>
  <c r="K135"/>
  <c r="P134"/>
  <c r="O134"/>
  <c r="N134"/>
  <c r="K134"/>
  <c r="P133"/>
  <c r="O133"/>
  <c r="N133"/>
  <c r="K133"/>
  <c r="P132"/>
  <c r="O132"/>
  <c r="N132"/>
  <c r="K132"/>
  <c r="P131"/>
  <c r="O131"/>
  <c r="N131"/>
  <c r="K131"/>
  <c r="P130"/>
  <c r="O130"/>
  <c r="N130"/>
  <c r="K130"/>
  <c r="P129"/>
  <c r="O129"/>
  <c r="N129"/>
  <c r="K129"/>
  <c r="P128"/>
  <c r="O128"/>
  <c r="N128"/>
  <c r="K128"/>
  <c r="P127"/>
  <c r="O127"/>
  <c r="N127"/>
  <c r="K127"/>
  <c r="P126"/>
  <c r="O126"/>
  <c r="N126"/>
  <c r="K126"/>
  <c r="P125"/>
  <c r="O125"/>
  <c r="N125"/>
  <c r="K125"/>
  <c r="P124"/>
  <c r="O124"/>
  <c r="N124"/>
  <c r="K124"/>
  <c r="P123"/>
  <c r="O123"/>
  <c r="N123"/>
  <c r="K123"/>
  <c r="P122"/>
  <c r="O122"/>
  <c r="N122"/>
  <c r="K122"/>
  <c r="P121"/>
  <c r="O121"/>
  <c r="N121"/>
  <c r="K121"/>
  <c r="P120"/>
  <c r="O120"/>
  <c r="N120"/>
  <c r="K120"/>
  <c r="P119"/>
  <c r="O119"/>
  <c r="N119"/>
  <c r="K119"/>
  <c r="P118"/>
  <c r="O118"/>
  <c r="N118"/>
  <c r="K118"/>
  <c r="P117"/>
  <c r="O117"/>
  <c r="N117"/>
  <c r="K117"/>
  <c r="P116"/>
  <c r="O116"/>
  <c r="N116"/>
  <c r="K116"/>
  <c r="P115"/>
  <c r="O115"/>
  <c r="N115"/>
  <c r="K115"/>
  <c r="P114"/>
  <c r="O114"/>
  <c r="N114"/>
  <c r="K114"/>
  <c r="P113"/>
  <c r="O113"/>
  <c r="N113"/>
  <c r="K113"/>
  <c r="P112"/>
  <c r="O112"/>
  <c r="N112"/>
  <c r="K112"/>
  <c r="P111"/>
  <c r="O111"/>
  <c r="N111"/>
  <c r="K111"/>
  <c r="P110"/>
  <c r="O110"/>
  <c r="N110"/>
  <c r="K110"/>
  <c r="P109"/>
  <c r="O109"/>
  <c r="N109"/>
  <c r="K109"/>
  <c r="P108"/>
  <c r="O108"/>
  <c r="N108"/>
  <c r="K108"/>
  <c r="P107"/>
  <c r="O107"/>
  <c r="N107"/>
  <c r="K107"/>
  <c r="P106"/>
  <c r="O106"/>
  <c r="N106"/>
  <c r="K106"/>
  <c r="P105"/>
  <c r="O105"/>
  <c r="N105"/>
  <c r="K105"/>
  <c r="P104"/>
  <c r="O104"/>
  <c r="N104"/>
  <c r="K104"/>
  <c r="P103"/>
  <c r="O103"/>
  <c r="N103"/>
  <c r="K103"/>
  <c r="P102"/>
  <c r="O102"/>
  <c r="N102"/>
  <c r="K102"/>
  <c r="P101"/>
  <c r="O101"/>
  <c r="N101"/>
  <c r="K101"/>
  <c r="P100"/>
  <c r="O100"/>
  <c r="N100"/>
  <c r="K100"/>
  <c r="P99"/>
  <c r="O99"/>
  <c r="N99"/>
  <c r="K99"/>
  <c r="P98"/>
  <c r="O98"/>
  <c r="N98"/>
  <c r="K98"/>
  <c r="P97"/>
  <c r="O97"/>
  <c r="N97"/>
  <c r="K97"/>
  <c r="P96"/>
  <c r="O96"/>
  <c r="N96"/>
  <c r="K96"/>
  <c r="P95"/>
  <c r="O95"/>
  <c r="N95"/>
  <c r="K95"/>
  <c r="P94"/>
  <c r="O94"/>
  <c r="N94"/>
  <c r="K94"/>
  <c r="P93"/>
  <c r="O93"/>
  <c r="N93"/>
  <c r="K93"/>
  <c r="P92"/>
  <c r="O92"/>
  <c r="N92"/>
  <c r="K92"/>
  <c r="P91"/>
  <c r="O91"/>
  <c r="N91"/>
  <c r="K91"/>
  <c r="P90"/>
  <c r="O90"/>
  <c r="N90"/>
  <c r="K90"/>
  <c r="P89"/>
  <c r="O89"/>
  <c r="N89"/>
  <c r="K89"/>
  <c r="P88"/>
  <c r="O88"/>
  <c r="N88"/>
  <c r="K88"/>
  <c r="P87"/>
  <c r="O87"/>
  <c r="N87"/>
  <c r="K87"/>
  <c r="P86"/>
  <c r="O86"/>
  <c r="N86"/>
  <c r="K86"/>
  <c r="P85"/>
  <c r="O85"/>
  <c r="N85"/>
  <c r="K85"/>
  <c r="P84"/>
  <c r="O84"/>
  <c r="N84"/>
  <c r="K84"/>
  <c r="P83"/>
  <c r="O83"/>
  <c r="N83"/>
  <c r="K83"/>
  <c r="P82"/>
  <c r="O82"/>
  <c r="N82"/>
  <c r="K82"/>
  <c r="P81"/>
  <c r="O81"/>
  <c r="N81"/>
  <c r="K81"/>
  <c r="P80"/>
  <c r="O80"/>
  <c r="N80"/>
  <c r="K80"/>
  <c r="P79"/>
  <c r="O79"/>
  <c r="N79"/>
  <c r="K79"/>
  <c r="P78"/>
  <c r="O78"/>
  <c r="N78"/>
  <c r="K78"/>
  <c r="P77"/>
  <c r="O77"/>
  <c r="N77"/>
  <c r="K77"/>
  <c r="P76"/>
  <c r="O76"/>
  <c r="N76"/>
  <c r="K76"/>
  <c r="P75"/>
  <c r="O75"/>
  <c r="N75"/>
  <c r="K75"/>
  <c r="P74"/>
  <c r="O74"/>
  <c r="N74"/>
  <c r="K74"/>
  <c r="P73"/>
  <c r="O73"/>
  <c r="N73"/>
  <c r="K73"/>
  <c r="P72"/>
  <c r="O72"/>
  <c r="N72"/>
  <c r="K72"/>
  <c r="P71"/>
  <c r="O71"/>
  <c r="N71"/>
  <c r="K71"/>
  <c r="P70"/>
  <c r="O70"/>
  <c r="N70"/>
  <c r="K70"/>
  <c r="P69"/>
  <c r="O69"/>
  <c r="N69"/>
  <c r="K69"/>
  <c r="P68"/>
  <c r="O68"/>
  <c r="N68"/>
  <c r="K68"/>
  <c r="P67"/>
  <c r="O67"/>
  <c r="N67"/>
  <c r="K67"/>
  <c r="P66"/>
  <c r="O66"/>
  <c r="N66"/>
  <c r="K66"/>
  <c r="P65"/>
  <c r="O65"/>
  <c r="N65"/>
  <c r="K65"/>
  <c r="P64"/>
  <c r="O64"/>
  <c r="N64"/>
  <c r="K64"/>
  <c r="P63"/>
  <c r="O63"/>
  <c r="N63"/>
  <c r="K63"/>
  <c r="P62"/>
  <c r="O62"/>
  <c r="N62"/>
  <c r="K62"/>
  <c r="P61"/>
  <c r="O61"/>
  <c r="N61"/>
  <c r="K61"/>
  <c r="P60"/>
  <c r="O60"/>
  <c r="N60"/>
  <c r="K60"/>
  <c r="P59"/>
  <c r="O59"/>
  <c r="N59"/>
  <c r="K59"/>
  <c r="P58"/>
  <c r="O58"/>
  <c r="N58"/>
  <c r="K58"/>
  <c r="P57"/>
  <c r="O57"/>
  <c r="N57"/>
  <c r="K57"/>
  <c r="P56"/>
  <c r="O56"/>
  <c r="N56"/>
  <c r="K56"/>
  <c r="P55"/>
  <c r="O55"/>
  <c r="N55"/>
  <c r="K55"/>
  <c r="P54"/>
  <c r="O54"/>
  <c r="N54"/>
  <c r="K54"/>
  <c r="P53"/>
  <c r="O53"/>
  <c r="N53"/>
  <c r="K53"/>
  <c r="P52"/>
  <c r="O52"/>
  <c r="N52"/>
  <c r="K52"/>
  <c r="P51"/>
  <c r="O51"/>
  <c r="N51"/>
  <c r="K51"/>
  <c r="P50"/>
  <c r="O50"/>
  <c r="N50"/>
  <c r="K50"/>
  <c r="P49"/>
  <c r="O49"/>
  <c r="N49"/>
  <c r="K49"/>
  <c r="P48"/>
  <c r="O48"/>
  <c r="N48"/>
  <c r="K48"/>
  <c r="P47"/>
  <c r="O47"/>
  <c r="N47"/>
  <c r="K47"/>
  <c r="P46"/>
  <c r="O46"/>
  <c r="N46"/>
  <c r="K46"/>
  <c r="P45"/>
  <c r="O45"/>
  <c r="N45"/>
  <c r="K45"/>
  <c r="P44"/>
  <c r="O44"/>
  <c r="N44"/>
  <c r="K44"/>
  <c r="P43"/>
  <c r="O43"/>
  <c r="N43"/>
  <c r="K43"/>
  <c r="P42"/>
  <c r="O42"/>
  <c r="N42"/>
  <c r="K42"/>
  <c r="P41"/>
  <c r="O41"/>
  <c r="N41"/>
  <c r="K41"/>
  <c r="P40"/>
  <c r="O40"/>
  <c r="N40"/>
  <c r="K40"/>
  <c r="P39"/>
  <c r="O39"/>
  <c r="N39"/>
  <c r="K39"/>
  <c r="P38"/>
  <c r="O38"/>
  <c r="N38"/>
  <c r="K38"/>
  <c r="P37"/>
  <c r="O37"/>
  <c r="N37"/>
  <c r="K37"/>
  <c r="P36"/>
  <c r="O36"/>
  <c r="N36"/>
  <c r="K36"/>
  <c r="P35"/>
  <c r="O35"/>
  <c r="N35"/>
  <c r="K35"/>
  <c r="P34"/>
  <c r="O34"/>
  <c r="N34"/>
  <c r="K34"/>
  <c r="P33"/>
  <c r="O33"/>
  <c r="N33"/>
  <c r="K33"/>
  <c r="P32"/>
  <c r="O32"/>
  <c r="N32"/>
  <c r="K32"/>
  <c r="P31"/>
  <c r="O31"/>
  <c r="N31"/>
  <c r="K31"/>
  <c r="P30"/>
  <c r="O30"/>
  <c r="N30"/>
  <c r="K30"/>
  <c r="P29"/>
  <c r="O29"/>
  <c r="N29"/>
  <c r="K29"/>
  <c r="P28"/>
  <c r="O28"/>
  <c r="N28"/>
  <c r="K28"/>
  <c r="P27"/>
  <c r="O27"/>
  <c r="N27"/>
  <c r="K27"/>
  <c r="P26"/>
  <c r="O26"/>
  <c r="N26"/>
  <c r="K26"/>
  <c r="P25"/>
  <c r="O25"/>
  <c r="N25"/>
  <c r="K25"/>
  <c r="P24"/>
  <c r="O24"/>
  <c r="N24"/>
  <c r="K24"/>
  <c r="P23"/>
  <c r="O23"/>
  <c r="N23"/>
  <c r="K23"/>
  <c r="P22"/>
  <c r="O22"/>
  <c r="N22"/>
  <c r="K22"/>
  <c r="P21"/>
  <c r="O21"/>
  <c r="N21"/>
  <c r="K21"/>
  <c r="P20"/>
  <c r="O20"/>
  <c r="N20"/>
  <c r="K20"/>
  <c r="P19"/>
  <c r="O19"/>
  <c r="N19"/>
  <c r="K19"/>
  <c r="P18"/>
  <c r="O18"/>
  <c r="N18"/>
  <c r="K18"/>
  <c r="P17"/>
  <c r="O17"/>
  <c r="N17"/>
  <c r="K17"/>
  <c r="P16"/>
  <c r="O16"/>
  <c r="N16"/>
  <c r="K16"/>
  <c r="P15"/>
  <c r="O15"/>
  <c r="N15"/>
  <c r="K15"/>
  <c r="P14"/>
  <c r="O14"/>
  <c r="N14"/>
  <c r="K14"/>
  <c r="P13"/>
  <c r="O13"/>
  <c r="N13"/>
  <c r="K13"/>
  <c r="P12"/>
  <c r="O12"/>
  <c r="N12"/>
  <c r="K12"/>
  <c r="P11"/>
  <c r="O11"/>
  <c r="N11"/>
  <c r="K11"/>
  <c r="P10"/>
  <c r="O10"/>
  <c r="N10"/>
  <c r="K10"/>
  <c r="P9"/>
  <c r="O9"/>
  <c r="N9"/>
  <c r="K9"/>
  <c r="P8"/>
  <c r="O8"/>
  <c r="N8"/>
  <c r="K8"/>
  <c r="P7"/>
  <c r="O7"/>
  <c r="N7"/>
  <c r="K7"/>
  <c r="P6"/>
  <c r="O6"/>
  <c r="N6"/>
  <c r="L6"/>
  <c r="L7" s="1"/>
  <c r="K6"/>
  <c r="Q3"/>
  <c r="K3"/>
  <c r="J3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A406"/>
  <c r="Z406"/>
  <c r="Y406"/>
  <c r="V406"/>
  <c r="AA405"/>
  <c r="Z405"/>
  <c r="Y405"/>
  <c r="V405"/>
  <c r="AA404"/>
  <c r="Z404"/>
  <c r="Y404"/>
  <c r="V404"/>
  <c r="AA403"/>
  <c r="Z403"/>
  <c r="Y403"/>
  <c r="V403"/>
  <c r="AA402"/>
  <c r="Z402"/>
  <c r="Y402"/>
  <c r="V402"/>
  <c r="AA401"/>
  <c r="Z401"/>
  <c r="Y401"/>
  <c r="V401"/>
  <c r="AA400"/>
  <c r="Z400"/>
  <c r="Y400"/>
  <c r="V400"/>
  <c r="AA399"/>
  <c r="Z399"/>
  <c r="Y399"/>
  <c r="V399"/>
  <c r="AA398"/>
  <c r="Z398"/>
  <c r="Y398"/>
  <c r="V398"/>
  <c r="AA397"/>
  <c r="Z397"/>
  <c r="Y397"/>
  <c r="V397"/>
  <c r="AA396"/>
  <c r="Z396"/>
  <c r="Y396"/>
  <c r="V396"/>
  <c r="AA395"/>
  <c r="Z395"/>
  <c r="Y395"/>
  <c r="V395"/>
  <c r="AA394"/>
  <c r="Z394"/>
  <c r="Y394"/>
  <c r="V394"/>
  <c r="AA393"/>
  <c r="Z393"/>
  <c r="Y393"/>
  <c r="V393"/>
  <c r="AA392"/>
  <c r="Z392"/>
  <c r="Y392"/>
  <c r="V392"/>
  <c r="AA391"/>
  <c r="Z391"/>
  <c r="Y391"/>
  <c r="V391"/>
  <c r="AA390"/>
  <c r="Z390"/>
  <c r="Y390"/>
  <c r="V390"/>
  <c r="AA389"/>
  <c r="Z389"/>
  <c r="Y389"/>
  <c r="V389"/>
  <c r="AA388"/>
  <c r="Z388"/>
  <c r="Y388"/>
  <c r="V388"/>
  <c r="AA387"/>
  <c r="Z387"/>
  <c r="Y387"/>
  <c r="V387"/>
  <c r="AA386"/>
  <c r="Z386"/>
  <c r="Y386"/>
  <c r="V386"/>
  <c r="AA385"/>
  <c r="Z385"/>
  <c r="Y385"/>
  <c r="V385"/>
  <c r="AA384"/>
  <c r="Z384"/>
  <c r="Y384"/>
  <c r="V384"/>
  <c r="AA383"/>
  <c r="Z383"/>
  <c r="Y383"/>
  <c r="V383"/>
  <c r="AA382"/>
  <c r="Z382"/>
  <c r="Y382"/>
  <c r="V382"/>
  <c r="AA381"/>
  <c r="Z381"/>
  <c r="Y381"/>
  <c r="V381"/>
  <c r="AA380"/>
  <c r="Z380"/>
  <c r="Y380"/>
  <c r="V380"/>
  <c r="AA379"/>
  <c r="Z379"/>
  <c r="Y379"/>
  <c r="V379"/>
  <c r="AA378"/>
  <c r="Z378"/>
  <c r="Y378"/>
  <c r="V378"/>
  <c r="AA377"/>
  <c r="Z377"/>
  <c r="Y377"/>
  <c r="V377"/>
  <c r="AA376"/>
  <c r="Z376"/>
  <c r="Y376"/>
  <c r="V376"/>
  <c r="AA375"/>
  <c r="Z375"/>
  <c r="Y375"/>
  <c r="V375"/>
  <c r="AA374"/>
  <c r="Z374"/>
  <c r="Y374"/>
  <c r="V374"/>
  <c r="AA373"/>
  <c r="Z373"/>
  <c r="Y373"/>
  <c r="V373"/>
  <c r="AA372"/>
  <c r="Z372"/>
  <c r="Y372"/>
  <c r="V372"/>
  <c r="AA371"/>
  <c r="Z371"/>
  <c r="Y371"/>
  <c r="V371"/>
  <c r="AA370"/>
  <c r="Z370"/>
  <c r="Y370"/>
  <c r="V370"/>
  <c r="AA369"/>
  <c r="Z369"/>
  <c r="Y369"/>
  <c r="V369"/>
  <c r="AA368"/>
  <c r="Z368"/>
  <c r="Y368"/>
  <c r="V368"/>
  <c r="AA367"/>
  <c r="Z367"/>
  <c r="Y367"/>
  <c r="V367"/>
  <c r="AA366"/>
  <c r="Z366"/>
  <c r="Y366"/>
  <c r="V366"/>
  <c r="AA365"/>
  <c r="Z365"/>
  <c r="Y365"/>
  <c r="V365"/>
  <c r="AA364"/>
  <c r="Z364"/>
  <c r="Y364"/>
  <c r="V364"/>
  <c r="AA363"/>
  <c r="Z363"/>
  <c r="Y363"/>
  <c r="V363"/>
  <c r="AA362"/>
  <c r="Z362"/>
  <c r="Y362"/>
  <c r="V362"/>
  <c r="AA361"/>
  <c r="Z361"/>
  <c r="Y361"/>
  <c r="V361"/>
  <c r="AA360"/>
  <c r="Z360"/>
  <c r="Y360"/>
  <c r="V360"/>
  <c r="AA359"/>
  <c r="Z359"/>
  <c r="Y359"/>
  <c r="V359"/>
  <c r="AA358"/>
  <c r="Z358"/>
  <c r="Y358"/>
  <c r="V358"/>
  <c r="AA357"/>
  <c r="Z357"/>
  <c r="Y357"/>
  <c r="V357"/>
  <c r="AA356"/>
  <c r="Z356"/>
  <c r="Y356"/>
  <c r="V356"/>
  <c r="AA355"/>
  <c r="Z355"/>
  <c r="Y355"/>
  <c r="V355"/>
  <c r="AA354"/>
  <c r="Z354"/>
  <c r="Y354"/>
  <c r="V354"/>
  <c r="AA353"/>
  <c r="Z353"/>
  <c r="Y353"/>
  <c r="V353"/>
  <c r="AA352"/>
  <c r="Z352"/>
  <c r="Y352"/>
  <c r="V352"/>
  <c r="AA351"/>
  <c r="Z351"/>
  <c r="Y351"/>
  <c r="V351"/>
  <c r="AA350"/>
  <c r="Z350"/>
  <c r="Y350"/>
  <c r="V350"/>
  <c r="AA349"/>
  <c r="Z349"/>
  <c r="Y349"/>
  <c r="V349"/>
  <c r="AA348"/>
  <c r="Z348"/>
  <c r="Y348"/>
  <c r="V348"/>
  <c r="AA347"/>
  <c r="Z347"/>
  <c r="Y347"/>
  <c r="V347"/>
  <c r="AA346"/>
  <c r="Z346"/>
  <c r="Y346"/>
  <c r="V346"/>
  <c r="AA345"/>
  <c r="Z345"/>
  <c r="Y345"/>
  <c r="V345"/>
  <c r="AA344"/>
  <c r="Z344"/>
  <c r="Y344"/>
  <c r="V344"/>
  <c r="AA343"/>
  <c r="Z343"/>
  <c r="Y343"/>
  <c r="V343"/>
  <c r="AA342"/>
  <c r="Z342"/>
  <c r="Y342"/>
  <c r="V342"/>
  <c r="AA341"/>
  <c r="Z341"/>
  <c r="Y341"/>
  <c r="V341"/>
  <c r="AA340"/>
  <c r="Z340"/>
  <c r="Y340"/>
  <c r="V340"/>
  <c r="AA339"/>
  <c r="Z339"/>
  <c r="Y339"/>
  <c r="V339"/>
  <c r="AA338"/>
  <c r="Z338"/>
  <c r="Y338"/>
  <c r="V338"/>
  <c r="AA337"/>
  <c r="Z337"/>
  <c r="Y337"/>
  <c r="V337"/>
  <c r="AA336"/>
  <c r="Z336"/>
  <c r="Y336"/>
  <c r="V336"/>
  <c r="AA335"/>
  <c r="Z335"/>
  <c r="Y335"/>
  <c r="V335"/>
  <c r="AA334"/>
  <c r="Z334"/>
  <c r="Y334"/>
  <c r="V334"/>
  <c r="AA333"/>
  <c r="Z333"/>
  <c r="Y333"/>
  <c r="V333"/>
  <c r="AA332"/>
  <c r="Z332"/>
  <c r="Y332"/>
  <c r="V332"/>
  <c r="AA331"/>
  <c r="Z331"/>
  <c r="Y331"/>
  <c r="V331"/>
  <c r="AA330"/>
  <c r="Z330"/>
  <c r="Y330"/>
  <c r="V330"/>
  <c r="AA329"/>
  <c r="Z329"/>
  <c r="Y329"/>
  <c r="V329"/>
  <c r="AA328"/>
  <c r="Z328"/>
  <c r="Y328"/>
  <c r="V328"/>
  <c r="AA327"/>
  <c r="Z327"/>
  <c r="Y327"/>
  <c r="V327"/>
  <c r="AA326"/>
  <c r="Z326"/>
  <c r="Y326"/>
  <c r="V326"/>
  <c r="AA325"/>
  <c r="Z325"/>
  <c r="Y325"/>
  <c r="V325"/>
  <c r="AA324"/>
  <c r="Z324"/>
  <c r="Y324"/>
  <c r="V324"/>
  <c r="AA323"/>
  <c r="Z323"/>
  <c r="Y323"/>
  <c r="V323"/>
  <c r="AA322"/>
  <c r="Z322"/>
  <c r="Y322"/>
  <c r="V322"/>
  <c r="AA321"/>
  <c r="Z321"/>
  <c r="Y321"/>
  <c r="V321"/>
  <c r="AA320"/>
  <c r="Z320"/>
  <c r="Y320"/>
  <c r="V320"/>
  <c r="AA319"/>
  <c r="Z319"/>
  <c r="Y319"/>
  <c r="V319"/>
  <c r="AA318"/>
  <c r="Z318"/>
  <c r="Y318"/>
  <c r="V318"/>
  <c r="AA317"/>
  <c r="Z317"/>
  <c r="Y317"/>
  <c r="V317"/>
  <c r="AA316"/>
  <c r="Z316"/>
  <c r="Y316"/>
  <c r="V316"/>
  <c r="AA315"/>
  <c r="Z315"/>
  <c r="Y315"/>
  <c r="V315"/>
  <c r="AA314"/>
  <c r="Z314"/>
  <c r="Y314"/>
  <c r="V314"/>
  <c r="AA313"/>
  <c r="Z313"/>
  <c r="Y313"/>
  <c r="V313"/>
  <c r="AA312"/>
  <c r="Z312"/>
  <c r="Y312"/>
  <c r="V312"/>
  <c r="AA311"/>
  <c r="Z311"/>
  <c r="Y311"/>
  <c r="V311"/>
  <c r="AA310"/>
  <c r="Z310"/>
  <c r="Y310"/>
  <c r="V310"/>
  <c r="AA309"/>
  <c r="Z309"/>
  <c r="Y309"/>
  <c r="V309"/>
  <c r="AA308"/>
  <c r="Z308"/>
  <c r="Y308"/>
  <c r="V308"/>
  <c r="AA307"/>
  <c r="Z307"/>
  <c r="Y307"/>
  <c r="V307"/>
  <c r="AA306"/>
  <c r="Z306"/>
  <c r="Y306"/>
  <c r="V306"/>
  <c r="AA305"/>
  <c r="Z305"/>
  <c r="Y305"/>
  <c r="V305"/>
  <c r="AA304"/>
  <c r="Z304"/>
  <c r="Y304"/>
  <c r="V304"/>
  <c r="AA303"/>
  <c r="Z303"/>
  <c r="Y303"/>
  <c r="V303"/>
  <c r="AA302"/>
  <c r="Z302"/>
  <c r="Y302"/>
  <c r="V302"/>
  <c r="AA301"/>
  <c r="Z301"/>
  <c r="Y301"/>
  <c r="V301"/>
  <c r="AA300"/>
  <c r="Z300"/>
  <c r="Y300"/>
  <c r="V300"/>
  <c r="AA299"/>
  <c r="Z299"/>
  <c r="Y299"/>
  <c r="V299"/>
  <c r="AA298"/>
  <c r="Z298"/>
  <c r="Y298"/>
  <c r="V298"/>
  <c r="AA297"/>
  <c r="Z297"/>
  <c r="Y297"/>
  <c r="V297"/>
  <c r="AA296"/>
  <c r="Z296"/>
  <c r="Y296"/>
  <c r="V296"/>
  <c r="AA295"/>
  <c r="Z295"/>
  <c r="Y295"/>
  <c r="V295"/>
  <c r="AA294"/>
  <c r="Z294"/>
  <c r="Y294"/>
  <c r="V294"/>
  <c r="AA293"/>
  <c r="Z293"/>
  <c r="Y293"/>
  <c r="V293"/>
  <c r="AA292"/>
  <c r="Z292"/>
  <c r="Y292"/>
  <c r="V292"/>
  <c r="AA291"/>
  <c r="Z291"/>
  <c r="Y291"/>
  <c r="V291"/>
  <c r="AA290"/>
  <c r="Z290"/>
  <c r="Y290"/>
  <c r="V290"/>
  <c r="AA289"/>
  <c r="Z289"/>
  <c r="Y289"/>
  <c r="V289"/>
  <c r="AA288"/>
  <c r="Z288"/>
  <c r="Y288"/>
  <c r="V288"/>
  <c r="AA287"/>
  <c r="Z287"/>
  <c r="Y287"/>
  <c r="V287"/>
  <c r="AA286"/>
  <c r="Z286"/>
  <c r="Y286"/>
  <c r="V286"/>
  <c r="AA285"/>
  <c r="Z285"/>
  <c r="Y285"/>
  <c r="V285"/>
  <c r="AA284"/>
  <c r="Z284"/>
  <c r="Y284"/>
  <c r="V284"/>
  <c r="AA283"/>
  <c r="Z283"/>
  <c r="Y283"/>
  <c r="V283"/>
  <c r="AA282"/>
  <c r="Z282"/>
  <c r="Y282"/>
  <c r="V282"/>
  <c r="AA281"/>
  <c r="Z281"/>
  <c r="Y281"/>
  <c r="V281"/>
  <c r="AA280"/>
  <c r="Z280"/>
  <c r="Y280"/>
  <c r="V280"/>
  <c r="AA279"/>
  <c r="Z279"/>
  <c r="Y279"/>
  <c r="V279"/>
  <c r="AA278"/>
  <c r="Z278"/>
  <c r="Y278"/>
  <c r="V278"/>
  <c r="AA277"/>
  <c r="Z277"/>
  <c r="Y277"/>
  <c r="V277"/>
  <c r="AA276"/>
  <c r="Z276"/>
  <c r="Y276"/>
  <c r="V276"/>
  <c r="AA275"/>
  <c r="Z275"/>
  <c r="Y275"/>
  <c r="V275"/>
  <c r="AA274"/>
  <c r="Z274"/>
  <c r="Y274"/>
  <c r="V274"/>
  <c r="AA273"/>
  <c r="Z273"/>
  <c r="Y273"/>
  <c r="V273"/>
  <c r="AA272"/>
  <c r="Z272"/>
  <c r="Y272"/>
  <c r="V272"/>
  <c r="AA271"/>
  <c r="Z271"/>
  <c r="Y271"/>
  <c r="V271"/>
  <c r="AA270"/>
  <c r="Z270"/>
  <c r="Y270"/>
  <c r="V270"/>
  <c r="AA269"/>
  <c r="Z269"/>
  <c r="Y269"/>
  <c r="V269"/>
  <c r="AA268"/>
  <c r="Z268"/>
  <c r="Y268"/>
  <c r="V268"/>
  <c r="AA267"/>
  <c r="Z267"/>
  <c r="Y267"/>
  <c r="V267"/>
  <c r="AA266"/>
  <c r="Z266"/>
  <c r="Y266"/>
  <c r="V266"/>
  <c r="AA265"/>
  <c r="Z265"/>
  <c r="Y265"/>
  <c r="V265"/>
  <c r="AA264"/>
  <c r="Z264"/>
  <c r="Y264"/>
  <c r="V264"/>
  <c r="AA263"/>
  <c r="Z263"/>
  <c r="Y263"/>
  <c r="V263"/>
  <c r="AA262"/>
  <c r="Z262"/>
  <c r="Y262"/>
  <c r="V262"/>
  <c r="AA261"/>
  <c r="Z261"/>
  <c r="Y261"/>
  <c r="V261"/>
  <c r="AA260"/>
  <c r="Z260"/>
  <c r="Y260"/>
  <c r="V260"/>
  <c r="AA259"/>
  <c r="Z259"/>
  <c r="Y259"/>
  <c r="V259"/>
  <c r="AA258"/>
  <c r="Z258"/>
  <c r="Y258"/>
  <c r="V258"/>
  <c r="AA257"/>
  <c r="Z257"/>
  <c r="Y257"/>
  <c r="V257"/>
  <c r="AA256"/>
  <c r="Z256"/>
  <c r="Y256"/>
  <c r="V256"/>
  <c r="AA255"/>
  <c r="Z255"/>
  <c r="Y255"/>
  <c r="V255"/>
  <c r="AA254"/>
  <c r="Z254"/>
  <c r="Y254"/>
  <c r="V254"/>
  <c r="AA253"/>
  <c r="Z253"/>
  <c r="Y253"/>
  <c r="V253"/>
  <c r="AA252"/>
  <c r="Z252"/>
  <c r="Y252"/>
  <c r="V252"/>
  <c r="AA251"/>
  <c r="Z251"/>
  <c r="Y251"/>
  <c r="V251"/>
  <c r="AA250"/>
  <c r="Z250"/>
  <c r="Y250"/>
  <c r="V250"/>
  <c r="AA249"/>
  <c r="Z249"/>
  <c r="Y249"/>
  <c r="V249"/>
  <c r="AA248"/>
  <c r="Z248"/>
  <c r="Y248"/>
  <c r="V248"/>
  <c r="AA247"/>
  <c r="Z247"/>
  <c r="Y247"/>
  <c r="V247"/>
  <c r="AA246"/>
  <c r="Z246"/>
  <c r="Y246"/>
  <c r="V246"/>
  <c r="AA245"/>
  <c r="Z245"/>
  <c r="Y245"/>
  <c r="V245"/>
  <c r="AA244"/>
  <c r="Z244"/>
  <c r="Y244"/>
  <c r="V244"/>
  <c r="AA243"/>
  <c r="Z243"/>
  <c r="Y243"/>
  <c r="V243"/>
  <c r="AA242"/>
  <c r="Z242"/>
  <c r="Y242"/>
  <c r="V242"/>
  <c r="AA241"/>
  <c r="Z241"/>
  <c r="Y241"/>
  <c r="V241"/>
  <c r="AA240"/>
  <c r="Z240"/>
  <c r="Y240"/>
  <c r="V240"/>
  <c r="AA239"/>
  <c r="Z239"/>
  <c r="Y239"/>
  <c r="V239"/>
  <c r="AA238"/>
  <c r="Z238"/>
  <c r="Y238"/>
  <c r="V238"/>
  <c r="AA237"/>
  <c r="Z237"/>
  <c r="Y237"/>
  <c r="V237"/>
  <c r="AA236"/>
  <c r="Z236"/>
  <c r="Y236"/>
  <c r="V236"/>
  <c r="AA235"/>
  <c r="Z235"/>
  <c r="Y235"/>
  <c r="V235"/>
  <c r="AA234"/>
  <c r="Z234"/>
  <c r="Y234"/>
  <c r="V234"/>
  <c r="AA233"/>
  <c r="Z233"/>
  <c r="Y233"/>
  <c r="V233"/>
  <c r="AA232"/>
  <c r="Z232"/>
  <c r="Y232"/>
  <c r="V232"/>
  <c r="AA231"/>
  <c r="Z231"/>
  <c r="Y231"/>
  <c r="V231"/>
  <c r="AA230"/>
  <c r="Z230"/>
  <c r="Y230"/>
  <c r="V230"/>
  <c r="AA229"/>
  <c r="Z229"/>
  <c r="Y229"/>
  <c r="V229"/>
  <c r="AA228"/>
  <c r="Z228"/>
  <c r="Y228"/>
  <c r="V228"/>
  <c r="AA227"/>
  <c r="Z227"/>
  <c r="Y227"/>
  <c r="V227"/>
  <c r="AA226"/>
  <c r="Z226"/>
  <c r="Y226"/>
  <c r="V226"/>
  <c r="AA225"/>
  <c r="Z225"/>
  <c r="Y225"/>
  <c r="V225"/>
  <c r="AA224"/>
  <c r="Z224"/>
  <c r="Y224"/>
  <c r="V224"/>
  <c r="AA223"/>
  <c r="Z223"/>
  <c r="Y223"/>
  <c r="V223"/>
  <c r="AA222"/>
  <c r="Z222"/>
  <c r="Y222"/>
  <c r="V222"/>
  <c r="AA221"/>
  <c r="Z221"/>
  <c r="Y221"/>
  <c r="V221"/>
  <c r="AA220"/>
  <c r="Z220"/>
  <c r="Y220"/>
  <c r="V220"/>
  <c r="AA219"/>
  <c r="Z219"/>
  <c r="Y219"/>
  <c r="V219"/>
  <c r="AA218"/>
  <c r="Z218"/>
  <c r="Y218"/>
  <c r="V218"/>
  <c r="AA217"/>
  <c r="Z217"/>
  <c r="Y217"/>
  <c r="V217"/>
  <c r="AA216"/>
  <c r="Z216"/>
  <c r="Y216"/>
  <c r="V216"/>
  <c r="AA215"/>
  <c r="Z215"/>
  <c r="Y215"/>
  <c r="V215"/>
  <c r="AA214"/>
  <c r="Z214"/>
  <c r="Y214"/>
  <c r="V214"/>
  <c r="AA213"/>
  <c r="Z213"/>
  <c r="Y213"/>
  <c r="V213"/>
  <c r="AA212"/>
  <c r="Z212"/>
  <c r="Y212"/>
  <c r="V212"/>
  <c r="AA211"/>
  <c r="Z211"/>
  <c r="Y211"/>
  <c r="V211"/>
  <c r="AA210"/>
  <c r="Z210"/>
  <c r="Y210"/>
  <c r="V210"/>
  <c r="AA209"/>
  <c r="Z209"/>
  <c r="Y209"/>
  <c r="V209"/>
  <c r="AA208"/>
  <c r="Z208"/>
  <c r="Y208"/>
  <c r="V208"/>
  <c r="AA207"/>
  <c r="Z207"/>
  <c r="Y207"/>
  <c r="V207"/>
  <c r="AA206"/>
  <c r="Z206"/>
  <c r="Y206"/>
  <c r="V206"/>
  <c r="AA205"/>
  <c r="Z205"/>
  <c r="Y205"/>
  <c r="V205"/>
  <c r="AA204"/>
  <c r="Z204"/>
  <c r="Y204"/>
  <c r="V204"/>
  <c r="AA203"/>
  <c r="Z203"/>
  <c r="Y203"/>
  <c r="V203"/>
  <c r="AA202"/>
  <c r="Z202"/>
  <c r="Y202"/>
  <c r="V202"/>
  <c r="AA201"/>
  <c r="Z201"/>
  <c r="Y201"/>
  <c r="V201"/>
  <c r="AA200"/>
  <c r="Z200"/>
  <c r="Y200"/>
  <c r="V200"/>
  <c r="AA199"/>
  <c r="Z199"/>
  <c r="Y199"/>
  <c r="V199"/>
  <c r="AA198"/>
  <c r="Z198"/>
  <c r="Y198"/>
  <c r="V198"/>
  <c r="AA197"/>
  <c r="Z197"/>
  <c r="Y197"/>
  <c r="V197"/>
  <c r="AA196"/>
  <c r="Z196"/>
  <c r="Y196"/>
  <c r="V196"/>
  <c r="AA195"/>
  <c r="Z195"/>
  <c r="Y195"/>
  <c r="V195"/>
  <c r="AA194"/>
  <c r="Z194"/>
  <c r="Y194"/>
  <c r="V194"/>
  <c r="AA193"/>
  <c r="Z193"/>
  <c r="Y193"/>
  <c r="V193"/>
  <c r="AA192"/>
  <c r="Z192"/>
  <c r="Y192"/>
  <c r="V192"/>
  <c r="AA191"/>
  <c r="Z191"/>
  <c r="Y191"/>
  <c r="V191"/>
  <c r="AA190"/>
  <c r="Z190"/>
  <c r="Y190"/>
  <c r="V190"/>
  <c r="AA189"/>
  <c r="Z189"/>
  <c r="Y189"/>
  <c r="V189"/>
  <c r="AA188"/>
  <c r="Z188"/>
  <c r="Y188"/>
  <c r="V188"/>
  <c r="AA187"/>
  <c r="Z187"/>
  <c r="Y187"/>
  <c r="V187"/>
  <c r="AA186"/>
  <c r="Z186"/>
  <c r="Y186"/>
  <c r="V186"/>
  <c r="AA185"/>
  <c r="Z185"/>
  <c r="Y185"/>
  <c r="V185"/>
  <c r="AA184"/>
  <c r="Z184"/>
  <c r="Y184"/>
  <c r="V184"/>
  <c r="AA183"/>
  <c r="Z183"/>
  <c r="Y183"/>
  <c r="V183"/>
  <c r="AA182"/>
  <c r="Z182"/>
  <c r="Y182"/>
  <c r="V182"/>
  <c r="AA181"/>
  <c r="Z181"/>
  <c r="Y181"/>
  <c r="V181"/>
  <c r="AA180"/>
  <c r="Z180"/>
  <c r="Y180"/>
  <c r="V180"/>
  <c r="AA179"/>
  <c r="Z179"/>
  <c r="Y179"/>
  <c r="V179"/>
  <c r="AA178"/>
  <c r="Z178"/>
  <c r="Y178"/>
  <c r="V178"/>
  <c r="AA177"/>
  <c r="Z177"/>
  <c r="Y177"/>
  <c r="V177"/>
  <c r="AA176"/>
  <c r="Z176"/>
  <c r="Y176"/>
  <c r="V176"/>
  <c r="AA175"/>
  <c r="Z175"/>
  <c r="Y175"/>
  <c r="V175"/>
  <c r="AA174"/>
  <c r="Z174"/>
  <c r="Y174"/>
  <c r="V174"/>
  <c r="AA173"/>
  <c r="Z173"/>
  <c r="Y173"/>
  <c r="V173"/>
  <c r="AA172"/>
  <c r="Z172"/>
  <c r="Y172"/>
  <c r="V172"/>
  <c r="AA171"/>
  <c r="Z171"/>
  <c r="Y171"/>
  <c r="V171"/>
  <c r="AA170"/>
  <c r="Z170"/>
  <c r="Y170"/>
  <c r="V170"/>
  <c r="AA169"/>
  <c r="Z169"/>
  <c r="Y169"/>
  <c r="V169"/>
  <c r="AA168"/>
  <c r="Z168"/>
  <c r="Y168"/>
  <c r="V168"/>
  <c r="AA167"/>
  <c r="Z167"/>
  <c r="Y167"/>
  <c r="V167"/>
  <c r="AA166"/>
  <c r="Z166"/>
  <c r="Y166"/>
  <c r="V166"/>
  <c r="AA165"/>
  <c r="Z165"/>
  <c r="Y165"/>
  <c r="V165"/>
  <c r="AA164"/>
  <c r="Z164"/>
  <c r="Y164"/>
  <c r="V164"/>
  <c r="AA163"/>
  <c r="Z163"/>
  <c r="Y163"/>
  <c r="V163"/>
  <c r="AA162"/>
  <c r="Z162"/>
  <c r="Y162"/>
  <c r="V162"/>
  <c r="AA161"/>
  <c r="Z161"/>
  <c r="Y161"/>
  <c r="V161"/>
  <c r="AA160"/>
  <c r="Z160"/>
  <c r="Y160"/>
  <c r="V160"/>
  <c r="AA159"/>
  <c r="Z159"/>
  <c r="Y159"/>
  <c r="V159"/>
  <c r="AA158"/>
  <c r="Z158"/>
  <c r="Y158"/>
  <c r="V158"/>
  <c r="AA157"/>
  <c r="Z157"/>
  <c r="Y157"/>
  <c r="V157"/>
  <c r="AA156"/>
  <c r="Z156"/>
  <c r="Y156"/>
  <c r="V156"/>
  <c r="AA155"/>
  <c r="Z155"/>
  <c r="Y155"/>
  <c r="V155"/>
  <c r="AA154"/>
  <c r="Z154"/>
  <c r="Y154"/>
  <c r="V154"/>
  <c r="AA153"/>
  <c r="Z153"/>
  <c r="Y153"/>
  <c r="V153"/>
  <c r="AA152"/>
  <c r="Z152"/>
  <c r="Y152"/>
  <c r="V152"/>
  <c r="AA151"/>
  <c r="Z151"/>
  <c r="Y151"/>
  <c r="V151"/>
  <c r="AA150"/>
  <c r="Z150"/>
  <c r="Y150"/>
  <c r="V150"/>
  <c r="AA149"/>
  <c r="Z149"/>
  <c r="Y149"/>
  <c r="V149"/>
  <c r="AA148"/>
  <c r="Z148"/>
  <c r="Y148"/>
  <c r="V148"/>
  <c r="AA147"/>
  <c r="Z147"/>
  <c r="Y147"/>
  <c r="V147"/>
  <c r="AA146"/>
  <c r="Z146"/>
  <c r="Y146"/>
  <c r="V146"/>
  <c r="AA145"/>
  <c r="Z145"/>
  <c r="Y145"/>
  <c r="V145"/>
  <c r="AA144"/>
  <c r="Z144"/>
  <c r="Y144"/>
  <c r="V144"/>
  <c r="AA143"/>
  <c r="Z143"/>
  <c r="Y143"/>
  <c r="V143"/>
  <c r="AA142"/>
  <c r="Z142"/>
  <c r="Y142"/>
  <c r="V142"/>
  <c r="AA141"/>
  <c r="Z141"/>
  <c r="Y141"/>
  <c r="V141"/>
  <c r="AA140"/>
  <c r="Z140"/>
  <c r="Y140"/>
  <c r="V140"/>
  <c r="AA139"/>
  <c r="Z139"/>
  <c r="Y139"/>
  <c r="V139"/>
  <c r="AA138"/>
  <c r="Z138"/>
  <c r="Y138"/>
  <c r="V138"/>
  <c r="AA137"/>
  <c r="Z137"/>
  <c r="Y137"/>
  <c r="V137"/>
  <c r="AA136"/>
  <c r="Z136"/>
  <c r="Y136"/>
  <c r="V136"/>
  <c r="AA135"/>
  <c r="Z135"/>
  <c r="Y135"/>
  <c r="V135"/>
  <c r="AA134"/>
  <c r="Z134"/>
  <c r="Y134"/>
  <c r="V134"/>
  <c r="AA133"/>
  <c r="Z133"/>
  <c r="Y133"/>
  <c r="V133"/>
  <c r="AA132"/>
  <c r="Z132"/>
  <c r="Y132"/>
  <c r="V132"/>
  <c r="AA131"/>
  <c r="Z131"/>
  <c r="Y131"/>
  <c r="V131"/>
  <c r="AA130"/>
  <c r="Z130"/>
  <c r="Y130"/>
  <c r="V130"/>
  <c r="AA129"/>
  <c r="Z129"/>
  <c r="Y129"/>
  <c r="V129"/>
  <c r="AA128"/>
  <c r="Z128"/>
  <c r="Y128"/>
  <c r="V128"/>
  <c r="AA127"/>
  <c r="Z127"/>
  <c r="Y127"/>
  <c r="V127"/>
  <c r="AA126"/>
  <c r="Z126"/>
  <c r="Y126"/>
  <c r="V126"/>
  <c r="AA125"/>
  <c r="Z125"/>
  <c r="Y125"/>
  <c r="V125"/>
  <c r="AA124"/>
  <c r="Z124"/>
  <c r="Y124"/>
  <c r="V124"/>
  <c r="AA123"/>
  <c r="Z123"/>
  <c r="Y123"/>
  <c r="V123"/>
  <c r="AA122"/>
  <c r="Z122"/>
  <c r="Y122"/>
  <c r="V122"/>
  <c r="AA121"/>
  <c r="Z121"/>
  <c r="Y121"/>
  <c r="V121"/>
  <c r="AA120"/>
  <c r="Z120"/>
  <c r="Y120"/>
  <c r="V120"/>
  <c r="AA119"/>
  <c r="Z119"/>
  <c r="Y119"/>
  <c r="V119"/>
  <c r="AA118"/>
  <c r="Z118"/>
  <c r="Y118"/>
  <c r="V118"/>
  <c r="AA117"/>
  <c r="Z117"/>
  <c r="Y117"/>
  <c r="V117"/>
  <c r="AA116"/>
  <c r="Z116"/>
  <c r="Y116"/>
  <c r="V116"/>
  <c r="AA115"/>
  <c r="Z115"/>
  <c r="Y115"/>
  <c r="V115"/>
  <c r="AA114"/>
  <c r="Z114"/>
  <c r="Y114"/>
  <c r="V114"/>
  <c r="AA113"/>
  <c r="Z113"/>
  <c r="Y113"/>
  <c r="V113"/>
  <c r="AA112"/>
  <c r="Z112"/>
  <c r="Y112"/>
  <c r="V112"/>
  <c r="AA111"/>
  <c r="Z111"/>
  <c r="Y111"/>
  <c r="V111"/>
  <c r="AA110"/>
  <c r="Z110"/>
  <c r="Y110"/>
  <c r="V110"/>
  <c r="AA109"/>
  <c r="Z109"/>
  <c r="Y109"/>
  <c r="V109"/>
  <c r="AA108"/>
  <c r="Z108"/>
  <c r="Y108"/>
  <c r="V108"/>
  <c r="AA107"/>
  <c r="Z107"/>
  <c r="Y107"/>
  <c r="V107"/>
  <c r="AA106"/>
  <c r="Z106"/>
  <c r="Y106"/>
  <c r="V106"/>
  <c r="AA105"/>
  <c r="Z105"/>
  <c r="Y105"/>
  <c r="V105"/>
  <c r="AA104"/>
  <c r="Z104"/>
  <c r="Y104"/>
  <c r="V104"/>
  <c r="AA103"/>
  <c r="Z103"/>
  <c r="Y103"/>
  <c r="V103"/>
  <c r="AA102"/>
  <c r="Z102"/>
  <c r="Y102"/>
  <c r="V102"/>
  <c r="AA101"/>
  <c r="Z101"/>
  <c r="Y101"/>
  <c r="V101"/>
  <c r="AA100"/>
  <c r="Z100"/>
  <c r="Y100"/>
  <c r="V100"/>
  <c r="AA99"/>
  <c r="Z99"/>
  <c r="Y99"/>
  <c r="V99"/>
  <c r="AA98"/>
  <c r="Z98"/>
  <c r="Y98"/>
  <c r="V98"/>
  <c r="AA97"/>
  <c r="Z97"/>
  <c r="Y97"/>
  <c r="V97"/>
  <c r="AA96"/>
  <c r="Z96"/>
  <c r="Y96"/>
  <c r="V96"/>
  <c r="AA95"/>
  <c r="Z95"/>
  <c r="Y95"/>
  <c r="V95"/>
  <c r="AA94"/>
  <c r="Z94"/>
  <c r="Y94"/>
  <c r="V94"/>
  <c r="AA93"/>
  <c r="Z93"/>
  <c r="Y93"/>
  <c r="V93"/>
  <c r="AA92"/>
  <c r="Z92"/>
  <c r="Y92"/>
  <c r="V92"/>
  <c r="AA91"/>
  <c r="Z91"/>
  <c r="Y91"/>
  <c r="V91"/>
  <c r="AA90"/>
  <c r="Z90"/>
  <c r="Y90"/>
  <c r="V90"/>
  <c r="AA89"/>
  <c r="Z89"/>
  <c r="Y89"/>
  <c r="V89"/>
  <c r="AA88"/>
  <c r="Z88"/>
  <c r="Y88"/>
  <c r="V88"/>
  <c r="AA87"/>
  <c r="Z87"/>
  <c r="Y87"/>
  <c r="V87"/>
  <c r="AA86"/>
  <c r="Z86"/>
  <c r="Y86"/>
  <c r="V86"/>
  <c r="AA85"/>
  <c r="Z85"/>
  <c r="Y85"/>
  <c r="V85"/>
  <c r="AA84"/>
  <c r="Z84"/>
  <c r="Y84"/>
  <c r="V84"/>
  <c r="AA83"/>
  <c r="Z83"/>
  <c r="Y83"/>
  <c r="V83"/>
  <c r="AA82"/>
  <c r="Z82"/>
  <c r="Y82"/>
  <c r="V82"/>
  <c r="AA81"/>
  <c r="Z81"/>
  <c r="Y81"/>
  <c r="V81"/>
  <c r="AA80"/>
  <c r="Z80"/>
  <c r="Y80"/>
  <c r="V80"/>
  <c r="AA79"/>
  <c r="Z79"/>
  <c r="Y79"/>
  <c r="V79"/>
  <c r="AA78"/>
  <c r="Z78"/>
  <c r="Y78"/>
  <c r="V78"/>
  <c r="AA77"/>
  <c r="Z77"/>
  <c r="Y77"/>
  <c r="V77"/>
  <c r="AA76"/>
  <c r="Z76"/>
  <c r="Y76"/>
  <c r="V76"/>
  <c r="AA75"/>
  <c r="Z75"/>
  <c r="Y75"/>
  <c r="V75"/>
  <c r="AA74"/>
  <c r="Z74"/>
  <c r="Y74"/>
  <c r="V74"/>
  <c r="AA73"/>
  <c r="Z73"/>
  <c r="Y73"/>
  <c r="V73"/>
  <c r="AA72"/>
  <c r="Z72"/>
  <c r="Y72"/>
  <c r="V72"/>
  <c r="AA71"/>
  <c r="Z71"/>
  <c r="Y71"/>
  <c r="V71"/>
  <c r="AA70"/>
  <c r="Z70"/>
  <c r="Y70"/>
  <c r="V70"/>
  <c r="AA69"/>
  <c r="Z69"/>
  <c r="Y69"/>
  <c r="V69"/>
  <c r="AA68"/>
  <c r="Z68"/>
  <c r="Y68"/>
  <c r="V68"/>
  <c r="AA67"/>
  <c r="Z67"/>
  <c r="Y67"/>
  <c r="V67"/>
  <c r="AA66"/>
  <c r="Z66"/>
  <c r="Y66"/>
  <c r="V66"/>
  <c r="AA65"/>
  <c r="Z65"/>
  <c r="Y65"/>
  <c r="V65"/>
  <c r="AA64"/>
  <c r="Z64"/>
  <c r="Y64"/>
  <c r="V64"/>
  <c r="AA63"/>
  <c r="Z63"/>
  <c r="Y63"/>
  <c r="V63"/>
  <c r="AA62"/>
  <c r="Z62"/>
  <c r="Y62"/>
  <c r="V62"/>
  <c r="AA61"/>
  <c r="Z61"/>
  <c r="Y61"/>
  <c r="V61"/>
  <c r="AA60"/>
  <c r="Z60"/>
  <c r="Y60"/>
  <c r="V60"/>
  <c r="AA59"/>
  <c r="Z59"/>
  <c r="Y59"/>
  <c r="V59"/>
  <c r="AA58"/>
  <c r="Z58"/>
  <c r="Y58"/>
  <c r="V58"/>
  <c r="AA57"/>
  <c r="Z57"/>
  <c r="Y57"/>
  <c r="V57"/>
  <c r="AA56"/>
  <c r="Z56"/>
  <c r="Y56"/>
  <c r="V56"/>
  <c r="AA55"/>
  <c r="Z55"/>
  <c r="Y55"/>
  <c r="V55"/>
  <c r="AA54"/>
  <c r="Z54"/>
  <c r="Y54"/>
  <c r="V54"/>
  <c r="AA53"/>
  <c r="Z53"/>
  <c r="Y53"/>
  <c r="V53"/>
  <c r="AA52"/>
  <c r="Z52"/>
  <c r="Y52"/>
  <c r="V52"/>
  <c r="AA51"/>
  <c r="Z51"/>
  <c r="Y51"/>
  <c r="V51"/>
  <c r="AA50"/>
  <c r="Z50"/>
  <c r="Y50"/>
  <c r="V50"/>
  <c r="AA49"/>
  <c r="Z49"/>
  <c r="Y49"/>
  <c r="V49"/>
  <c r="AA48"/>
  <c r="Z48"/>
  <c r="Y48"/>
  <c r="V48"/>
  <c r="AA47"/>
  <c r="Z47"/>
  <c r="Y47"/>
  <c r="V47"/>
  <c r="AA46"/>
  <c r="Z46"/>
  <c r="Y46"/>
  <c r="V46"/>
  <c r="AA45"/>
  <c r="Z45"/>
  <c r="Y45"/>
  <c r="V45"/>
  <c r="AA44"/>
  <c r="Z44"/>
  <c r="Y44"/>
  <c r="V44"/>
  <c r="AA43"/>
  <c r="Z43"/>
  <c r="Y43"/>
  <c r="V43"/>
  <c r="AA42"/>
  <c r="Z42"/>
  <c r="Y42"/>
  <c r="V42"/>
  <c r="AA41"/>
  <c r="Z41"/>
  <c r="Y41"/>
  <c r="V41"/>
  <c r="AA40"/>
  <c r="Z40"/>
  <c r="Y40"/>
  <c r="V40"/>
  <c r="AA39"/>
  <c r="Z39"/>
  <c r="Y39"/>
  <c r="V39"/>
  <c r="AA38"/>
  <c r="Z38"/>
  <c r="Y38"/>
  <c r="V38"/>
  <c r="AA37"/>
  <c r="Z37"/>
  <c r="Y37"/>
  <c r="V37"/>
  <c r="AA36"/>
  <c r="Z36"/>
  <c r="Y36"/>
  <c r="V36"/>
  <c r="AA35"/>
  <c r="Z35"/>
  <c r="Y35"/>
  <c r="V35"/>
  <c r="AA34"/>
  <c r="Z34"/>
  <c r="Y34"/>
  <c r="V34"/>
  <c r="AA33"/>
  <c r="Z33"/>
  <c r="Y33"/>
  <c r="V33"/>
  <c r="AA32"/>
  <c r="Z32"/>
  <c r="Y32"/>
  <c r="V32"/>
  <c r="AA31"/>
  <c r="Z31"/>
  <c r="Y31"/>
  <c r="V31"/>
  <c r="AA30"/>
  <c r="Z30"/>
  <c r="Y30"/>
  <c r="V30"/>
  <c r="AA29"/>
  <c r="Z29"/>
  <c r="Y29"/>
  <c r="V29"/>
  <c r="AA28"/>
  <c r="Z28"/>
  <c r="Y28"/>
  <c r="V28"/>
  <c r="AA27"/>
  <c r="Z27"/>
  <c r="Y27"/>
  <c r="V27"/>
  <c r="AA26"/>
  <c r="Z26"/>
  <c r="Y26"/>
  <c r="V26"/>
  <c r="AA25"/>
  <c r="Z25"/>
  <c r="Y25"/>
  <c r="V25"/>
  <c r="AA24"/>
  <c r="Z24"/>
  <c r="Y24"/>
  <c r="V24"/>
  <c r="AA23"/>
  <c r="Z23"/>
  <c r="Y23"/>
  <c r="V23"/>
  <c r="AA22"/>
  <c r="Z22"/>
  <c r="Y22"/>
  <c r="V22"/>
  <c r="AA21"/>
  <c r="Z21"/>
  <c r="Y21"/>
  <c r="V21"/>
  <c r="AA20"/>
  <c r="Z20"/>
  <c r="Y20"/>
  <c r="V20"/>
  <c r="AA19"/>
  <c r="Z19"/>
  <c r="Y19"/>
  <c r="V19"/>
  <c r="AA18"/>
  <c r="Z18"/>
  <c r="Y18"/>
  <c r="V18"/>
  <c r="AA17"/>
  <c r="Z17"/>
  <c r="Y17"/>
  <c r="V17"/>
  <c r="AA16"/>
  <c r="Z16"/>
  <c r="Y16"/>
  <c r="V16"/>
  <c r="AA15"/>
  <c r="Z15"/>
  <c r="Y15"/>
  <c r="V15"/>
  <c r="AA14"/>
  <c r="Z14"/>
  <c r="Y14"/>
  <c r="V14"/>
  <c r="AA13"/>
  <c r="Z13"/>
  <c r="Y13"/>
  <c r="V13"/>
  <c r="AA12"/>
  <c r="Z12"/>
  <c r="Y12"/>
  <c r="V12"/>
  <c r="AA11"/>
  <c r="Z11"/>
  <c r="Y11"/>
  <c r="V11"/>
  <c r="AA10"/>
  <c r="Z10"/>
  <c r="Y10"/>
  <c r="V10"/>
  <c r="AA9"/>
  <c r="Z9"/>
  <c r="Y9"/>
  <c r="V9"/>
  <c r="AA8"/>
  <c r="Z8"/>
  <c r="Y8"/>
  <c r="V8"/>
  <c r="AA7"/>
  <c r="Z7"/>
  <c r="Y7"/>
  <c r="W7"/>
  <c r="X7" s="1"/>
  <c r="V7"/>
  <c r="AA6"/>
  <c r="Z6"/>
  <c r="Y6"/>
  <c r="W6"/>
  <c r="V6"/>
  <c r="X6" s="1"/>
  <c r="AB3"/>
  <c r="V3"/>
  <c r="U3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L406"/>
  <c r="AK406"/>
  <c r="AJ406"/>
  <c r="AG406"/>
  <c r="AL405"/>
  <c r="AK405"/>
  <c r="AJ405"/>
  <c r="AG405"/>
  <c r="AL404"/>
  <c r="AK404"/>
  <c r="AJ404"/>
  <c r="AG404"/>
  <c r="AL403"/>
  <c r="AK403"/>
  <c r="AJ403"/>
  <c r="AG403"/>
  <c r="AL402"/>
  <c r="AK402"/>
  <c r="AJ402"/>
  <c r="AG402"/>
  <c r="AL401"/>
  <c r="AK401"/>
  <c r="AJ401"/>
  <c r="AG401"/>
  <c r="AL400"/>
  <c r="AK400"/>
  <c r="AJ400"/>
  <c r="AG400"/>
  <c r="AL399"/>
  <c r="AK399"/>
  <c r="AJ399"/>
  <c r="AG399"/>
  <c r="AL398"/>
  <c r="AK398"/>
  <c r="AJ398"/>
  <c r="AG398"/>
  <c r="AL397"/>
  <c r="AK397"/>
  <c r="AJ397"/>
  <c r="AG397"/>
  <c r="AL396"/>
  <c r="AK396"/>
  <c r="AJ396"/>
  <c r="AG396"/>
  <c r="AL395"/>
  <c r="AK395"/>
  <c r="AJ395"/>
  <c r="AG395"/>
  <c r="AL394"/>
  <c r="AK394"/>
  <c r="AJ394"/>
  <c r="AG394"/>
  <c r="AL393"/>
  <c r="AK393"/>
  <c r="AJ393"/>
  <c r="AG393"/>
  <c r="AL392"/>
  <c r="AK392"/>
  <c r="AJ392"/>
  <c r="AG392"/>
  <c r="AL391"/>
  <c r="AK391"/>
  <c r="AJ391"/>
  <c r="AG391"/>
  <c r="AL390"/>
  <c r="AK390"/>
  <c r="AJ390"/>
  <c r="AG390"/>
  <c r="AL389"/>
  <c r="AK389"/>
  <c r="AJ389"/>
  <c r="AG389"/>
  <c r="AL388"/>
  <c r="AK388"/>
  <c r="AJ388"/>
  <c r="AG388"/>
  <c r="AL387"/>
  <c r="AK387"/>
  <c r="AJ387"/>
  <c r="AG387"/>
  <c r="AL386"/>
  <c r="AK386"/>
  <c r="AJ386"/>
  <c r="AG386"/>
  <c r="AL385"/>
  <c r="AK385"/>
  <c r="AJ385"/>
  <c r="AG385"/>
  <c r="AL384"/>
  <c r="AK384"/>
  <c r="AJ384"/>
  <c r="AG384"/>
  <c r="AL383"/>
  <c r="AK383"/>
  <c r="AJ383"/>
  <c r="AG383"/>
  <c r="AL382"/>
  <c r="AK382"/>
  <c r="AJ382"/>
  <c r="AG382"/>
  <c r="AL381"/>
  <c r="AK381"/>
  <c r="AJ381"/>
  <c r="AG381"/>
  <c r="AL380"/>
  <c r="AK380"/>
  <c r="AJ380"/>
  <c r="AG380"/>
  <c r="AL379"/>
  <c r="AK379"/>
  <c r="AJ379"/>
  <c r="AG379"/>
  <c r="AL378"/>
  <c r="AK378"/>
  <c r="AJ378"/>
  <c r="AG378"/>
  <c r="AL377"/>
  <c r="AK377"/>
  <c r="AJ377"/>
  <c r="AG377"/>
  <c r="AL376"/>
  <c r="AK376"/>
  <c r="AJ376"/>
  <c r="AG376"/>
  <c r="AL375"/>
  <c r="AK375"/>
  <c r="AJ375"/>
  <c r="AG375"/>
  <c r="AL374"/>
  <c r="AK374"/>
  <c r="AJ374"/>
  <c r="AG374"/>
  <c r="AL373"/>
  <c r="AK373"/>
  <c r="AJ373"/>
  <c r="AG373"/>
  <c r="AL372"/>
  <c r="AK372"/>
  <c r="AJ372"/>
  <c r="AG372"/>
  <c r="AL371"/>
  <c r="AK371"/>
  <c r="AJ371"/>
  <c r="AG371"/>
  <c r="AL370"/>
  <c r="AK370"/>
  <c r="AJ370"/>
  <c r="AG370"/>
  <c r="AL369"/>
  <c r="AK369"/>
  <c r="AJ369"/>
  <c r="AG369"/>
  <c r="AL368"/>
  <c r="AK368"/>
  <c r="AJ368"/>
  <c r="AG368"/>
  <c r="AL367"/>
  <c r="AK367"/>
  <c r="AJ367"/>
  <c r="AG367"/>
  <c r="AL366"/>
  <c r="AK366"/>
  <c r="AJ366"/>
  <c r="AG366"/>
  <c r="AL365"/>
  <c r="AK365"/>
  <c r="AJ365"/>
  <c r="AG365"/>
  <c r="AL364"/>
  <c r="AK364"/>
  <c r="AJ364"/>
  <c r="AG364"/>
  <c r="AL363"/>
  <c r="AK363"/>
  <c r="AJ363"/>
  <c r="AG363"/>
  <c r="AL362"/>
  <c r="AK362"/>
  <c r="AJ362"/>
  <c r="AG362"/>
  <c r="AL361"/>
  <c r="AK361"/>
  <c r="AJ361"/>
  <c r="AG361"/>
  <c r="AL360"/>
  <c r="AK360"/>
  <c r="AJ360"/>
  <c r="AG360"/>
  <c r="AL359"/>
  <c r="AK359"/>
  <c r="AJ359"/>
  <c r="AG359"/>
  <c r="AL358"/>
  <c r="AK358"/>
  <c r="AJ358"/>
  <c r="AG358"/>
  <c r="AL357"/>
  <c r="AK357"/>
  <c r="AJ357"/>
  <c r="AG357"/>
  <c r="AL356"/>
  <c r="AK356"/>
  <c r="AJ356"/>
  <c r="AG356"/>
  <c r="AL355"/>
  <c r="AK355"/>
  <c r="AJ355"/>
  <c r="AG355"/>
  <c r="AL354"/>
  <c r="AK354"/>
  <c r="AJ354"/>
  <c r="AG354"/>
  <c r="AL353"/>
  <c r="AK353"/>
  <c r="AJ353"/>
  <c r="AG353"/>
  <c r="AL352"/>
  <c r="AK352"/>
  <c r="AJ352"/>
  <c r="AG352"/>
  <c r="AL351"/>
  <c r="AK351"/>
  <c r="AJ351"/>
  <c r="AG351"/>
  <c r="AL350"/>
  <c r="AK350"/>
  <c r="AJ350"/>
  <c r="AG350"/>
  <c r="AL349"/>
  <c r="AK349"/>
  <c r="AJ349"/>
  <c r="AG349"/>
  <c r="AL348"/>
  <c r="AK348"/>
  <c r="AJ348"/>
  <c r="AG348"/>
  <c r="AL347"/>
  <c r="AK347"/>
  <c r="AJ347"/>
  <c r="AG347"/>
  <c r="AL346"/>
  <c r="AK346"/>
  <c r="AJ346"/>
  <c r="AG346"/>
  <c r="AL345"/>
  <c r="AK345"/>
  <c r="AJ345"/>
  <c r="AG345"/>
  <c r="AL344"/>
  <c r="AK344"/>
  <c r="AJ344"/>
  <c r="AG344"/>
  <c r="AL343"/>
  <c r="AK343"/>
  <c r="AJ343"/>
  <c r="AG343"/>
  <c r="AL342"/>
  <c r="AK342"/>
  <c r="AJ342"/>
  <c r="AG342"/>
  <c r="AL341"/>
  <c r="AK341"/>
  <c r="AJ341"/>
  <c r="AG341"/>
  <c r="AL340"/>
  <c r="AK340"/>
  <c r="AJ340"/>
  <c r="AG340"/>
  <c r="AL339"/>
  <c r="AK339"/>
  <c r="AJ339"/>
  <c r="AG339"/>
  <c r="AL338"/>
  <c r="AK338"/>
  <c r="AJ338"/>
  <c r="AG338"/>
  <c r="AL337"/>
  <c r="AK337"/>
  <c r="AJ337"/>
  <c r="AG337"/>
  <c r="AL336"/>
  <c r="AK336"/>
  <c r="AJ336"/>
  <c r="AG336"/>
  <c r="AL335"/>
  <c r="AK335"/>
  <c r="AJ335"/>
  <c r="AG335"/>
  <c r="AL334"/>
  <c r="AK334"/>
  <c r="AJ334"/>
  <c r="AG334"/>
  <c r="AL333"/>
  <c r="AK333"/>
  <c r="AJ333"/>
  <c r="AG333"/>
  <c r="AL332"/>
  <c r="AK332"/>
  <c r="AJ332"/>
  <c r="AG332"/>
  <c r="AL331"/>
  <c r="AK331"/>
  <c r="AJ331"/>
  <c r="AG331"/>
  <c r="AL330"/>
  <c r="AK330"/>
  <c r="AJ330"/>
  <c r="AG330"/>
  <c r="AL329"/>
  <c r="AK329"/>
  <c r="AJ329"/>
  <c r="AG329"/>
  <c r="AL328"/>
  <c r="AK328"/>
  <c r="AJ328"/>
  <c r="AG328"/>
  <c r="AL327"/>
  <c r="AK327"/>
  <c r="AJ327"/>
  <c r="AG327"/>
  <c r="AL326"/>
  <c r="AK326"/>
  <c r="AJ326"/>
  <c r="AG326"/>
  <c r="AL325"/>
  <c r="AK325"/>
  <c r="AJ325"/>
  <c r="AG325"/>
  <c r="AL324"/>
  <c r="AK324"/>
  <c r="AJ324"/>
  <c r="AG324"/>
  <c r="AL323"/>
  <c r="AK323"/>
  <c r="AJ323"/>
  <c r="AG323"/>
  <c r="AL322"/>
  <c r="AK322"/>
  <c r="AJ322"/>
  <c r="AG322"/>
  <c r="AL321"/>
  <c r="AK321"/>
  <c r="AJ321"/>
  <c r="AG321"/>
  <c r="AL320"/>
  <c r="AK320"/>
  <c r="AJ320"/>
  <c r="AG320"/>
  <c r="AL319"/>
  <c r="AK319"/>
  <c r="AJ319"/>
  <c r="AG319"/>
  <c r="AL318"/>
  <c r="AK318"/>
  <c r="AJ318"/>
  <c r="AG318"/>
  <c r="AL317"/>
  <c r="AK317"/>
  <c r="AJ317"/>
  <c r="AG317"/>
  <c r="AL316"/>
  <c r="AK316"/>
  <c r="AJ316"/>
  <c r="AG316"/>
  <c r="AL315"/>
  <c r="AK315"/>
  <c r="AJ315"/>
  <c r="AG315"/>
  <c r="AL314"/>
  <c r="AK314"/>
  <c r="AJ314"/>
  <c r="AG314"/>
  <c r="AL313"/>
  <c r="AK313"/>
  <c r="AJ313"/>
  <c r="AG313"/>
  <c r="AL312"/>
  <c r="AK312"/>
  <c r="AJ312"/>
  <c r="AG312"/>
  <c r="AL311"/>
  <c r="AK311"/>
  <c r="AJ311"/>
  <c r="AG311"/>
  <c r="AL310"/>
  <c r="AK310"/>
  <c r="AJ310"/>
  <c r="AG310"/>
  <c r="AL309"/>
  <c r="AK309"/>
  <c r="AJ309"/>
  <c r="AG309"/>
  <c r="AL308"/>
  <c r="AK308"/>
  <c r="AJ308"/>
  <c r="AG308"/>
  <c r="AL307"/>
  <c r="AK307"/>
  <c r="AJ307"/>
  <c r="AG307"/>
  <c r="AL306"/>
  <c r="AK306"/>
  <c r="AJ306"/>
  <c r="AG306"/>
  <c r="AL305"/>
  <c r="AK305"/>
  <c r="AJ305"/>
  <c r="AG305"/>
  <c r="AL304"/>
  <c r="AK304"/>
  <c r="AJ304"/>
  <c r="AG304"/>
  <c r="AL303"/>
  <c r="AK303"/>
  <c r="AJ303"/>
  <c r="AG303"/>
  <c r="AL302"/>
  <c r="AK302"/>
  <c r="AJ302"/>
  <c r="AG302"/>
  <c r="AL301"/>
  <c r="AK301"/>
  <c r="AJ301"/>
  <c r="AG301"/>
  <c r="AL300"/>
  <c r="AK300"/>
  <c r="AJ300"/>
  <c r="AG300"/>
  <c r="AL299"/>
  <c r="AK299"/>
  <c r="AJ299"/>
  <c r="AG299"/>
  <c r="AL298"/>
  <c r="AK298"/>
  <c r="AJ298"/>
  <c r="AG298"/>
  <c r="AL297"/>
  <c r="AK297"/>
  <c r="AJ297"/>
  <c r="AG297"/>
  <c r="AL296"/>
  <c r="AK296"/>
  <c r="AJ296"/>
  <c r="AG296"/>
  <c r="AL295"/>
  <c r="AK295"/>
  <c r="AJ295"/>
  <c r="AG295"/>
  <c r="AL294"/>
  <c r="AK294"/>
  <c r="AJ294"/>
  <c r="AG294"/>
  <c r="AL293"/>
  <c r="AK293"/>
  <c r="AJ293"/>
  <c r="AG293"/>
  <c r="AL292"/>
  <c r="AK292"/>
  <c r="AJ292"/>
  <c r="AG292"/>
  <c r="AL291"/>
  <c r="AK291"/>
  <c r="AJ291"/>
  <c r="AG291"/>
  <c r="AL290"/>
  <c r="AK290"/>
  <c r="AJ290"/>
  <c r="AG290"/>
  <c r="AL289"/>
  <c r="AK289"/>
  <c r="AJ289"/>
  <c r="AG289"/>
  <c r="AL288"/>
  <c r="AK288"/>
  <c r="AJ288"/>
  <c r="AG288"/>
  <c r="AL287"/>
  <c r="AK287"/>
  <c r="AJ287"/>
  <c r="AG287"/>
  <c r="AL286"/>
  <c r="AK286"/>
  <c r="AJ286"/>
  <c r="AG286"/>
  <c r="AL285"/>
  <c r="AK285"/>
  <c r="AJ285"/>
  <c r="AG285"/>
  <c r="AL284"/>
  <c r="AK284"/>
  <c r="AJ284"/>
  <c r="AG284"/>
  <c r="AL283"/>
  <c r="AK283"/>
  <c r="AJ283"/>
  <c r="AG283"/>
  <c r="AL282"/>
  <c r="AK282"/>
  <c r="AJ282"/>
  <c r="AG282"/>
  <c r="AL281"/>
  <c r="AK281"/>
  <c r="AJ281"/>
  <c r="AG281"/>
  <c r="AL280"/>
  <c r="AK280"/>
  <c r="AJ280"/>
  <c r="AG280"/>
  <c r="AL279"/>
  <c r="AK279"/>
  <c r="AJ279"/>
  <c r="AG279"/>
  <c r="AL278"/>
  <c r="AK278"/>
  <c r="AJ278"/>
  <c r="AG278"/>
  <c r="AL277"/>
  <c r="AK277"/>
  <c r="AJ277"/>
  <c r="AG277"/>
  <c r="AL276"/>
  <c r="AK276"/>
  <c r="AJ276"/>
  <c r="AG276"/>
  <c r="AL275"/>
  <c r="AK275"/>
  <c r="AJ275"/>
  <c r="AG275"/>
  <c r="AL274"/>
  <c r="AK274"/>
  <c r="AJ274"/>
  <c r="AG274"/>
  <c r="AL273"/>
  <c r="AK273"/>
  <c r="AJ273"/>
  <c r="AG273"/>
  <c r="AL272"/>
  <c r="AK272"/>
  <c r="AJ272"/>
  <c r="AG272"/>
  <c r="AL271"/>
  <c r="AK271"/>
  <c r="AJ271"/>
  <c r="AG271"/>
  <c r="AL270"/>
  <c r="AK270"/>
  <c r="AJ270"/>
  <c r="AG270"/>
  <c r="AL269"/>
  <c r="AK269"/>
  <c r="AJ269"/>
  <c r="AG269"/>
  <c r="AL268"/>
  <c r="AK268"/>
  <c r="AJ268"/>
  <c r="AG268"/>
  <c r="AL267"/>
  <c r="AK267"/>
  <c r="AJ267"/>
  <c r="AG267"/>
  <c r="AL266"/>
  <c r="AK266"/>
  <c r="AJ266"/>
  <c r="AG266"/>
  <c r="AL265"/>
  <c r="AK265"/>
  <c r="AJ265"/>
  <c r="AG265"/>
  <c r="AL264"/>
  <c r="AK264"/>
  <c r="AJ264"/>
  <c r="AG264"/>
  <c r="AL263"/>
  <c r="AK263"/>
  <c r="AJ263"/>
  <c r="AG263"/>
  <c r="AL262"/>
  <c r="AK262"/>
  <c r="AJ262"/>
  <c r="AG262"/>
  <c r="AL261"/>
  <c r="AK261"/>
  <c r="AJ261"/>
  <c r="AG261"/>
  <c r="AL260"/>
  <c r="AK260"/>
  <c r="AJ260"/>
  <c r="AG260"/>
  <c r="AL259"/>
  <c r="AK259"/>
  <c r="AJ259"/>
  <c r="AG259"/>
  <c r="AL258"/>
  <c r="AK258"/>
  <c r="AJ258"/>
  <c r="AG258"/>
  <c r="AL257"/>
  <c r="AK257"/>
  <c r="AJ257"/>
  <c r="AG257"/>
  <c r="AL256"/>
  <c r="AK256"/>
  <c r="AJ256"/>
  <c r="AG256"/>
  <c r="AL255"/>
  <c r="AK255"/>
  <c r="AJ255"/>
  <c r="AG255"/>
  <c r="AL254"/>
  <c r="AK254"/>
  <c r="AJ254"/>
  <c r="AG254"/>
  <c r="AL253"/>
  <c r="AK253"/>
  <c r="AJ253"/>
  <c r="AG253"/>
  <c r="AL252"/>
  <c r="AK252"/>
  <c r="AJ252"/>
  <c r="AG252"/>
  <c r="AL251"/>
  <c r="AK251"/>
  <c r="AJ251"/>
  <c r="AG251"/>
  <c r="AL250"/>
  <c r="AK250"/>
  <c r="AJ250"/>
  <c r="AG250"/>
  <c r="AL249"/>
  <c r="AK249"/>
  <c r="AJ249"/>
  <c r="AG249"/>
  <c r="AL248"/>
  <c r="AK248"/>
  <c r="AJ248"/>
  <c r="AG248"/>
  <c r="AL247"/>
  <c r="AK247"/>
  <c r="AJ247"/>
  <c r="AG247"/>
  <c r="AL246"/>
  <c r="AK246"/>
  <c r="AJ246"/>
  <c r="AG246"/>
  <c r="AL245"/>
  <c r="AK245"/>
  <c r="AJ245"/>
  <c r="AG245"/>
  <c r="AL244"/>
  <c r="AK244"/>
  <c r="AJ244"/>
  <c r="AG244"/>
  <c r="AL243"/>
  <c r="AK243"/>
  <c r="AJ243"/>
  <c r="AG243"/>
  <c r="AL242"/>
  <c r="AK242"/>
  <c r="AJ242"/>
  <c r="AG242"/>
  <c r="AL241"/>
  <c r="AK241"/>
  <c r="AJ241"/>
  <c r="AG241"/>
  <c r="AL240"/>
  <c r="AK240"/>
  <c r="AJ240"/>
  <c r="AG240"/>
  <c r="AL239"/>
  <c r="AK239"/>
  <c r="AJ239"/>
  <c r="AG239"/>
  <c r="AL238"/>
  <c r="AK238"/>
  <c r="AJ238"/>
  <c r="AG238"/>
  <c r="AL237"/>
  <c r="AK237"/>
  <c r="AJ237"/>
  <c r="AG237"/>
  <c r="AL236"/>
  <c r="AK236"/>
  <c r="AJ236"/>
  <c r="AG236"/>
  <c r="AL235"/>
  <c r="AK235"/>
  <c r="AJ235"/>
  <c r="AG235"/>
  <c r="AL234"/>
  <c r="AK234"/>
  <c r="AJ234"/>
  <c r="AG234"/>
  <c r="AL233"/>
  <c r="AK233"/>
  <c r="AJ233"/>
  <c r="AG233"/>
  <c r="AL232"/>
  <c r="AK232"/>
  <c r="AJ232"/>
  <c r="AG232"/>
  <c r="AL231"/>
  <c r="AK231"/>
  <c r="AJ231"/>
  <c r="AG231"/>
  <c r="AL230"/>
  <c r="AK230"/>
  <c r="AJ230"/>
  <c r="AG230"/>
  <c r="AL229"/>
  <c r="AK229"/>
  <c r="AJ229"/>
  <c r="AG229"/>
  <c r="AL228"/>
  <c r="AK228"/>
  <c r="AJ228"/>
  <c r="AG228"/>
  <c r="AL227"/>
  <c r="AK227"/>
  <c r="AJ227"/>
  <c r="AG227"/>
  <c r="AL226"/>
  <c r="AK226"/>
  <c r="AJ226"/>
  <c r="AG226"/>
  <c r="AL225"/>
  <c r="AK225"/>
  <c r="AJ225"/>
  <c r="AG225"/>
  <c r="AL224"/>
  <c r="AK224"/>
  <c r="AJ224"/>
  <c r="AG224"/>
  <c r="AL223"/>
  <c r="AK223"/>
  <c r="AJ223"/>
  <c r="AG223"/>
  <c r="AL222"/>
  <c r="AK222"/>
  <c r="AJ222"/>
  <c r="AG222"/>
  <c r="AL221"/>
  <c r="AK221"/>
  <c r="AJ221"/>
  <c r="AG221"/>
  <c r="AL220"/>
  <c r="AK220"/>
  <c r="AJ220"/>
  <c r="AG220"/>
  <c r="AL219"/>
  <c r="AK219"/>
  <c r="AJ219"/>
  <c r="AG219"/>
  <c r="AL218"/>
  <c r="AK218"/>
  <c r="AJ218"/>
  <c r="AG218"/>
  <c r="AL217"/>
  <c r="AK217"/>
  <c r="AJ217"/>
  <c r="AG217"/>
  <c r="AL216"/>
  <c r="AK216"/>
  <c r="AJ216"/>
  <c r="AG216"/>
  <c r="AL215"/>
  <c r="AK215"/>
  <c r="AJ215"/>
  <c r="AG215"/>
  <c r="AL214"/>
  <c r="AK214"/>
  <c r="AJ214"/>
  <c r="AG214"/>
  <c r="AL213"/>
  <c r="AK213"/>
  <c r="AJ213"/>
  <c r="AG213"/>
  <c r="AL212"/>
  <c r="AK212"/>
  <c r="AJ212"/>
  <c r="AG212"/>
  <c r="AL211"/>
  <c r="AK211"/>
  <c r="AJ211"/>
  <c r="AG211"/>
  <c r="AL210"/>
  <c r="AK210"/>
  <c r="AJ210"/>
  <c r="AG210"/>
  <c r="AL209"/>
  <c r="AK209"/>
  <c r="AJ209"/>
  <c r="AG209"/>
  <c r="AL208"/>
  <c r="AK208"/>
  <c r="AJ208"/>
  <c r="AG208"/>
  <c r="AL207"/>
  <c r="AK207"/>
  <c r="AJ207"/>
  <c r="AG207"/>
  <c r="AL206"/>
  <c r="AK206"/>
  <c r="AJ206"/>
  <c r="AG206"/>
  <c r="AL205"/>
  <c r="AK205"/>
  <c r="AJ205"/>
  <c r="AG205"/>
  <c r="AL204"/>
  <c r="AK204"/>
  <c r="AJ204"/>
  <c r="AG204"/>
  <c r="AL203"/>
  <c r="AK203"/>
  <c r="AJ203"/>
  <c r="AG203"/>
  <c r="AL202"/>
  <c r="AK202"/>
  <c r="AJ202"/>
  <c r="AG202"/>
  <c r="AL201"/>
  <c r="AK201"/>
  <c r="AJ201"/>
  <c r="AG201"/>
  <c r="AL200"/>
  <c r="AK200"/>
  <c r="AJ200"/>
  <c r="AG200"/>
  <c r="AL199"/>
  <c r="AK199"/>
  <c r="AJ199"/>
  <c r="AG199"/>
  <c r="AL198"/>
  <c r="AK198"/>
  <c r="AJ198"/>
  <c r="AG198"/>
  <c r="AL197"/>
  <c r="AK197"/>
  <c r="AJ197"/>
  <c r="AG197"/>
  <c r="AL196"/>
  <c r="AK196"/>
  <c r="AJ196"/>
  <c r="AG196"/>
  <c r="AL195"/>
  <c r="AK195"/>
  <c r="AJ195"/>
  <c r="AG195"/>
  <c r="AL194"/>
  <c r="AK194"/>
  <c r="AJ194"/>
  <c r="AG194"/>
  <c r="AL193"/>
  <c r="AK193"/>
  <c r="AJ193"/>
  <c r="AG193"/>
  <c r="AL192"/>
  <c r="AK192"/>
  <c r="AJ192"/>
  <c r="AG192"/>
  <c r="AL191"/>
  <c r="AK191"/>
  <c r="AJ191"/>
  <c r="AG191"/>
  <c r="AL190"/>
  <c r="AK190"/>
  <c r="AJ190"/>
  <c r="AG190"/>
  <c r="AL189"/>
  <c r="AK189"/>
  <c r="AJ189"/>
  <c r="AG189"/>
  <c r="AL188"/>
  <c r="AK188"/>
  <c r="AJ188"/>
  <c r="AG188"/>
  <c r="AL187"/>
  <c r="AK187"/>
  <c r="AJ187"/>
  <c r="AG187"/>
  <c r="AL186"/>
  <c r="AK186"/>
  <c r="AJ186"/>
  <c r="AG186"/>
  <c r="AL185"/>
  <c r="AK185"/>
  <c r="AJ185"/>
  <c r="AG185"/>
  <c r="AL184"/>
  <c r="AK184"/>
  <c r="AJ184"/>
  <c r="AG184"/>
  <c r="AL183"/>
  <c r="AK183"/>
  <c r="AJ183"/>
  <c r="AG183"/>
  <c r="AL182"/>
  <c r="AK182"/>
  <c r="AJ182"/>
  <c r="AG182"/>
  <c r="AL181"/>
  <c r="AK181"/>
  <c r="AJ181"/>
  <c r="AG181"/>
  <c r="AL180"/>
  <c r="AK180"/>
  <c r="AJ180"/>
  <c r="AG180"/>
  <c r="AL179"/>
  <c r="AK179"/>
  <c r="AJ179"/>
  <c r="AG179"/>
  <c r="AL178"/>
  <c r="AK178"/>
  <c r="AJ178"/>
  <c r="AG178"/>
  <c r="AL177"/>
  <c r="AK177"/>
  <c r="AJ177"/>
  <c r="AG177"/>
  <c r="AL176"/>
  <c r="AK176"/>
  <c r="AJ176"/>
  <c r="AG176"/>
  <c r="AL175"/>
  <c r="AK175"/>
  <c r="AJ175"/>
  <c r="AG175"/>
  <c r="AL174"/>
  <c r="AK174"/>
  <c r="AJ174"/>
  <c r="AG174"/>
  <c r="AL173"/>
  <c r="AK173"/>
  <c r="AJ173"/>
  <c r="AG173"/>
  <c r="AL172"/>
  <c r="AK172"/>
  <c r="AJ172"/>
  <c r="AG172"/>
  <c r="AL171"/>
  <c r="AK171"/>
  <c r="AJ171"/>
  <c r="AG171"/>
  <c r="AL170"/>
  <c r="AK170"/>
  <c r="AJ170"/>
  <c r="AG170"/>
  <c r="AL169"/>
  <c r="AK169"/>
  <c r="AJ169"/>
  <c r="AG169"/>
  <c r="AL168"/>
  <c r="AK168"/>
  <c r="AJ168"/>
  <c r="AG168"/>
  <c r="AL167"/>
  <c r="AK167"/>
  <c r="AJ167"/>
  <c r="AG167"/>
  <c r="AL166"/>
  <c r="AK166"/>
  <c r="AJ166"/>
  <c r="AG166"/>
  <c r="AL165"/>
  <c r="AK165"/>
  <c r="AJ165"/>
  <c r="AG165"/>
  <c r="AL164"/>
  <c r="AK164"/>
  <c r="AJ164"/>
  <c r="AG164"/>
  <c r="AL163"/>
  <c r="AK163"/>
  <c r="AJ163"/>
  <c r="AG163"/>
  <c r="AL162"/>
  <c r="AK162"/>
  <c r="AJ162"/>
  <c r="AG162"/>
  <c r="AL161"/>
  <c r="AK161"/>
  <c r="AJ161"/>
  <c r="AG161"/>
  <c r="AL160"/>
  <c r="AK160"/>
  <c r="AJ160"/>
  <c r="AG160"/>
  <c r="AL159"/>
  <c r="AK159"/>
  <c r="AJ159"/>
  <c r="AG159"/>
  <c r="AL158"/>
  <c r="AK158"/>
  <c r="AJ158"/>
  <c r="AG158"/>
  <c r="AL157"/>
  <c r="AK157"/>
  <c r="AJ157"/>
  <c r="AG157"/>
  <c r="AL156"/>
  <c r="AK156"/>
  <c r="AJ156"/>
  <c r="AG156"/>
  <c r="AL155"/>
  <c r="AK155"/>
  <c r="AJ155"/>
  <c r="AG155"/>
  <c r="AL154"/>
  <c r="AK154"/>
  <c r="AJ154"/>
  <c r="AG154"/>
  <c r="AL153"/>
  <c r="AK153"/>
  <c r="AJ153"/>
  <c r="AG153"/>
  <c r="AL152"/>
  <c r="AK152"/>
  <c r="AJ152"/>
  <c r="AG152"/>
  <c r="AL151"/>
  <c r="AK151"/>
  <c r="AJ151"/>
  <c r="AG151"/>
  <c r="AL150"/>
  <c r="AK150"/>
  <c r="AJ150"/>
  <c r="AG150"/>
  <c r="AL149"/>
  <c r="AK149"/>
  <c r="AJ149"/>
  <c r="AG149"/>
  <c r="AL148"/>
  <c r="AK148"/>
  <c r="AJ148"/>
  <c r="AG148"/>
  <c r="AL147"/>
  <c r="AK147"/>
  <c r="AJ147"/>
  <c r="AG147"/>
  <c r="AL146"/>
  <c r="AK146"/>
  <c r="AJ146"/>
  <c r="AG146"/>
  <c r="AL145"/>
  <c r="AK145"/>
  <c r="AJ145"/>
  <c r="AG145"/>
  <c r="AL144"/>
  <c r="AK144"/>
  <c r="AJ144"/>
  <c r="AG144"/>
  <c r="AL143"/>
  <c r="AK143"/>
  <c r="AJ143"/>
  <c r="AG143"/>
  <c r="AL142"/>
  <c r="AK142"/>
  <c r="AJ142"/>
  <c r="AG142"/>
  <c r="AL141"/>
  <c r="AK141"/>
  <c r="AJ141"/>
  <c r="AG141"/>
  <c r="AL140"/>
  <c r="AK140"/>
  <c r="AJ140"/>
  <c r="AG140"/>
  <c r="AL139"/>
  <c r="AK139"/>
  <c r="AJ139"/>
  <c r="AG139"/>
  <c r="AL138"/>
  <c r="AK138"/>
  <c r="AJ138"/>
  <c r="AG138"/>
  <c r="AL137"/>
  <c r="AK137"/>
  <c r="AJ137"/>
  <c r="AG137"/>
  <c r="AL136"/>
  <c r="AK136"/>
  <c r="AJ136"/>
  <c r="AG136"/>
  <c r="AL135"/>
  <c r="AK135"/>
  <c r="AJ135"/>
  <c r="AG135"/>
  <c r="AL134"/>
  <c r="AK134"/>
  <c r="AJ134"/>
  <c r="AG134"/>
  <c r="AL133"/>
  <c r="AK133"/>
  <c r="AJ133"/>
  <c r="AG133"/>
  <c r="AL132"/>
  <c r="AK132"/>
  <c r="AJ132"/>
  <c r="AG132"/>
  <c r="AL131"/>
  <c r="AK131"/>
  <c r="AJ131"/>
  <c r="AG131"/>
  <c r="AL130"/>
  <c r="AK130"/>
  <c r="AJ130"/>
  <c r="AG130"/>
  <c r="AL129"/>
  <c r="AK129"/>
  <c r="AJ129"/>
  <c r="AG129"/>
  <c r="AL128"/>
  <c r="AK128"/>
  <c r="AJ128"/>
  <c r="AG128"/>
  <c r="AL127"/>
  <c r="AK127"/>
  <c r="AJ127"/>
  <c r="AG127"/>
  <c r="AL126"/>
  <c r="AK126"/>
  <c r="AJ126"/>
  <c r="AG126"/>
  <c r="AL125"/>
  <c r="AK125"/>
  <c r="AJ125"/>
  <c r="AG125"/>
  <c r="AL124"/>
  <c r="AK124"/>
  <c r="AJ124"/>
  <c r="AG124"/>
  <c r="AL123"/>
  <c r="AK123"/>
  <c r="AJ123"/>
  <c r="AG123"/>
  <c r="AL122"/>
  <c r="AK122"/>
  <c r="AJ122"/>
  <c r="AG122"/>
  <c r="AL121"/>
  <c r="AK121"/>
  <c r="AJ121"/>
  <c r="AG121"/>
  <c r="AL120"/>
  <c r="AK120"/>
  <c r="AJ120"/>
  <c r="AG120"/>
  <c r="AL119"/>
  <c r="AK119"/>
  <c r="AJ119"/>
  <c r="AG119"/>
  <c r="AL118"/>
  <c r="AK118"/>
  <c r="AJ118"/>
  <c r="AG118"/>
  <c r="AL117"/>
  <c r="AK117"/>
  <c r="AJ117"/>
  <c r="AG117"/>
  <c r="AL116"/>
  <c r="AK116"/>
  <c r="AJ116"/>
  <c r="AG116"/>
  <c r="AL115"/>
  <c r="AK115"/>
  <c r="AJ115"/>
  <c r="AG115"/>
  <c r="AL114"/>
  <c r="AK114"/>
  <c r="AJ114"/>
  <c r="AG114"/>
  <c r="AL113"/>
  <c r="AK113"/>
  <c r="AJ113"/>
  <c r="AG113"/>
  <c r="AL112"/>
  <c r="AK112"/>
  <c r="AJ112"/>
  <c r="AG112"/>
  <c r="AL111"/>
  <c r="AK111"/>
  <c r="AJ111"/>
  <c r="AG111"/>
  <c r="AL110"/>
  <c r="AK110"/>
  <c r="AJ110"/>
  <c r="AG110"/>
  <c r="AL109"/>
  <c r="AK109"/>
  <c r="AJ109"/>
  <c r="AG109"/>
  <c r="AL108"/>
  <c r="AK108"/>
  <c r="AJ108"/>
  <c r="AG108"/>
  <c r="AL107"/>
  <c r="AK107"/>
  <c r="AJ107"/>
  <c r="AG107"/>
  <c r="AL106"/>
  <c r="AK106"/>
  <c r="AJ106"/>
  <c r="AG106"/>
  <c r="AL105"/>
  <c r="AK105"/>
  <c r="AJ105"/>
  <c r="AG105"/>
  <c r="AL104"/>
  <c r="AK104"/>
  <c r="AJ104"/>
  <c r="AG104"/>
  <c r="AL103"/>
  <c r="AK103"/>
  <c r="AJ103"/>
  <c r="AG103"/>
  <c r="AL102"/>
  <c r="AK102"/>
  <c r="AJ102"/>
  <c r="AG102"/>
  <c r="AL101"/>
  <c r="AK101"/>
  <c r="AJ101"/>
  <c r="AG101"/>
  <c r="AL100"/>
  <c r="AK100"/>
  <c r="AJ100"/>
  <c r="AG100"/>
  <c r="AL99"/>
  <c r="AK99"/>
  <c r="AJ99"/>
  <c r="AG99"/>
  <c r="AL98"/>
  <c r="AK98"/>
  <c r="AJ98"/>
  <c r="AG98"/>
  <c r="AL97"/>
  <c r="AK97"/>
  <c r="AJ97"/>
  <c r="AG97"/>
  <c r="AL96"/>
  <c r="AK96"/>
  <c r="AJ96"/>
  <c r="AG96"/>
  <c r="AL95"/>
  <c r="AK95"/>
  <c r="AJ95"/>
  <c r="AG95"/>
  <c r="AL94"/>
  <c r="AK94"/>
  <c r="AJ94"/>
  <c r="AG94"/>
  <c r="AL93"/>
  <c r="AK93"/>
  <c r="AJ93"/>
  <c r="AG93"/>
  <c r="AL92"/>
  <c r="AK92"/>
  <c r="AJ92"/>
  <c r="AG92"/>
  <c r="AL91"/>
  <c r="AK91"/>
  <c r="AJ91"/>
  <c r="AG91"/>
  <c r="AL90"/>
  <c r="AK90"/>
  <c r="AJ90"/>
  <c r="AG90"/>
  <c r="AL89"/>
  <c r="AK89"/>
  <c r="AJ89"/>
  <c r="AG89"/>
  <c r="AL88"/>
  <c r="AK88"/>
  <c r="AJ88"/>
  <c r="AG88"/>
  <c r="AL87"/>
  <c r="AK87"/>
  <c r="AJ87"/>
  <c r="AG87"/>
  <c r="AL86"/>
  <c r="AK86"/>
  <c r="AJ86"/>
  <c r="AG86"/>
  <c r="AL85"/>
  <c r="AK85"/>
  <c r="AJ85"/>
  <c r="AG85"/>
  <c r="AL84"/>
  <c r="AK84"/>
  <c r="AJ84"/>
  <c r="AG84"/>
  <c r="AL83"/>
  <c r="AK83"/>
  <c r="AJ83"/>
  <c r="AG83"/>
  <c r="AL82"/>
  <c r="AK82"/>
  <c r="AJ82"/>
  <c r="AG82"/>
  <c r="AL81"/>
  <c r="AK81"/>
  <c r="AJ81"/>
  <c r="AG81"/>
  <c r="AL80"/>
  <c r="AK80"/>
  <c r="AJ80"/>
  <c r="AG80"/>
  <c r="AL79"/>
  <c r="AK79"/>
  <c r="AJ79"/>
  <c r="AG79"/>
  <c r="AL78"/>
  <c r="AK78"/>
  <c r="AJ78"/>
  <c r="AG78"/>
  <c r="AL77"/>
  <c r="AK77"/>
  <c r="AJ77"/>
  <c r="AG77"/>
  <c r="AL76"/>
  <c r="AK76"/>
  <c r="AJ76"/>
  <c r="AG76"/>
  <c r="AL75"/>
  <c r="AK75"/>
  <c r="AJ75"/>
  <c r="AG75"/>
  <c r="AL74"/>
  <c r="AK74"/>
  <c r="AJ74"/>
  <c r="AG74"/>
  <c r="AL73"/>
  <c r="AK73"/>
  <c r="AJ73"/>
  <c r="AG73"/>
  <c r="AL72"/>
  <c r="AK72"/>
  <c r="AJ72"/>
  <c r="AG72"/>
  <c r="AL71"/>
  <c r="AK71"/>
  <c r="AJ71"/>
  <c r="AG71"/>
  <c r="AL70"/>
  <c r="AK70"/>
  <c r="AJ70"/>
  <c r="AG70"/>
  <c r="AL69"/>
  <c r="AK69"/>
  <c r="AJ69"/>
  <c r="AG69"/>
  <c r="AL68"/>
  <c r="AK68"/>
  <c r="AJ68"/>
  <c r="AG68"/>
  <c r="AL67"/>
  <c r="AK67"/>
  <c r="AJ67"/>
  <c r="AG67"/>
  <c r="AL66"/>
  <c r="AK66"/>
  <c r="AJ66"/>
  <c r="AG66"/>
  <c r="AL65"/>
  <c r="AK65"/>
  <c r="AJ65"/>
  <c r="AG65"/>
  <c r="AL64"/>
  <c r="AK64"/>
  <c r="AJ64"/>
  <c r="AG64"/>
  <c r="AL63"/>
  <c r="AK63"/>
  <c r="AJ63"/>
  <c r="AG63"/>
  <c r="AL62"/>
  <c r="AK62"/>
  <c r="AJ62"/>
  <c r="AG62"/>
  <c r="AL61"/>
  <c r="AK61"/>
  <c r="AJ61"/>
  <c r="AG61"/>
  <c r="AL60"/>
  <c r="AK60"/>
  <c r="AJ60"/>
  <c r="AG60"/>
  <c r="AL59"/>
  <c r="AK59"/>
  <c r="AJ59"/>
  <c r="AG59"/>
  <c r="AL58"/>
  <c r="AK58"/>
  <c r="AJ58"/>
  <c r="AG58"/>
  <c r="AL57"/>
  <c r="AK57"/>
  <c r="AJ57"/>
  <c r="AG57"/>
  <c r="AL56"/>
  <c r="AK56"/>
  <c r="AJ56"/>
  <c r="AG56"/>
  <c r="AL55"/>
  <c r="AK55"/>
  <c r="AJ55"/>
  <c r="AG55"/>
  <c r="AL54"/>
  <c r="AK54"/>
  <c r="AJ54"/>
  <c r="AG54"/>
  <c r="AL53"/>
  <c r="AK53"/>
  <c r="AJ53"/>
  <c r="AG53"/>
  <c r="AL52"/>
  <c r="AK52"/>
  <c r="AJ52"/>
  <c r="AG52"/>
  <c r="AL51"/>
  <c r="AK51"/>
  <c r="AJ51"/>
  <c r="AG51"/>
  <c r="AL50"/>
  <c r="AK50"/>
  <c r="AJ50"/>
  <c r="AG50"/>
  <c r="AL49"/>
  <c r="AK49"/>
  <c r="AJ49"/>
  <c r="AG49"/>
  <c r="AL48"/>
  <c r="AK48"/>
  <c r="AJ48"/>
  <c r="AG48"/>
  <c r="AL47"/>
  <c r="AK47"/>
  <c r="AJ47"/>
  <c r="AG47"/>
  <c r="AL46"/>
  <c r="AK46"/>
  <c r="AJ46"/>
  <c r="AG46"/>
  <c r="AL45"/>
  <c r="AK45"/>
  <c r="AJ45"/>
  <c r="AG45"/>
  <c r="AL44"/>
  <c r="AK44"/>
  <c r="AJ44"/>
  <c r="AG44"/>
  <c r="AL43"/>
  <c r="AK43"/>
  <c r="AJ43"/>
  <c r="AG43"/>
  <c r="AL42"/>
  <c r="AK42"/>
  <c r="AJ42"/>
  <c r="AG42"/>
  <c r="AL41"/>
  <c r="AK41"/>
  <c r="AJ41"/>
  <c r="AG41"/>
  <c r="AL40"/>
  <c r="AK40"/>
  <c r="AJ40"/>
  <c r="AG40"/>
  <c r="AL39"/>
  <c r="AK39"/>
  <c r="AJ39"/>
  <c r="AG39"/>
  <c r="AL38"/>
  <c r="AK38"/>
  <c r="AJ38"/>
  <c r="AG38"/>
  <c r="AL37"/>
  <c r="AK37"/>
  <c r="AJ37"/>
  <c r="AG37"/>
  <c r="AL36"/>
  <c r="AK36"/>
  <c r="AJ36"/>
  <c r="AG36"/>
  <c r="AL35"/>
  <c r="AK35"/>
  <c r="AJ35"/>
  <c r="AG35"/>
  <c r="AL34"/>
  <c r="AK34"/>
  <c r="AJ34"/>
  <c r="AG34"/>
  <c r="AL33"/>
  <c r="AK33"/>
  <c r="AJ33"/>
  <c r="AG33"/>
  <c r="AL32"/>
  <c r="AK32"/>
  <c r="AJ32"/>
  <c r="AG32"/>
  <c r="AL31"/>
  <c r="AK31"/>
  <c r="AJ31"/>
  <c r="AG31"/>
  <c r="AL30"/>
  <c r="AK30"/>
  <c r="AJ30"/>
  <c r="AG30"/>
  <c r="AL29"/>
  <c r="AK29"/>
  <c r="AJ29"/>
  <c r="AG29"/>
  <c r="AL28"/>
  <c r="AK28"/>
  <c r="AJ28"/>
  <c r="AG28"/>
  <c r="AL27"/>
  <c r="AK27"/>
  <c r="AJ27"/>
  <c r="AG27"/>
  <c r="AL26"/>
  <c r="AK26"/>
  <c r="AJ26"/>
  <c r="AG26"/>
  <c r="AL25"/>
  <c r="AK25"/>
  <c r="AJ25"/>
  <c r="AG25"/>
  <c r="AL24"/>
  <c r="AK24"/>
  <c r="AJ24"/>
  <c r="AG24"/>
  <c r="AL23"/>
  <c r="AK23"/>
  <c r="AJ23"/>
  <c r="AG23"/>
  <c r="AL22"/>
  <c r="AK22"/>
  <c r="AJ22"/>
  <c r="AG22"/>
  <c r="AL21"/>
  <c r="AK21"/>
  <c r="AJ21"/>
  <c r="AG21"/>
  <c r="AL20"/>
  <c r="AK20"/>
  <c r="AJ20"/>
  <c r="AG20"/>
  <c r="AL19"/>
  <c r="AK19"/>
  <c r="AJ19"/>
  <c r="AG19"/>
  <c r="AL18"/>
  <c r="AK18"/>
  <c r="AJ18"/>
  <c r="AG18"/>
  <c r="AL17"/>
  <c r="AK17"/>
  <c r="AJ17"/>
  <c r="AG17"/>
  <c r="AL16"/>
  <c r="AK16"/>
  <c r="AJ16"/>
  <c r="AG16"/>
  <c r="AL15"/>
  <c r="AK15"/>
  <c r="AJ15"/>
  <c r="AG15"/>
  <c r="AL14"/>
  <c r="AK14"/>
  <c r="AJ14"/>
  <c r="AG14"/>
  <c r="AL13"/>
  <c r="AK13"/>
  <c r="AJ13"/>
  <c r="AG13"/>
  <c r="AL12"/>
  <c r="AK12"/>
  <c r="AJ12"/>
  <c r="AG12"/>
  <c r="AL11"/>
  <c r="AK11"/>
  <c r="AJ11"/>
  <c r="AG11"/>
  <c r="AL10"/>
  <c r="AK10"/>
  <c r="AJ10"/>
  <c r="AG10"/>
  <c r="AL9"/>
  <c r="AK9"/>
  <c r="AJ9"/>
  <c r="AG9"/>
  <c r="AL8"/>
  <c r="AK8"/>
  <c r="AJ8"/>
  <c r="AG8"/>
  <c r="AL7"/>
  <c r="AK7"/>
  <c r="AJ7"/>
  <c r="AG7"/>
  <c r="AL6"/>
  <c r="AK6"/>
  <c r="AJ6"/>
  <c r="AH6"/>
  <c r="AI6" s="1"/>
  <c r="AG6"/>
  <c r="AM3"/>
  <c r="AG3"/>
  <c r="AF3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W406"/>
  <c r="AV406"/>
  <c r="AU406"/>
  <c r="AR406"/>
  <c r="AW405"/>
  <c r="AV405"/>
  <c r="AU405"/>
  <c r="AR405"/>
  <c r="AW404"/>
  <c r="AV404"/>
  <c r="AU404"/>
  <c r="AR404"/>
  <c r="AW403"/>
  <c r="AV403"/>
  <c r="AU403"/>
  <c r="AR403"/>
  <c r="AW402"/>
  <c r="AV402"/>
  <c r="AU402"/>
  <c r="AR402"/>
  <c r="AW401"/>
  <c r="AV401"/>
  <c r="AU401"/>
  <c r="AR401"/>
  <c r="AW400"/>
  <c r="AV400"/>
  <c r="AU400"/>
  <c r="AR400"/>
  <c r="AW399"/>
  <c r="AV399"/>
  <c r="AU399"/>
  <c r="AR399"/>
  <c r="AW398"/>
  <c r="AV398"/>
  <c r="AU398"/>
  <c r="AR398"/>
  <c r="AW397"/>
  <c r="AV397"/>
  <c r="AU397"/>
  <c r="AR397"/>
  <c r="AW396"/>
  <c r="AV396"/>
  <c r="AU396"/>
  <c r="AR396"/>
  <c r="AW395"/>
  <c r="AV395"/>
  <c r="AU395"/>
  <c r="AR395"/>
  <c r="AW394"/>
  <c r="AV394"/>
  <c r="AU394"/>
  <c r="AR394"/>
  <c r="AW393"/>
  <c r="AV393"/>
  <c r="AU393"/>
  <c r="AR393"/>
  <c r="AW392"/>
  <c r="AV392"/>
  <c r="AU392"/>
  <c r="AR392"/>
  <c r="AW391"/>
  <c r="AV391"/>
  <c r="AU391"/>
  <c r="AR391"/>
  <c r="AW390"/>
  <c r="AV390"/>
  <c r="AU390"/>
  <c r="AR390"/>
  <c r="AW389"/>
  <c r="AV389"/>
  <c r="AU389"/>
  <c r="AR389"/>
  <c r="AW388"/>
  <c r="AV388"/>
  <c r="AU388"/>
  <c r="AR388"/>
  <c r="AW387"/>
  <c r="AV387"/>
  <c r="AU387"/>
  <c r="AR387"/>
  <c r="AW386"/>
  <c r="AV386"/>
  <c r="AU386"/>
  <c r="AR386"/>
  <c r="AW385"/>
  <c r="AV385"/>
  <c r="AU385"/>
  <c r="AR385"/>
  <c r="AW384"/>
  <c r="AV384"/>
  <c r="AU384"/>
  <c r="AR384"/>
  <c r="AW383"/>
  <c r="AV383"/>
  <c r="AU383"/>
  <c r="AR383"/>
  <c r="AW382"/>
  <c r="AV382"/>
  <c r="AU382"/>
  <c r="AR382"/>
  <c r="AW381"/>
  <c r="AV381"/>
  <c r="AU381"/>
  <c r="AR381"/>
  <c r="AW380"/>
  <c r="AV380"/>
  <c r="AU380"/>
  <c r="AR380"/>
  <c r="AW379"/>
  <c r="AV379"/>
  <c r="AU379"/>
  <c r="AR379"/>
  <c r="AW378"/>
  <c r="AV378"/>
  <c r="AU378"/>
  <c r="AR378"/>
  <c r="AW377"/>
  <c r="AV377"/>
  <c r="AU377"/>
  <c r="AR377"/>
  <c r="AW376"/>
  <c r="AV376"/>
  <c r="AU376"/>
  <c r="AR376"/>
  <c r="AW375"/>
  <c r="AV375"/>
  <c r="AU375"/>
  <c r="AR375"/>
  <c r="AW374"/>
  <c r="AV374"/>
  <c r="AU374"/>
  <c r="AR374"/>
  <c r="AW373"/>
  <c r="AV373"/>
  <c r="AU373"/>
  <c r="AR373"/>
  <c r="AW372"/>
  <c r="AV372"/>
  <c r="AU372"/>
  <c r="AR372"/>
  <c r="AW371"/>
  <c r="AV371"/>
  <c r="AU371"/>
  <c r="AR371"/>
  <c r="AW370"/>
  <c r="AV370"/>
  <c r="AU370"/>
  <c r="AR370"/>
  <c r="AW369"/>
  <c r="AV369"/>
  <c r="AU369"/>
  <c r="AR369"/>
  <c r="AW368"/>
  <c r="AV368"/>
  <c r="AU368"/>
  <c r="AR368"/>
  <c r="AW367"/>
  <c r="AV367"/>
  <c r="AU367"/>
  <c r="AR367"/>
  <c r="AW366"/>
  <c r="AV366"/>
  <c r="AU366"/>
  <c r="AR366"/>
  <c r="AW365"/>
  <c r="AV365"/>
  <c r="AU365"/>
  <c r="AR365"/>
  <c r="AW364"/>
  <c r="AV364"/>
  <c r="AU364"/>
  <c r="AR364"/>
  <c r="AW363"/>
  <c r="AV363"/>
  <c r="AU363"/>
  <c r="AR363"/>
  <c r="AW362"/>
  <c r="AV362"/>
  <c r="AU362"/>
  <c r="AR362"/>
  <c r="AW361"/>
  <c r="AV361"/>
  <c r="AU361"/>
  <c r="AR361"/>
  <c r="AW360"/>
  <c r="AV360"/>
  <c r="AU360"/>
  <c r="AR360"/>
  <c r="AW359"/>
  <c r="AV359"/>
  <c r="AU359"/>
  <c r="AR359"/>
  <c r="AW358"/>
  <c r="AV358"/>
  <c r="AU358"/>
  <c r="AR358"/>
  <c r="AW357"/>
  <c r="AV357"/>
  <c r="AU357"/>
  <c r="AR357"/>
  <c r="AW356"/>
  <c r="AV356"/>
  <c r="AU356"/>
  <c r="AR356"/>
  <c r="AW355"/>
  <c r="AV355"/>
  <c r="AU355"/>
  <c r="AR355"/>
  <c r="AW354"/>
  <c r="AV354"/>
  <c r="AU354"/>
  <c r="AR354"/>
  <c r="AW353"/>
  <c r="AV353"/>
  <c r="AU353"/>
  <c r="AR353"/>
  <c r="AW352"/>
  <c r="AV352"/>
  <c r="AU352"/>
  <c r="AR352"/>
  <c r="AW351"/>
  <c r="AV351"/>
  <c r="AU351"/>
  <c r="AR351"/>
  <c r="AW350"/>
  <c r="AV350"/>
  <c r="AU350"/>
  <c r="AR350"/>
  <c r="AW349"/>
  <c r="AV349"/>
  <c r="AU349"/>
  <c r="AR349"/>
  <c r="AW348"/>
  <c r="AV348"/>
  <c r="AU348"/>
  <c r="AR348"/>
  <c r="AW347"/>
  <c r="AV347"/>
  <c r="AU347"/>
  <c r="AR347"/>
  <c r="AW346"/>
  <c r="AV346"/>
  <c r="AU346"/>
  <c r="AR346"/>
  <c r="AW345"/>
  <c r="AV345"/>
  <c r="AU345"/>
  <c r="AR345"/>
  <c r="AW344"/>
  <c r="AV344"/>
  <c r="AU344"/>
  <c r="AR344"/>
  <c r="AW343"/>
  <c r="AV343"/>
  <c r="AU343"/>
  <c r="AR343"/>
  <c r="AW342"/>
  <c r="AV342"/>
  <c r="AU342"/>
  <c r="AR342"/>
  <c r="AW341"/>
  <c r="AV341"/>
  <c r="AU341"/>
  <c r="AR341"/>
  <c r="AW340"/>
  <c r="AV340"/>
  <c r="AU340"/>
  <c r="AR340"/>
  <c r="AW339"/>
  <c r="AV339"/>
  <c r="AU339"/>
  <c r="AR339"/>
  <c r="AW338"/>
  <c r="AV338"/>
  <c r="AU338"/>
  <c r="AR338"/>
  <c r="AW337"/>
  <c r="AV337"/>
  <c r="AU337"/>
  <c r="AR337"/>
  <c r="AW336"/>
  <c r="AV336"/>
  <c r="AU336"/>
  <c r="AR336"/>
  <c r="AW335"/>
  <c r="AV335"/>
  <c r="AU335"/>
  <c r="AR335"/>
  <c r="AW334"/>
  <c r="AV334"/>
  <c r="AU334"/>
  <c r="AR334"/>
  <c r="AW333"/>
  <c r="AV333"/>
  <c r="AU333"/>
  <c r="AR333"/>
  <c r="AW332"/>
  <c r="AV332"/>
  <c r="AU332"/>
  <c r="AR332"/>
  <c r="AW331"/>
  <c r="AV331"/>
  <c r="AU331"/>
  <c r="AR331"/>
  <c r="AW330"/>
  <c r="AV330"/>
  <c r="AU330"/>
  <c r="AR330"/>
  <c r="AW329"/>
  <c r="AV329"/>
  <c r="AU329"/>
  <c r="AR329"/>
  <c r="AW328"/>
  <c r="AV328"/>
  <c r="AU328"/>
  <c r="AR328"/>
  <c r="AW327"/>
  <c r="AV327"/>
  <c r="AU327"/>
  <c r="AR327"/>
  <c r="AW326"/>
  <c r="AV326"/>
  <c r="AU326"/>
  <c r="AR326"/>
  <c r="AW325"/>
  <c r="AV325"/>
  <c r="AU325"/>
  <c r="AR325"/>
  <c r="AW324"/>
  <c r="AV324"/>
  <c r="AU324"/>
  <c r="AR324"/>
  <c r="AW323"/>
  <c r="AV323"/>
  <c r="AU323"/>
  <c r="AR323"/>
  <c r="AW322"/>
  <c r="AV322"/>
  <c r="AU322"/>
  <c r="AR322"/>
  <c r="AW321"/>
  <c r="AV321"/>
  <c r="AU321"/>
  <c r="AR321"/>
  <c r="AW320"/>
  <c r="AV320"/>
  <c r="AU320"/>
  <c r="AR320"/>
  <c r="AW319"/>
  <c r="AV319"/>
  <c r="AU319"/>
  <c r="AR319"/>
  <c r="AW318"/>
  <c r="AV318"/>
  <c r="AU318"/>
  <c r="AR318"/>
  <c r="AW317"/>
  <c r="AV317"/>
  <c r="AU317"/>
  <c r="AR317"/>
  <c r="AW316"/>
  <c r="AV316"/>
  <c r="AU316"/>
  <c r="AR316"/>
  <c r="AW315"/>
  <c r="AV315"/>
  <c r="AU315"/>
  <c r="AR315"/>
  <c r="AW314"/>
  <c r="AV314"/>
  <c r="AU314"/>
  <c r="AR314"/>
  <c r="AW313"/>
  <c r="AV313"/>
  <c r="AU313"/>
  <c r="AR313"/>
  <c r="AW312"/>
  <c r="AV312"/>
  <c r="AU312"/>
  <c r="AR312"/>
  <c r="AW311"/>
  <c r="AV311"/>
  <c r="AU311"/>
  <c r="AR311"/>
  <c r="AW310"/>
  <c r="AV310"/>
  <c r="AU310"/>
  <c r="AR310"/>
  <c r="AW309"/>
  <c r="AV309"/>
  <c r="AU309"/>
  <c r="AR309"/>
  <c r="AW308"/>
  <c r="AV308"/>
  <c r="AU308"/>
  <c r="AR308"/>
  <c r="AW307"/>
  <c r="AV307"/>
  <c r="AU307"/>
  <c r="AR307"/>
  <c r="AW306"/>
  <c r="AV306"/>
  <c r="AU306"/>
  <c r="AR306"/>
  <c r="AW305"/>
  <c r="AV305"/>
  <c r="AU305"/>
  <c r="AR305"/>
  <c r="AW304"/>
  <c r="AV304"/>
  <c r="AU304"/>
  <c r="AR304"/>
  <c r="AW303"/>
  <c r="AV303"/>
  <c r="AU303"/>
  <c r="AR303"/>
  <c r="AW302"/>
  <c r="AV302"/>
  <c r="AU302"/>
  <c r="AR302"/>
  <c r="AW301"/>
  <c r="AV301"/>
  <c r="AU301"/>
  <c r="AR301"/>
  <c r="AW300"/>
  <c r="AV300"/>
  <c r="AU300"/>
  <c r="AR300"/>
  <c r="AW299"/>
  <c r="AV299"/>
  <c r="AU299"/>
  <c r="AR299"/>
  <c r="AW298"/>
  <c r="AV298"/>
  <c r="AU298"/>
  <c r="AR298"/>
  <c r="AW297"/>
  <c r="AV297"/>
  <c r="AU297"/>
  <c r="AR297"/>
  <c r="AW296"/>
  <c r="AV296"/>
  <c r="AU296"/>
  <c r="AR296"/>
  <c r="AW295"/>
  <c r="AV295"/>
  <c r="AU295"/>
  <c r="AR295"/>
  <c r="AW294"/>
  <c r="AV294"/>
  <c r="AU294"/>
  <c r="AR294"/>
  <c r="AW293"/>
  <c r="AV293"/>
  <c r="AU293"/>
  <c r="AR293"/>
  <c r="AW292"/>
  <c r="AV292"/>
  <c r="AU292"/>
  <c r="AR292"/>
  <c r="AW291"/>
  <c r="AV291"/>
  <c r="AU291"/>
  <c r="AR291"/>
  <c r="AW290"/>
  <c r="AV290"/>
  <c r="AU290"/>
  <c r="AR290"/>
  <c r="AW289"/>
  <c r="AV289"/>
  <c r="AU289"/>
  <c r="AR289"/>
  <c r="AW288"/>
  <c r="AV288"/>
  <c r="AU288"/>
  <c r="AR288"/>
  <c r="AW287"/>
  <c r="AV287"/>
  <c r="AU287"/>
  <c r="AR287"/>
  <c r="AW286"/>
  <c r="AV286"/>
  <c r="AU286"/>
  <c r="AR286"/>
  <c r="AW285"/>
  <c r="AV285"/>
  <c r="AU285"/>
  <c r="AR285"/>
  <c r="AW284"/>
  <c r="AV284"/>
  <c r="AU284"/>
  <c r="AR284"/>
  <c r="AW283"/>
  <c r="AV283"/>
  <c r="AU283"/>
  <c r="AR283"/>
  <c r="AW282"/>
  <c r="AV282"/>
  <c r="AU282"/>
  <c r="AR282"/>
  <c r="AW281"/>
  <c r="AV281"/>
  <c r="AU281"/>
  <c r="AR281"/>
  <c r="AW280"/>
  <c r="AV280"/>
  <c r="AU280"/>
  <c r="AR280"/>
  <c r="AW279"/>
  <c r="AV279"/>
  <c r="AU279"/>
  <c r="AR279"/>
  <c r="AW278"/>
  <c r="AV278"/>
  <c r="AU278"/>
  <c r="AR278"/>
  <c r="AW277"/>
  <c r="AV277"/>
  <c r="AU277"/>
  <c r="AR277"/>
  <c r="AW276"/>
  <c r="AV276"/>
  <c r="AU276"/>
  <c r="AR276"/>
  <c r="AW275"/>
  <c r="AV275"/>
  <c r="AU275"/>
  <c r="AR275"/>
  <c r="AW274"/>
  <c r="AV274"/>
  <c r="AU274"/>
  <c r="AR274"/>
  <c r="AW273"/>
  <c r="AV273"/>
  <c r="AU273"/>
  <c r="AR273"/>
  <c r="AW272"/>
  <c r="AV272"/>
  <c r="AU272"/>
  <c r="AR272"/>
  <c r="AW271"/>
  <c r="AV271"/>
  <c r="AU271"/>
  <c r="AR271"/>
  <c r="AW270"/>
  <c r="AV270"/>
  <c r="AU270"/>
  <c r="AR270"/>
  <c r="AW269"/>
  <c r="AV269"/>
  <c r="AU269"/>
  <c r="AR269"/>
  <c r="AW268"/>
  <c r="AV268"/>
  <c r="AU268"/>
  <c r="AR268"/>
  <c r="AW267"/>
  <c r="AV267"/>
  <c r="AU267"/>
  <c r="AR267"/>
  <c r="AW266"/>
  <c r="AV266"/>
  <c r="AU266"/>
  <c r="AR266"/>
  <c r="AW265"/>
  <c r="AV265"/>
  <c r="AU265"/>
  <c r="AR265"/>
  <c r="AW264"/>
  <c r="AV264"/>
  <c r="AU264"/>
  <c r="AR264"/>
  <c r="AW263"/>
  <c r="AV263"/>
  <c r="AU263"/>
  <c r="AR263"/>
  <c r="AW262"/>
  <c r="AV262"/>
  <c r="AU262"/>
  <c r="AR262"/>
  <c r="AW261"/>
  <c r="AV261"/>
  <c r="AU261"/>
  <c r="AR261"/>
  <c r="AW260"/>
  <c r="AV260"/>
  <c r="AU260"/>
  <c r="AR260"/>
  <c r="AW259"/>
  <c r="AV259"/>
  <c r="AU259"/>
  <c r="AR259"/>
  <c r="AW258"/>
  <c r="AV258"/>
  <c r="AU258"/>
  <c r="AR258"/>
  <c r="AW257"/>
  <c r="AV257"/>
  <c r="AU257"/>
  <c r="AR257"/>
  <c r="AW256"/>
  <c r="AV256"/>
  <c r="AU256"/>
  <c r="AR256"/>
  <c r="AW255"/>
  <c r="AV255"/>
  <c r="AU255"/>
  <c r="AR255"/>
  <c r="AW254"/>
  <c r="AV254"/>
  <c r="AU254"/>
  <c r="AR254"/>
  <c r="AW253"/>
  <c r="AV253"/>
  <c r="AU253"/>
  <c r="AR253"/>
  <c r="AW252"/>
  <c r="AV252"/>
  <c r="AU252"/>
  <c r="AR252"/>
  <c r="AW251"/>
  <c r="AV251"/>
  <c r="AU251"/>
  <c r="AR251"/>
  <c r="AW250"/>
  <c r="AV250"/>
  <c r="AU250"/>
  <c r="AR250"/>
  <c r="AW249"/>
  <c r="AV249"/>
  <c r="AU249"/>
  <c r="AR249"/>
  <c r="AW248"/>
  <c r="AV248"/>
  <c r="AU248"/>
  <c r="AR248"/>
  <c r="AW247"/>
  <c r="AV247"/>
  <c r="AU247"/>
  <c r="AR247"/>
  <c r="AW246"/>
  <c r="AV246"/>
  <c r="AU246"/>
  <c r="AR246"/>
  <c r="AW245"/>
  <c r="AV245"/>
  <c r="AU245"/>
  <c r="AR245"/>
  <c r="AW244"/>
  <c r="AV244"/>
  <c r="AU244"/>
  <c r="AR244"/>
  <c r="AW243"/>
  <c r="AV243"/>
  <c r="AU243"/>
  <c r="AR243"/>
  <c r="AW242"/>
  <c r="AV242"/>
  <c r="AU242"/>
  <c r="AR242"/>
  <c r="AW241"/>
  <c r="AV241"/>
  <c r="AU241"/>
  <c r="AR241"/>
  <c r="AW240"/>
  <c r="AV240"/>
  <c r="AU240"/>
  <c r="AR240"/>
  <c r="AW239"/>
  <c r="AV239"/>
  <c r="AU239"/>
  <c r="AR239"/>
  <c r="AW238"/>
  <c r="AV238"/>
  <c r="AU238"/>
  <c r="AR238"/>
  <c r="AW237"/>
  <c r="AV237"/>
  <c r="AU237"/>
  <c r="AR237"/>
  <c r="AW236"/>
  <c r="AV236"/>
  <c r="AU236"/>
  <c r="AR236"/>
  <c r="AW235"/>
  <c r="AV235"/>
  <c r="AU235"/>
  <c r="AR235"/>
  <c r="AW234"/>
  <c r="AV234"/>
  <c r="AU234"/>
  <c r="AR234"/>
  <c r="AW233"/>
  <c r="AV233"/>
  <c r="AU233"/>
  <c r="AR233"/>
  <c r="AW232"/>
  <c r="AV232"/>
  <c r="AU232"/>
  <c r="AR232"/>
  <c r="AW231"/>
  <c r="AV231"/>
  <c r="AU231"/>
  <c r="AR231"/>
  <c r="AW230"/>
  <c r="AV230"/>
  <c r="AU230"/>
  <c r="AR230"/>
  <c r="AW229"/>
  <c r="AV229"/>
  <c r="AU229"/>
  <c r="AR229"/>
  <c r="AW228"/>
  <c r="AV228"/>
  <c r="AU228"/>
  <c r="AR228"/>
  <c r="AW227"/>
  <c r="AV227"/>
  <c r="AU227"/>
  <c r="AR227"/>
  <c r="AW226"/>
  <c r="AV226"/>
  <c r="AU226"/>
  <c r="AR226"/>
  <c r="AW225"/>
  <c r="AV225"/>
  <c r="AU225"/>
  <c r="AR225"/>
  <c r="AW224"/>
  <c r="AV224"/>
  <c r="AU224"/>
  <c r="AR224"/>
  <c r="AW223"/>
  <c r="AV223"/>
  <c r="AU223"/>
  <c r="AR223"/>
  <c r="AW222"/>
  <c r="AV222"/>
  <c r="AU222"/>
  <c r="AR222"/>
  <c r="AW221"/>
  <c r="AV221"/>
  <c r="AU221"/>
  <c r="AR221"/>
  <c r="AW220"/>
  <c r="AV220"/>
  <c r="AU220"/>
  <c r="AR220"/>
  <c r="AW219"/>
  <c r="AV219"/>
  <c r="AU219"/>
  <c r="AR219"/>
  <c r="AW218"/>
  <c r="AV218"/>
  <c r="AU218"/>
  <c r="AR218"/>
  <c r="AW217"/>
  <c r="AV217"/>
  <c r="AU217"/>
  <c r="AR217"/>
  <c r="AW216"/>
  <c r="AV216"/>
  <c r="AU216"/>
  <c r="AR216"/>
  <c r="AW215"/>
  <c r="AV215"/>
  <c r="AU215"/>
  <c r="AR215"/>
  <c r="AW214"/>
  <c r="AV214"/>
  <c r="AU214"/>
  <c r="AR214"/>
  <c r="AW213"/>
  <c r="AV213"/>
  <c r="AU213"/>
  <c r="AR213"/>
  <c r="AW212"/>
  <c r="AV212"/>
  <c r="AU212"/>
  <c r="AR212"/>
  <c r="AW211"/>
  <c r="AV211"/>
  <c r="AU211"/>
  <c r="AR211"/>
  <c r="AW210"/>
  <c r="AV210"/>
  <c r="AU210"/>
  <c r="AR210"/>
  <c r="AW209"/>
  <c r="AV209"/>
  <c r="AU209"/>
  <c r="AR209"/>
  <c r="AW208"/>
  <c r="AV208"/>
  <c r="AU208"/>
  <c r="AR208"/>
  <c r="AW207"/>
  <c r="AV207"/>
  <c r="AU207"/>
  <c r="AR207"/>
  <c r="AW206"/>
  <c r="AV206"/>
  <c r="AU206"/>
  <c r="AR206"/>
  <c r="AW205"/>
  <c r="AV205"/>
  <c r="AU205"/>
  <c r="AR205"/>
  <c r="AW204"/>
  <c r="AV204"/>
  <c r="AU204"/>
  <c r="AR204"/>
  <c r="AW203"/>
  <c r="AV203"/>
  <c r="AU203"/>
  <c r="AR203"/>
  <c r="AW202"/>
  <c r="AV202"/>
  <c r="AU202"/>
  <c r="AR202"/>
  <c r="AW201"/>
  <c r="AV201"/>
  <c r="AU201"/>
  <c r="AR201"/>
  <c r="AW200"/>
  <c r="AV200"/>
  <c r="AU200"/>
  <c r="AR200"/>
  <c r="AW199"/>
  <c r="AV199"/>
  <c r="AU199"/>
  <c r="AR199"/>
  <c r="AW198"/>
  <c r="AV198"/>
  <c r="AU198"/>
  <c r="AR198"/>
  <c r="AW197"/>
  <c r="AV197"/>
  <c r="AU197"/>
  <c r="AR197"/>
  <c r="AW196"/>
  <c r="AV196"/>
  <c r="AU196"/>
  <c r="AR196"/>
  <c r="AW195"/>
  <c r="AV195"/>
  <c r="AU195"/>
  <c r="AR195"/>
  <c r="AW194"/>
  <c r="AV194"/>
  <c r="AU194"/>
  <c r="AR194"/>
  <c r="AW193"/>
  <c r="AV193"/>
  <c r="AU193"/>
  <c r="AR193"/>
  <c r="AW192"/>
  <c r="AV192"/>
  <c r="AU192"/>
  <c r="AR192"/>
  <c r="AW191"/>
  <c r="AV191"/>
  <c r="AU191"/>
  <c r="AR191"/>
  <c r="AW190"/>
  <c r="AV190"/>
  <c r="AU190"/>
  <c r="AR190"/>
  <c r="AW189"/>
  <c r="AV189"/>
  <c r="AU189"/>
  <c r="AR189"/>
  <c r="AW188"/>
  <c r="AV188"/>
  <c r="AU188"/>
  <c r="AR188"/>
  <c r="AW187"/>
  <c r="AV187"/>
  <c r="AU187"/>
  <c r="AR187"/>
  <c r="AW186"/>
  <c r="AV186"/>
  <c r="AU186"/>
  <c r="AR186"/>
  <c r="AW185"/>
  <c r="AV185"/>
  <c r="AU185"/>
  <c r="AR185"/>
  <c r="AW184"/>
  <c r="AV184"/>
  <c r="AU184"/>
  <c r="AR184"/>
  <c r="AW183"/>
  <c r="AV183"/>
  <c r="AU183"/>
  <c r="AR183"/>
  <c r="AW182"/>
  <c r="AV182"/>
  <c r="AU182"/>
  <c r="AR182"/>
  <c r="AW181"/>
  <c r="AV181"/>
  <c r="AU181"/>
  <c r="AR181"/>
  <c r="AW180"/>
  <c r="AV180"/>
  <c r="AU180"/>
  <c r="AR180"/>
  <c r="AW179"/>
  <c r="AV179"/>
  <c r="AU179"/>
  <c r="AR179"/>
  <c r="AW178"/>
  <c r="AV178"/>
  <c r="AU178"/>
  <c r="AR178"/>
  <c r="AW177"/>
  <c r="AV177"/>
  <c r="AU177"/>
  <c r="AR177"/>
  <c r="AW176"/>
  <c r="AV176"/>
  <c r="AU176"/>
  <c r="AR176"/>
  <c r="AW175"/>
  <c r="AV175"/>
  <c r="AU175"/>
  <c r="AR175"/>
  <c r="AW174"/>
  <c r="AV174"/>
  <c r="AU174"/>
  <c r="AR174"/>
  <c r="AW173"/>
  <c r="AV173"/>
  <c r="AU173"/>
  <c r="AR173"/>
  <c r="AW172"/>
  <c r="AV172"/>
  <c r="AU172"/>
  <c r="AR172"/>
  <c r="AW171"/>
  <c r="AV171"/>
  <c r="AU171"/>
  <c r="AR171"/>
  <c r="AW170"/>
  <c r="AV170"/>
  <c r="AU170"/>
  <c r="AR170"/>
  <c r="AW169"/>
  <c r="AV169"/>
  <c r="AU169"/>
  <c r="AR169"/>
  <c r="AW168"/>
  <c r="AV168"/>
  <c r="AU168"/>
  <c r="AR168"/>
  <c r="AW167"/>
  <c r="AV167"/>
  <c r="AU167"/>
  <c r="AR167"/>
  <c r="AW166"/>
  <c r="AV166"/>
  <c r="AU166"/>
  <c r="AR166"/>
  <c r="AW165"/>
  <c r="AV165"/>
  <c r="AU165"/>
  <c r="AR165"/>
  <c r="AW164"/>
  <c r="AV164"/>
  <c r="AU164"/>
  <c r="AR164"/>
  <c r="AW163"/>
  <c r="AV163"/>
  <c r="AU163"/>
  <c r="AR163"/>
  <c r="AW162"/>
  <c r="AV162"/>
  <c r="AU162"/>
  <c r="AR162"/>
  <c r="AW161"/>
  <c r="AV161"/>
  <c r="AU161"/>
  <c r="AR161"/>
  <c r="AW160"/>
  <c r="AV160"/>
  <c r="AU160"/>
  <c r="AR160"/>
  <c r="AW159"/>
  <c r="AV159"/>
  <c r="AU159"/>
  <c r="AR159"/>
  <c r="AW158"/>
  <c r="AV158"/>
  <c r="AU158"/>
  <c r="AR158"/>
  <c r="AW157"/>
  <c r="AV157"/>
  <c r="AU157"/>
  <c r="AR157"/>
  <c r="AW156"/>
  <c r="AV156"/>
  <c r="AU156"/>
  <c r="AR156"/>
  <c r="AW155"/>
  <c r="AV155"/>
  <c r="AU155"/>
  <c r="AR155"/>
  <c r="AW154"/>
  <c r="AV154"/>
  <c r="AU154"/>
  <c r="AR154"/>
  <c r="AW153"/>
  <c r="AV153"/>
  <c r="AU153"/>
  <c r="AR153"/>
  <c r="AW152"/>
  <c r="AV152"/>
  <c r="AU152"/>
  <c r="AR152"/>
  <c r="AW151"/>
  <c r="AV151"/>
  <c r="AU151"/>
  <c r="AR151"/>
  <c r="AW150"/>
  <c r="AV150"/>
  <c r="AU150"/>
  <c r="AR150"/>
  <c r="AW149"/>
  <c r="AV149"/>
  <c r="AU149"/>
  <c r="AR149"/>
  <c r="AW148"/>
  <c r="AV148"/>
  <c r="AU148"/>
  <c r="AR148"/>
  <c r="AW147"/>
  <c r="AV147"/>
  <c r="AU147"/>
  <c r="AR147"/>
  <c r="AW146"/>
  <c r="AV146"/>
  <c r="AU146"/>
  <c r="AR146"/>
  <c r="AW145"/>
  <c r="AV145"/>
  <c r="AU145"/>
  <c r="AR145"/>
  <c r="AW144"/>
  <c r="AV144"/>
  <c r="AU144"/>
  <c r="AR144"/>
  <c r="AW143"/>
  <c r="AV143"/>
  <c r="AU143"/>
  <c r="AR143"/>
  <c r="AW142"/>
  <c r="AV142"/>
  <c r="AU142"/>
  <c r="AR142"/>
  <c r="AW141"/>
  <c r="AV141"/>
  <c r="AU141"/>
  <c r="AR141"/>
  <c r="AW140"/>
  <c r="AV140"/>
  <c r="AU140"/>
  <c r="AR140"/>
  <c r="AW139"/>
  <c r="AV139"/>
  <c r="AU139"/>
  <c r="AR139"/>
  <c r="AW138"/>
  <c r="AV138"/>
  <c r="AU138"/>
  <c r="AR138"/>
  <c r="AW137"/>
  <c r="AV137"/>
  <c r="AU137"/>
  <c r="AR137"/>
  <c r="AW136"/>
  <c r="AV136"/>
  <c r="AU136"/>
  <c r="AR136"/>
  <c r="AW135"/>
  <c r="AV135"/>
  <c r="AU135"/>
  <c r="AR135"/>
  <c r="AW134"/>
  <c r="AV134"/>
  <c r="AU134"/>
  <c r="AR134"/>
  <c r="AW133"/>
  <c r="AV133"/>
  <c r="AU133"/>
  <c r="AR133"/>
  <c r="AW132"/>
  <c r="AV132"/>
  <c r="AU132"/>
  <c r="AR132"/>
  <c r="AW131"/>
  <c r="AV131"/>
  <c r="AU131"/>
  <c r="AR131"/>
  <c r="AW130"/>
  <c r="AV130"/>
  <c r="AU130"/>
  <c r="AR130"/>
  <c r="AW129"/>
  <c r="AV129"/>
  <c r="AU129"/>
  <c r="AR129"/>
  <c r="AW128"/>
  <c r="AV128"/>
  <c r="AU128"/>
  <c r="AR128"/>
  <c r="AW127"/>
  <c r="AV127"/>
  <c r="AU127"/>
  <c r="AR127"/>
  <c r="AW126"/>
  <c r="AV126"/>
  <c r="AU126"/>
  <c r="AR126"/>
  <c r="AW125"/>
  <c r="AV125"/>
  <c r="AU125"/>
  <c r="AR125"/>
  <c r="AW124"/>
  <c r="AV124"/>
  <c r="AU124"/>
  <c r="AR124"/>
  <c r="AW123"/>
  <c r="AV123"/>
  <c r="AU123"/>
  <c r="AR123"/>
  <c r="AW122"/>
  <c r="AV122"/>
  <c r="AU122"/>
  <c r="AR122"/>
  <c r="AW121"/>
  <c r="AV121"/>
  <c r="AU121"/>
  <c r="AR121"/>
  <c r="AW120"/>
  <c r="AV120"/>
  <c r="AU120"/>
  <c r="AR120"/>
  <c r="AW119"/>
  <c r="AV119"/>
  <c r="AU119"/>
  <c r="AR119"/>
  <c r="AW118"/>
  <c r="AV118"/>
  <c r="AU118"/>
  <c r="AR118"/>
  <c r="AW117"/>
  <c r="AV117"/>
  <c r="AU117"/>
  <c r="AR117"/>
  <c r="AW116"/>
  <c r="AV116"/>
  <c r="AU116"/>
  <c r="AR116"/>
  <c r="AW115"/>
  <c r="AV115"/>
  <c r="AU115"/>
  <c r="AR115"/>
  <c r="AW114"/>
  <c r="AV114"/>
  <c r="AU114"/>
  <c r="AR114"/>
  <c r="AW113"/>
  <c r="AV113"/>
  <c r="AU113"/>
  <c r="AR113"/>
  <c r="AW112"/>
  <c r="AV112"/>
  <c r="AU112"/>
  <c r="AR112"/>
  <c r="AW111"/>
  <c r="AV111"/>
  <c r="AU111"/>
  <c r="AR111"/>
  <c r="AW110"/>
  <c r="AV110"/>
  <c r="AU110"/>
  <c r="AR110"/>
  <c r="AW109"/>
  <c r="AV109"/>
  <c r="AU109"/>
  <c r="AR109"/>
  <c r="AW108"/>
  <c r="AV108"/>
  <c r="AU108"/>
  <c r="AR108"/>
  <c r="AW107"/>
  <c r="AV107"/>
  <c r="AU107"/>
  <c r="AR107"/>
  <c r="AW106"/>
  <c r="AV106"/>
  <c r="AU106"/>
  <c r="AR106"/>
  <c r="AW105"/>
  <c r="AV105"/>
  <c r="AU105"/>
  <c r="AR105"/>
  <c r="AW104"/>
  <c r="AV104"/>
  <c r="AU104"/>
  <c r="AR104"/>
  <c r="AW103"/>
  <c r="AV103"/>
  <c r="AU103"/>
  <c r="AR103"/>
  <c r="AW102"/>
  <c r="AV102"/>
  <c r="AU102"/>
  <c r="AR102"/>
  <c r="AW101"/>
  <c r="AV101"/>
  <c r="AU101"/>
  <c r="AR101"/>
  <c r="AW100"/>
  <c r="AV100"/>
  <c r="AU100"/>
  <c r="AR100"/>
  <c r="AW99"/>
  <c r="AV99"/>
  <c r="AU99"/>
  <c r="AR99"/>
  <c r="AW98"/>
  <c r="AV98"/>
  <c r="AU98"/>
  <c r="AR98"/>
  <c r="AW97"/>
  <c r="AV97"/>
  <c r="AU97"/>
  <c r="AR97"/>
  <c r="AW96"/>
  <c r="AV96"/>
  <c r="AU96"/>
  <c r="AR96"/>
  <c r="AW95"/>
  <c r="AV95"/>
  <c r="AU95"/>
  <c r="AR95"/>
  <c r="AW94"/>
  <c r="AV94"/>
  <c r="AU94"/>
  <c r="AR94"/>
  <c r="AW93"/>
  <c r="AV93"/>
  <c r="AU93"/>
  <c r="AR93"/>
  <c r="AW92"/>
  <c r="AV92"/>
  <c r="AU92"/>
  <c r="AR92"/>
  <c r="AW91"/>
  <c r="AV91"/>
  <c r="AU91"/>
  <c r="AR91"/>
  <c r="AW90"/>
  <c r="AV90"/>
  <c r="AU90"/>
  <c r="AR90"/>
  <c r="AW89"/>
  <c r="AV89"/>
  <c r="AU89"/>
  <c r="AR89"/>
  <c r="AW88"/>
  <c r="AV88"/>
  <c r="AU88"/>
  <c r="AR88"/>
  <c r="AW87"/>
  <c r="AV87"/>
  <c r="AU87"/>
  <c r="AR87"/>
  <c r="AW86"/>
  <c r="AV86"/>
  <c r="AU86"/>
  <c r="AR86"/>
  <c r="AW85"/>
  <c r="AV85"/>
  <c r="AU85"/>
  <c r="AR85"/>
  <c r="AW84"/>
  <c r="AV84"/>
  <c r="AU84"/>
  <c r="AR84"/>
  <c r="AW83"/>
  <c r="AV83"/>
  <c r="AU83"/>
  <c r="AR83"/>
  <c r="AW82"/>
  <c r="AV82"/>
  <c r="AU82"/>
  <c r="AR82"/>
  <c r="AW81"/>
  <c r="AV81"/>
  <c r="AU81"/>
  <c r="AR81"/>
  <c r="AW80"/>
  <c r="AV80"/>
  <c r="AU80"/>
  <c r="AR80"/>
  <c r="AW79"/>
  <c r="AV79"/>
  <c r="AU79"/>
  <c r="AR79"/>
  <c r="AW78"/>
  <c r="AV78"/>
  <c r="AU78"/>
  <c r="AR78"/>
  <c r="AW77"/>
  <c r="AV77"/>
  <c r="AU77"/>
  <c r="AR77"/>
  <c r="AW76"/>
  <c r="AV76"/>
  <c r="AU76"/>
  <c r="AR76"/>
  <c r="AW75"/>
  <c r="AV75"/>
  <c r="AU75"/>
  <c r="AR75"/>
  <c r="AW74"/>
  <c r="AV74"/>
  <c r="AU74"/>
  <c r="AR74"/>
  <c r="AW73"/>
  <c r="AV73"/>
  <c r="AU73"/>
  <c r="AR73"/>
  <c r="AW72"/>
  <c r="AV72"/>
  <c r="AU72"/>
  <c r="AR72"/>
  <c r="AW71"/>
  <c r="AV71"/>
  <c r="AU71"/>
  <c r="AR71"/>
  <c r="AW70"/>
  <c r="AV70"/>
  <c r="AU70"/>
  <c r="AR70"/>
  <c r="AW69"/>
  <c r="AV69"/>
  <c r="AU69"/>
  <c r="AR69"/>
  <c r="AW68"/>
  <c r="AV68"/>
  <c r="AU68"/>
  <c r="AR68"/>
  <c r="AW67"/>
  <c r="AV67"/>
  <c r="AU67"/>
  <c r="AR67"/>
  <c r="AW66"/>
  <c r="AV66"/>
  <c r="AU66"/>
  <c r="AR66"/>
  <c r="AW65"/>
  <c r="AV65"/>
  <c r="AU65"/>
  <c r="AR65"/>
  <c r="AW64"/>
  <c r="AV64"/>
  <c r="AU64"/>
  <c r="AR64"/>
  <c r="AW63"/>
  <c r="AV63"/>
  <c r="AU63"/>
  <c r="AR63"/>
  <c r="AW62"/>
  <c r="AV62"/>
  <c r="AU62"/>
  <c r="AR62"/>
  <c r="AW61"/>
  <c r="AV61"/>
  <c r="AU61"/>
  <c r="AR61"/>
  <c r="AW60"/>
  <c r="AV60"/>
  <c r="AU60"/>
  <c r="AR60"/>
  <c r="AW59"/>
  <c r="AV59"/>
  <c r="AU59"/>
  <c r="AR59"/>
  <c r="AW58"/>
  <c r="AV58"/>
  <c r="AU58"/>
  <c r="AR58"/>
  <c r="AW57"/>
  <c r="AV57"/>
  <c r="AU57"/>
  <c r="AR57"/>
  <c r="AW56"/>
  <c r="AV56"/>
  <c r="AU56"/>
  <c r="AR56"/>
  <c r="AW55"/>
  <c r="AV55"/>
  <c r="AU55"/>
  <c r="AR55"/>
  <c r="AW54"/>
  <c r="AV54"/>
  <c r="AU54"/>
  <c r="AR54"/>
  <c r="AW53"/>
  <c r="AV53"/>
  <c r="AU53"/>
  <c r="AR53"/>
  <c r="AW52"/>
  <c r="AV52"/>
  <c r="AU52"/>
  <c r="AR52"/>
  <c r="AW51"/>
  <c r="AV51"/>
  <c r="AU51"/>
  <c r="AR51"/>
  <c r="AW50"/>
  <c r="AV50"/>
  <c r="AU50"/>
  <c r="AR50"/>
  <c r="AW49"/>
  <c r="AV49"/>
  <c r="AU49"/>
  <c r="AR49"/>
  <c r="AW48"/>
  <c r="AV48"/>
  <c r="AU48"/>
  <c r="AR48"/>
  <c r="AW47"/>
  <c r="AV47"/>
  <c r="AU47"/>
  <c r="AR47"/>
  <c r="AW46"/>
  <c r="AV46"/>
  <c r="AU46"/>
  <c r="AR46"/>
  <c r="AW45"/>
  <c r="AV45"/>
  <c r="AU45"/>
  <c r="AR45"/>
  <c r="AW44"/>
  <c r="AV44"/>
  <c r="AU44"/>
  <c r="AR44"/>
  <c r="AW43"/>
  <c r="AV43"/>
  <c r="AU43"/>
  <c r="AR43"/>
  <c r="AW42"/>
  <c r="AV42"/>
  <c r="AU42"/>
  <c r="AR42"/>
  <c r="AW41"/>
  <c r="AV41"/>
  <c r="AU41"/>
  <c r="AR41"/>
  <c r="AW40"/>
  <c r="AV40"/>
  <c r="AU40"/>
  <c r="AR40"/>
  <c r="AW39"/>
  <c r="AV39"/>
  <c r="AU39"/>
  <c r="AR39"/>
  <c r="AW38"/>
  <c r="AV38"/>
  <c r="AU38"/>
  <c r="AR38"/>
  <c r="AW37"/>
  <c r="AV37"/>
  <c r="AU37"/>
  <c r="AR37"/>
  <c r="AW36"/>
  <c r="AV36"/>
  <c r="AU36"/>
  <c r="AR36"/>
  <c r="AW35"/>
  <c r="AV35"/>
  <c r="AU35"/>
  <c r="AR35"/>
  <c r="AW34"/>
  <c r="AV34"/>
  <c r="AU34"/>
  <c r="AR34"/>
  <c r="AW33"/>
  <c r="AV33"/>
  <c r="AU33"/>
  <c r="AR33"/>
  <c r="AW32"/>
  <c r="AV32"/>
  <c r="AU32"/>
  <c r="AR32"/>
  <c r="AW31"/>
  <c r="AV31"/>
  <c r="AU31"/>
  <c r="AR31"/>
  <c r="AW30"/>
  <c r="AV30"/>
  <c r="AU30"/>
  <c r="AR30"/>
  <c r="AW29"/>
  <c r="AV29"/>
  <c r="AU29"/>
  <c r="AR29"/>
  <c r="AW28"/>
  <c r="AV28"/>
  <c r="AU28"/>
  <c r="AR28"/>
  <c r="AW27"/>
  <c r="AV27"/>
  <c r="AU27"/>
  <c r="AR27"/>
  <c r="AW26"/>
  <c r="AV26"/>
  <c r="AU26"/>
  <c r="AR26"/>
  <c r="AW25"/>
  <c r="AV25"/>
  <c r="AU25"/>
  <c r="AR25"/>
  <c r="AW24"/>
  <c r="AV24"/>
  <c r="AU24"/>
  <c r="AR24"/>
  <c r="AW23"/>
  <c r="AV23"/>
  <c r="AU23"/>
  <c r="AR23"/>
  <c r="AW22"/>
  <c r="AV22"/>
  <c r="AU22"/>
  <c r="AR22"/>
  <c r="AW21"/>
  <c r="AV21"/>
  <c r="AU21"/>
  <c r="AR21"/>
  <c r="AW20"/>
  <c r="AV20"/>
  <c r="AU20"/>
  <c r="AR20"/>
  <c r="AW19"/>
  <c r="AV19"/>
  <c r="AU19"/>
  <c r="AR19"/>
  <c r="AW18"/>
  <c r="AV18"/>
  <c r="AU18"/>
  <c r="AR18"/>
  <c r="AW17"/>
  <c r="AV17"/>
  <c r="AU17"/>
  <c r="AR17"/>
  <c r="AW16"/>
  <c r="AV16"/>
  <c r="AU16"/>
  <c r="AR16"/>
  <c r="AW15"/>
  <c r="AV15"/>
  <c r="AU15"/>
  <c r="AR15"/>
  <c r="AW14"/>
  <c r="AV14"/>
  <c r="AU14"/>
  <c r="AR14"/>
  <c r="AW13"/>
  <c r="AV13"/>
  <c r="AU13"/>
  <c r="AR13"/>
  <c r="AW12"/>
  <c r="AV12"/>
  <c r="AU12"/>
  <c r="AR12"/>
  <c r="AW11"/>
  <c r="AV11"/>
  <c r="AU11"/>
  <c r="AR11"/>
  <c r="AW10"/>
  <c r="AV10"/>
  <c r="AU10"/>
  <c r="AR10"/>
  <c r="AW9"/>
  <c r="AV9"/>
  <c r="AU9"/>
  <c r="AR9"/>
  <c r="AW8"/>
  <c r="AV8"/>
  <c r="AU8"/>
  <c r="AR8"/>
  <c r="AW7"/>
  <c r="AV7"/>
  <c r="AU7"/>
  <c r="AS7"/>
  <c r="AS8" s="1"/>
  <c r="AR7"/>
  <c r="AW6"/>
  <c r="AV6"/>
  <c r="AU6"/>
  <c r="AS6"/>
  <c r="AT6" s="1"/>
  <c r="AR6"/>
  <c r="AX3"/>
  <c r="AR3"/>
  <c r="AQ3"/>
  <c r="BI109"/>
  <c r="BI110"/>
  <c r="BI111"/>
  <c r="BI112"/>
  <c r="BI113"/>
  <c r="BI114"/>
  <c r="BI115"/>
  <c r="BI116"/>
  <c r="BI117"/>
  <c r="BI118"/>
  <c r="BI119"/>
  <c r="BI120"/>
  <c r="BI121"/>
  <c r="BI122"/>
  <c r="BI123"/>
  <c r="BI124"/>
  <c r="BI125"/>
  <c r="BI126"/>
  <c r="BI127"/>
  <c r="BH406"/>
  <c r="BG406"/>
  <c r="BF406"/>
  <c r="BH405"/>
  <c r="BG405"/>
  <c r="BF405"/>
  <c r="BH404"/>
  <c r="BG404"/>
  <c r="BF404"/>
  <c r="BH403"/>
  <c r="BG403"/>
  <c r="BF403"/>
  <c r="BH402"/>
  <c r="BG402"/>
  <c r="BF402"/>
  <c r="BH401"/>
  <c r="BG401"/>
  <c r="BF401"/>
  <c r="BH400"/>
  <c r="BG400"/>
  <c r="BF400"/>
  <c r="BH399"/>
  <c r="BG399"/>
  <c r="BF399"/>
  <c r="BH398"/>
  <c r="BG398"/>
  <c r="BF398"/>
  <c r="BH397"/>
  <c r="BG397"/>
  <c r="BF397"/>
  <c r="BH396"/>
  <c r="BG396"/>
  <c r="BF396"/>
  <c r="BH395"/>
  <c r="BG395"/>
  <c r="BF395"/>
  <c r="BH394"/>
  <c r="BG394"/>
  <c r="BF394"/>
  <c r="BH393"/>
  <c r="BG393"/>
  <c r="BF393"/>
  <c r="BH392"/>
  <c r="BG392"/>
  <c r="BF392"/>
  <c r="BH391"/>
  <c r="BG391"/>
  <c r="BF391"/>
  <c r="BH390"/>
  <c r="BG390"/>
  <c r="BF390"/>
  <c r="BH389"/>
  <c r="BG389"/>
  <c r="BF389"/>
  <c r="BH388"/>
  <c r="BG388"/>
  <c r="BF388"/>
  <c r="BH387"/>
  <c r="BG387"/>
  <c r="BF387"/>
  <c r="BH386"/>
  <c r="BG386"/>
  <c r="BF386"/>
  <c r="BH385"/>
  <c r="BG385"/>
  <c r="BF385"/>
  <c r="BH384"/>
  <c r="BG384"/>
  <c r="BF384"/>
  <c r="BH383"/>
  <c r="BG383"/>
  <c r="BF383"/>
  <c r="BH382"/>
  <c r="BG382"/>
  <c r="BF382"/>
  <c r="BH381"/>
  <c r="BG381"/>
  <c r="BF381"/>
  <c r="BH380"/>
  <c r="BG380"/>
  <c r="BF380"/>
  <c r="BH379"/>
  <c r="BG379"/>
  <c r="BF379"/>
  <c r="BH378"/>
  <c r="BG378"/>
  <c r="BF378"/>
  <c r="BH377"/>
  <c r="BG377"/>
  <c r="BF377"/>
  <c r="BH376"/>
  <c r="BG376"/>
  <c r="BF376"/>
  <c r="BH375"/>
  <c r="BG375"/>
  <c r="BF375"/>
  <c r="BH374"/>
  <c r="BG374"/>
  <c r="BF374"/>
  <c r="BH373"/>
  <c r="BG373"/>
  <c r="BF373"/>
  <c r="BH372"/>
  <c r="BG372"/>
  <c r="BF372"/>
  <c r="BH371"/>
  <c r="BG371"/>
  <c r="BF371"/>
  <c r="BH370"/>
  <c r="BG370"/>
  <c r="BF370"/>
  <c r="BH369"/>
  <c r="BG369"/>
  <c r="BF369"/>
  <c r="BH368"/>
  <c r="BG368"/>
  <c r="BF368"/>
  <c r="BH367"/>
  <c r="BG367"/>
  <c r="BF367"/>
  <c r="BH366"/>
  <c r="BG366"/>
  <c r="BF366"/>
  <c r="BH365"/>
  <c r="BG365"/>
  <c r="BF365"/>
  <c r="BH364"/>
  <c r="BG364"/>
  <c r="BF364"/>
  <c r="BH363"/>
  <c r="BG363"/>
  <c r="BF363"/>
  <c r="BH362"/>
  <c r="BG362"/>
  <c r="BF362"/>
  <c r="BH361"/>
  <c r="BG361"/>
  <c r="BF361"/>
  <c r="BH360"/>
  <c r="BG360"/>
  <c r="BF360"/>
  <c r="BH359"/>
  <c r="BG359"/>
  <c r="BF359"/>
  <c r="BH358"/>
  <c r="BG358"/>
  <c r="BF358"/>
  <c r="BH357"/>
  <c r="BG357"/>
  <c r="BF357"/>
  <c r="BH356"/>
  <c r="BG356"/>
  <c r="BF356"/>
  <c r="BH355"/>
  <c r="BG355"/>
  <c r="BF355"/>
  <c r="BH354"/>
  <c r="BG354"/>
  <c r="BF354"/>
  <c r="BH353"/>
  <c r="BG353"/>
  <c r="BF353"/>
  <c r="BH352"/>
  <c r="BG352"/>
  <c r="BF352"/>
  <c r="BH351"/>
  <c r="BG351"/>
  <c r="BF351"/>
  <c r="BH350"/>
  <c r="BG350"/>
  <c r="BF350"/>
  <c r="BH349"/>
  <c r="BG349"/>
  <c r="BF349"/>
  <c r="BH348"/>
  <c r="BG348"/>
  <c r="BF348"/>
  <c r="BH347"/>
  <c r="BG347"/>
  <c r="BF347"/>
  <c r="BH346"/>
  <c r="BG346"/>
  <c r="BF346"/>
  <c r="BH345"/>
  <c r="BG345"/>
  <c r="BF345"/>
  <c r="BH344"/>
  <c r="BG344"/>
  <c r="BF344"/>
  <c r="BH343"/>
  <c r="BG343"/>
  <c r="BF343"/>
  <c r="BH342"/>
  <c r="BG342"/>
  <c r="BF342"/>
  <c r="BH341"/>
  <c r="BG341"/>
  <c r="BF341"/>
  <c r="BH340"/>
  <c r="BG340"/>
  <c r="BF340"/>
  <c r="BH339"/>
  <c r="BG339"/>
  <c r="BF339"/>
  <c r="BH338"/>
  <c r="BG338"/>
  <c r="BF338"/>
  <c r="BH337"/>
  <c r="BG337"/>
  <c r="BF337"/>
  <c r="BH336"/>
  <c r="BG336"/>
  <c r="BF336"/>
  <c r="BH335"/>
  <c r="BG335"/>
  <c r="BF335"/>
  <c r="BH334"/>
  <c r="BG334"/>
  <c r="BF334"/>
  <c r="BH333"/>
  <c r="BG333"/>
  <c r="BF333"/>
  <c r="BH332"/>
  <c r="BG332"/>
  <c r="BF332"/>
  <c r="BH331"/>
  <c r="BG331"/>
  <c r="BF331"/>
  <c r="BH330"/>
  <c r="BG330"/>
  <c r="BF330"/>
  <c r="BH329"/>
  <c r="BG329"/>
  <c r="BF329"/>
  <c r="BH328"/>
  <c r="BG328"/>
  <c r="BF328"/>
  <c r="BH327"/>
  <c r="BG327"/>
  <c r="BF327"/>
  <c r="BH326"/>
  <c r="BG326"/>
  <c r="BF326"/>
  <c r="BH325"/>
  <c r="BG325"/>
  <c r="BF325"/>
  <c r="BH324"/>
  <c r="BG324"/>
  <c r="BF324"/>
  <c r="BH323"/>
  <c r="BG323"/>
  <c r="BF323"/>
  <c r="BH322"/>
  <c r="BG322"/>
  <c r="BF322"/>
  <c r="BH321"/>
  <c r="BG321"/>
  <c r="BF321"/>
  <c r="BH320"/>
  <c r="BG320"/>
  <c r="BF320"/>
  <c r="BH319"/>
  <c r="BG319"/>
  <c r="BF319"/>
  <c r="BH318"/>
  <c r="BG318"/>
  <c r="BF318"/>
  <c r="BH317"/>
  <c r="BG317"/>
  <c r="BF317"/>
  <c r="BH316"/>
  <c r="BG316"/>
  <c r="BF316"/>
  <c r="BH315"/>
  <c r="BG315"/>
  <c r="BF315"/>
  <c r="BH314"/>
  <c r="BG314"/>
  <c r="BF314"/>
  <c r="BH313"/>
  <c r="BG313"/>
  <c r="BF313"/>
  <c r="BH312"/>
  <c r="BG312"/>
  <c r="BF312"/>
  <c r="BH311"/>
  <c r="BG311"/>
  <c r="BF311"/>
  <c r="BH310"/>
  <c r="BG310"/>
  <c r="BF310"/>
  <c r="BH309"/>
  <c r="BG309"/>
  <c r="BF309"/>
  <c r="BH308"/>
  <c r="BG308"/>
  <c r="BF308"/>
  <c r="BH307"/>
  <c r="BG307"/>
  <c r="BF307"/>
  <c r="BH306"/>
  <c r="BG306"/>
  <c r="BF306"/>
  <c r="BH305"/>
  <c r="BG305"/>
  <c r="BF305"/>
  <c r="BH304"/>
  <c r="BG304"/>
  <c r="BF304"/>
  <c r="BH303"/>
  <c r="BG303"/>
  <c r="BF303"/>
  <c r="BH302"/>
  <c r="BG302"/>
  <c r="BF302"/>
  <c r="BH301"/>
  <c r="BG301"/>
  <c r="BF301"/>
  <c r="BH300"/>
  <c r="BG300"/>
  <c r="BF300"/>
  <c r="BH299"/>
  <c r="BG299"/>
  <c r="BF299"/>
  <c r="BH298"/>
  <c r="BG298"/>
  <c r="BF298"/>
  <c r="BH297"/>
  <c r="BG297"/>
  <c r="BF297"/>
  <c r="BH296"/>
  <c r="BG296"/>
  <c r="BF296"/>
  <c r="BH295"/>
  <c r="BG295"/>
  <c r="BF295"/>
  <c r="BH294"/>
  <c r="BG294"/>
  <c r="BF294"/>
  <c r="BH293"/>
  <c r="BG293"/>
  <c r="BF293"/>
  <c r="BH292"/>
  <c r="BG292"/>
  <c r="BF292"/>
  <c r="BH291"/>
  <c r="BG291"/>
  <c r="BF291"/>
  <c r="BH290"/>
  <c r="BG290"/>
  <c r="BF290"/>
  <c r="BH289"/>
  <c r="BG289"/>
  <c r="BF289"/>
  <c r="BH288"/>
  <c r="BG288"/>
  <c r="BF288"/>
  <c r="BH287"/>
  <c r="BG287"/>
  <c r="BF287"/>
  <c r="BH286"/>
  <c r="BG286"/>
  <c r="BF286"/>
  <c r="BH285"/>
  <c r="BG285"/>
  <c r="BF285"/>
  <c r="BH284"/>
  <c r="BG284"/>
  <c r="BF284"/>
  <c r="BH283"/>
  <c r="BG283"/>
  <c r="BF283"/>
  <c r="BH282"/>
  <c r="BG282"/>
  <c r="BF282"/>
  <c r="BH281"/>
  <c r="BG281"/>
  <c r="BF281"/>
  <c r="BH280"/>
  <c r="BG280"/>
  <c r="BF280"/>
  <c r="BH279"/>
  <c r="BG279"/>
  <c r="BF279"/>
  <c r="BH278"/>
  <c r="BG278"/>
  <c r="BF278"/>
  <c r="BH277"/>
  <c r="BG277"/>
  <c r="BF277"/>
  <c r="BH276"/>
  <c r="BG276"/>
  <c r="BF276"/>
  <c r="BH275"/>
  <c r="BG275"/>
  <c r="BF275"/>
  <c r="BH274"/>
  <c r="BG274"/>
  <c r="BF274"/>
  <c r="BH273"/>
  <c r="BG273"/>
  <c r="BF273"/>
  <c r="BH272"/>
  <c r="BG272"/>
  <c r="BF272"/>
  <c r="BH271"/>
  <c r="BG271"/>
  <c r="BF271"/>
  <c r="BH270"/>
  <c r="BG270"/>
  <c r="BF270"/>
  <c r="BH269"/>
  <c r="BG269"/>
  <c r="BF269"/>
  <c r="BH268"/>
  <c r="BG268"/>
  <c r="BF268"/>
  <c r="BH267"/>
  <c r="BG267"/>
  <c r="BF267"/>
  <c r="BH266"/>
  <c r="BG266"/>
  <c r="BF266"/>
  <c r="BH265"/>
  <c r="BG265"/>
  <c r="BF265"/>
  <c r="BH264"/>
  <c r="BG264"/>
  <c r="BF264"/>
  <c r="BH263"/>
  <c r="BG263"/>
  <c r="BF263"/>
  <c r="BH262"/>
  <c r="BG262"/>
  <c r="BF262"/>
  <c r="BH261"/>
  <c r="BG261"/>
  <c r="BF261"/>
  <c r="BH260"/>
  <c r="BG260"/>
  <c r="BF260"/>
  <c r="BH259"/>
  <c r="BG259"/>
  <c r="BF259"/>
  <c r="BH258"/>
  <c r="BG258"/>
  <c r="BF258"/>
  <c r="BH257"/>
  <c r="BG257"/>
  <c r="BF257"/>
  <c r="BH256"/>
  <c r="BG256"/>
  <c r="BF256"/>
  <c r="BH255"/>
  <c r="BG255"/>
  <c r="BF255"/>
  <c r="BH254"/>
  <c r="BG254"/>
  <c r="BF254"/>
  <c r="BH253"/>
  <c r="BG253"/>
  <c r="BF253"/>
  <c r="BH252"/>
  <c r="BG252"/>
  <c r="BF252"/>
  <c r="BH251"/>
  <c r="BG251"/>
  <c r="BF251"/>
  <c r="BH250"/>
  <c r="BG250"/>
  <c r="BF250"/>
  <c r="BH249"/>
  <c r="BG249"/>
  <c r="BF249"/>
  <c r="BH248"/>
  <c r="BG248"/>
  <c r="BF248"/>
  <c r="BH247"/>
  <c r="BG247"/>
  <c r="BF247"/>
  <c r="BH246"/>
  <c r="BG246"/>
  <c r="BF246"/>
  <c r="BH245"/>
  <c r="BG245"/>
  <c r="BF245"/>
  <c r="BH244"/>
  <c r="BG244"/>
  <c r="BF244"/>
  <c r="BH243"/>
  <c r="BG243"/>
  <c r="BF243"/>
  <c r="BH242"/>
  <c r="BG242"/>
  <c r="BF242"/>
  <c r="BH241"/>
  <c r="BG241"/>
  <c r="BF241"/>
  <c r="BH240"/>
  <c r="BG240"/>
  <c r="BF240"/>
  <c r="BH239"/>
  <c r="BG239"/>
  <c r="BF239"/>
  <c r="BH238"/>
  <c r="BG238"/>
  <c r="BF238"/>
  <c r="BH237"/>
  <c r="BG237"/>
  <c r="BF237"/>
  <c r="BH236"/>
  <c r="BG236"/>
  <c r="BF236"/>
  <c r="BH235"/>
  <c r="BG235"/>
  <c r="BF235"/>
  <c r="BH234"/>
  <c r="BG234"/>
  <c r="BF234"/>
  <c r="BH233"/>
  <c r="BG233"/>
  <c r="BF233"/>
  <c r="BH232"/>
  <c r="BG232"/>
  <c r="BF232"/>
  <c r="BH231"/>
  <c r="BG231"/>
  <c r="BF231"/>
  <c r="BH230"/>
  <c r="BG230"/>
  <c r="BF230"/>
  <c r="BH229"/>
  <c r="BG229"/>
  <c r="BF229"/>
  <c r="BH228"/>
  <c r="BG228"/>
  <c r="BF228"/>
  <c r="BH227"/>
  <c r="BG227"/>
  <c r="BF227"/>
  <c r="BH226"/>
  <c r="BG226"/>
  <c r="BF226"/>
  <c r="BH225"/>
  <c r="BG225"/>
  <c r="BF225"/>
  <c r="BH224"/>
  <c r="BG224"/>
  <c r="BF224"/>
  <c r="BH223"/>
  <c r="BG223"/>
  <c r="BF223"/>
  <c r="BH222"/>
  <c r="BG222"/>
  <c r="BF222"/>
  <c r="BH221"/>
  <c r="BG221"/>
  <c r="BF221"/>
  <c r="BH220"/>
  <c r="BG220"/>
  <c r="BF220"/>
  <c r="BH219"/>
  <c r="BG219"/>
  <c r="BF219"/>
  <c r="BH218"/>
  <c r="BG218"/>
  <c r="BF218"/>
  <c r="BH217"/>
  <c r="BG217"/>
  <c r="BF217"/>
  <c r="BH216"/>
  <c r="BG216"/>
  <c r="BF216"/>
  <c r="BH215"/>
  <c r="BG215"/>
  <c r="BF215"/>
  <c r="BH214"/>
  <c r="BG214"/>
  <c r="BF214"/>
  <c r="BH213"/>
  <c r="BG213"/>
  <c r="BF213"/>
  <c r="BH212"/>
  <c r="BG212"/>
  <c r="BF212"/>
  <c r="BH211"/>
  <c r="BG211"/>
  <c r="BF211"/>
  <c r="BH210"/>
  <c r="BG210"/>
  <c r="BF210"/>
  <c r="BH209"/>
  <c r="BG209"/>
  <c r="BF209"/>
  <c r="BH208"/>
  <c r="BG208"/>
  <c r="BF208"/>
  <c r="BH207"/>
  <c r="BG207"/>
  <c r="BF207"/>
  <c r="BH206"/>
  <c r="BG206"/>
  <c r="BF206"/>
  <c r="BH205"/>
  <c r="BG205"/>
  <c r="BF205"/>
  <c r="BH204"/>
  <c r="BG204"/>
  <c r="BF204"/>
  <c r="BH203"/>
  <c r="BG203"/>
  <c r="BF203"/>
  <c r="BH202"/>
  <c r="BG202"/>
  <c r="BF202"/>
  <c r="BH201"/>
  <c r="BG201"/>
  <c r="BF201"/>
  <c r="BH200"/>
  <c r="BG200"/>
  <c r="BF200"/>
  <c r="BH199"/>
  <c r="BG199"/>
  <c r="BF199"/>
  <c r="BH198"/>
  <c r="BG198"/>
  <c r="BF198"/>
  <c r="BH197"/>
  <c r="BG197"/>
  <c r="BF197"/>
  <c r="BH196"/>
  <c r="BG196"/>
  <c r="BF196"/>
  <c r="BH195"/>
  <c r="BG195"/>
  <c r="BF195"/>
  <c r="BH194"/>
  <c r="BG194"/>
  <c r="BF194"/>
  <c r="BH193"/>
  <c r="BG193"/>
  <c r="BF193"/>
  <c r="BH192"/>
  <c r="BG192"/>
  <c r="BF192"/>
  <c r="BH191"/>
  <c r="BG191"/>
  <c r="BF191"/>
  <c r="BH190"/>
  <c r="BG190"/>
  <c r="BF190"/>
  <c r="BH189"/>
  <c r="BG189"/>
  <c r="BF189"/>
  <c r="BH188"/>
  <c r="BG188"/>
  <c r="BF188"/>
  <c r="BH187"/>
  <c r="BG187"/>
  <c r="BF187"/>
  <c r="BH186"/>
  <c r="BG186"/>
  <c r="BF186"/>
  <c r="BH185"/>
  <c r="BG185"/>
  <c r="BF185"/>
  <c r="BH184"/>
  <c r="BG184"/>
  <c r="BF184"/>
  <c r="BH183"/>
  <c r="BG183"/>
  <c r="BF183"/>
  <c r="BH182"/>
  <c r="BG182"/>
  <c r="BF182"/>
  <c r="BH181"/>
  <c r="BG181"/>
  <c r="BF181"/>
  <c r="BH180"/>
  <c r="BG180"/>
  <c r="BF180"/>
  <c r="BH179"/>
  <c r="BG179"/>
  <c r="BF179"/>
  <c r="BH178"/>
  <c r="BG178"/>
  <c r="BF178"/>
  <c r="BH177"/>
  <c r="BG177"/>
  <c r="BF177"/>
  <c r="BH176"/>
  <c r="BG176"/>
  <c r="BF176"/>
  <c r="BH175"/>
  <c r="BG175"/>
  <c r="BF175"/>
  <c r="BH174"/>
  <c r="BG174"/>
  <c r="BF174"/>
  <c r="BH173"/>
  <c r="BG173"/>
  <c r="BF173"/>
  <c r="BH172"/>
  <c r="BG172"/>
  <c r="BF172"/>
  <c r="BH171"/>
  <c r="BG171"/>
  <c r="BF171"/>
  <c r="BH170"/>
  <c r="BG170"/>
  <c r="BF170"/>
  <c r="BH169"/>
  <c r="BG169"/>
  <c r="BF169"/>
  <c r="BH168"/>
  <c r="BG168"/>
  <c r="BF168"/>
  <c r="BH167"/>
  <c r="BG167"/>
  <c r="BF167"/>
  <c r="BH166"/>
  <c r="BG166"/>
  <c r="BF166"/>
  <c r="BH165"/>
  <c r="BG165"/>
  <c r="BF165"/>
  <c r="BH164"/>
  <c r="BG164"/>
  <c r="BF164"/>
  <c r="BH163"/>
  <c r="BG163"/>
  <c r="BF163"/>
  <c r="BH162"/>
  <c r="BG162"/>
  <c r="BF162"/>
  <c r="BH161"/>
  <c r="BG161"/>
  <c r="BF161"/>
  <c r="BH160"/>
  <c r="BG160"/>
  <c r="BF160"/>
  <c r="BH159"/>
  <c r="BG159"/>
  <c r="BF159"/>
  <c r="BH158"/>
  <c r="BG158"/>
  <c r="BF158"/>
  <c r="BH157"/>
  <c r="BG157"/>
  <c r="BF157"/>
  <c r="BH156"/>
  <c r="BG156"/>
  <c r="BF156"/>
  <c r="BH155"/>
  <c r="BG155"/>
  <c r="BF155"/>
  <c r="BH154"/>
  <c r="BG154"/>
  <c r="BF154"/>
  <c r="BH153"/>
  <c r="BG153"/>
  <c r="BF153"/>
  <c r="BH152"/>
  <c r="BG152"/>
  <c r="BF152"/>
  <c r="BH151"/>
  <c r="BG151"/>
  <c r="BF151"/>
  <c r="BH150"/>
  <c r="BG150"/>
  <c r="BF150"/>
  <c r="BH149"/>
  <c r="BG149"/>
  <c r="BF149"/>
  <c r="BH148"/>
  <c r="BG148"/>
  <c r="BF148"/>
  <c r="BH147"/>
  <c r="BG147"/>
  <c r="BF147"/>
  <c r="BH146"/>
  <c r="BG146"/>
  <c r="BF146"/>
  <c r="BH145"/>
  <c r="BG145"/>
  <c r="BF145"/>
  <c r="BH144"/>
  <c r="BG144"/>
  <c r="BF144"/>
  <c r="BH143"/>
  <c r="BG143"/>
  <c r="BF143"/>
  <c r="BH142"/>
  <c r="BG142"/>
  <c r="BF142"/>
  <c r="BH141"/>
  <c r="BG141"/>
  <c r="BF141"/>
  <c r="BH140"/>
  <c r="BG140"/>
  <c r="BF140"/>
  <c r="BH139"/>
  <c r="BG139"/>
  <c r="BF139"/>
  <c r="BH138"/>
  <c r="BG138"/>
  <c r="BF138"/>
  <c r="BH137"/>
  <c r="BG137"/>
  <c r="BF137"/>
  <c r="BH136"/>
  <c r="BG136"/>
  <c r="BF136"/>
  <c r="BH135"/>
  <c r="BG135"/>
  <c r="BF135"/>
  <c r="BH134"/>
  <c r="BG134"/>
  <c r="BF134"/>
  <c r="BH133"/>
  <c r="BG133"/>
  <c r="BF133"/>
  <c r="BH132"/>
  <c r="BG132"/>
  <c r="BF132"/>
  <c r="BH131"/>
  <c r="BG131"/>
  <c r="BF131"/>
  <c r="BH130"/>
  <c r="BG130"/>
  <c r="BF130"/>
  <c r="BH129"/>
  <c r="BG129"/>
  <c r="BF129"/>
  <c r="BH128"/>
  <c r="BG128"/>
  <c r="BF128"/>
  <c r="BH127"/>
  <c r="BG127"/>
  <c r="BF127"/>
  <c r="BH126"/>
  <c r="BG126"/>
  <c r="BF126"/>
  <c r="BH125"/>
  <c r="BG125"/>
  <c r="BF125"/>
  <c r="BH124"/>
  <c r="BG124"/>
  <c r="BF124"/>
  <c r="BH123"/>
  <c r="BG123"/>
  <c r="BF123"/>
  <c r="BH122"/>
  <c r="BG122"/>
  <c r="BF122"/>
  <c r="BH121"/>
  <c r="BG121"/>
  <c r="BF121"/>
  <c r="BH120"/>
  <c r="BG120"/>
  <c r="BF120"/>
  <c r="BH119"/>
  <c r="BG119"/>
  <c r="BF119"/>
  <c r="BH118"/>
  <c r="BG118"/>
  <c r="BF118"/>
  <c r="BH117"/>
  <c r="BG117"/>
  <c r="BF117"/>
  <c r="BH116"/>
  <c r="BG116"/>
  <c r="BF116"/>
  <c r="BH115"/>
  <c r="BG115"/>
  <c r="BF115"/>
  <c r="BH114"/>
  <c r="BG114"/>
  <c r="BF114"/>
  <c r="BH113"/>
  <c r="BG113"/>
  <c r="BF113"/>
  <c r="BH112"/>
  <c r="BG112"/>
  <c r="BF112"/>
  <c r="BH111"/>
  <c r="BG111"/>
  <c r="BF111"/>
  <c r="BH110"/>
  <c r="BG110"/>
  <c r="BF110"/>
  <c r="BH109"/>
  <c r="BG109"/>
  <c r="BF109"/>
  <c r="BH108"/>
  <c r="BG108"/>
  <c r="BF108"/>
  <c r="BH107"/>
  <c r="BG107"/>
  <c r="BF107"/>
  <c r="BH106"/>
  <c r="BG106"/>
  <c r="BF106"/>
  <c r="BH105"/>
  <c r="BG105"/>
  <c r="BF105"/>
  <c r="BH104"/>
  <c r="BG104"/>
  <c r="BF104"/>
  <c r="BH103"/>
  <c r="BG103"/>
  <c r="BF103"/>
  <c r="BH102"/>
  <c r="BG102"/>
  <c r="BF102"/>
  <c r="BH101"/>
  <c r="BG101"/>
  <c r="BF101"/>
  <c r="BH100"/>
  <c r="BG100"/>
  <c r="BF100"/>
  <c r="BH99"/>
  <c r="BG99"/>
  <c r="BF99"/>
  <c r="BH98"/>
  <c r="BG98"/>
  <c r="BF98"/>
  <c r="BH97"/>
  <c r="BG97"/>
  <c r="BF97"/>
  <c r="BH96"/>
  <c r="BG96"/>
  <c r="BF96"/>
  <c r="BH95"/>
  <c r="BG95"/>
  <c r="BF95"/>
  <c r="BH94"/>
  <c r="BG94"/>
  <c r="BF94"/>
  <c r="BH93"/>
  <c r="BG93"/>
  <c r="BF93"/>
  <c r="BH92"/>
  <c r="BG92"/>
  <c r="BF92"/>
  <c r="BH91"/>
  <c r="BG91"/>
  <c r="BF91"/>
  <c r="BH90"/>
  <c r="BG90"/>
  <c r="BF90"/>
  <c r="BH89"/>
  <c r="BG89"/>
  <c r="BF89"/>
  <c r="BH88"/>
  <c r="BG88"/>
  <c r="BF88"/>
  <c r="BH87"/>
  <c r="BG87"/>
  <c r="BF87"/>
  <c r="BH86"/>
  <c r="BG86"/>
  <c r="BF86"/>
  <c r="BH85"/>
  <c r="BG85"/>
  <c r="BF85"/>
  <c r="BH84"/>
  <c r="BG84"/>
  <c r="BF84"/>
  <c r="BH83"/>
  <c r="BG83"/>
  <c r="BF83"/>
  <c r="BH82"/>
  <c r="BG82"/>
  <c r="BF82"/>
  <c r="BH81"/>
  <c r="BG81"/>
  <c r="BF81"/>
  <c r="BH80"/>
  <c r="BG80"/>
  <c r="BF80"/>
  <c r="BH79"/>
  <c r="BG79"/>
  <c r="BF79"/>
  <c r="BH78"/>
  <c r="BG78"/>
  <c r="BF78"/>
  <c r="BH77"/>
  <c r="BG77"/>
  <c r="BF77"/>
  <c r="BH76"/>
  <c r="BG76"/>
  <c r="BF76"/>
  <c r="BH75"/>
  <c r="BG75"/>
  <c r="BF75"/>
  <c r="BH74"/>
  <c r="BG74"/>
  <c r="BF74"/>
  <c r="BH73"/>
  <c r="BG73"/>
  <c r="BF73"/>
  <c r="BH72"/>
  <c r="BG72"/>
  <c r="BF72"/>
  <c r="BH71"/>
  <c r="BG71"/>
  <c r="BF71"/>
  <c r="BH70"/>
  <c r="BG70"/>
  <c r="BF70"/>
  <c r="BH69"/>
  <c r="BG69"/>
  <c r="BF69"/>
  <c r="BH68"/>
  <c r="BG68"/>
  <c r="BF68"/>
  <c r="BH67"/>
  <c r="BG67"/>
  <c r="BF67"/>
  <c r="BH66"/>
  <c r="BG66"/>
  <c r="BF66"/>
  <c r="BH65"/>
  <c r="BG65"/>
  <c r="BF65"/>
  <c r="BH64"/>
  <c r="BG64"/>
  <c r="BF64"/>
  <c r="BH63"/>
  <c r="BG63"/>
  <c r="BF63"/>
  <c r="BH62"/>
  <c r="BG62"/>
  <c r="BF62"/>
  <c r="BH61"/>
  <c r="BG61"/>
  <c r="BF61"/>
  <c r="BH60"/>
  <c r="BG60"/>
  <c r="BF60"/>
  <c r="BH59"/>
  <c r="BG59"/>
  <c r="BF59"/>
  <c r="BH58"/>
  <c r="BG58"/>
  <c r="BF58"/>
  <c r="BH57"/>
  <c r="BG57"/>
  <c r="BF57"/>
  <c r="BH56"/>
  <c r="BG56"/>
  <c r="BF56"/>
  <c r="BH55"/>
  <c r="BG55"/>
  <c r="BF55"/>
  <c r="BH54"/>
  <c r="BG54"/>
  <c r="BF54"/>
  <c r="BH53"/>
  <c r="BG53"/>
  <c r="BF53"/>
  <c r="BH52"/>
  <c r="BG52"/>
  <c r="BF52"/>
  <c r="BH51"/>
  <c r="BG51"/>
  <c r="BF51"/>
  <c r="BH50"/>
  <c r="BG50"/>
  <c r="BF50"/>
  <c r="BH49"/>
  <c r="BG49"/>
  <c r="BF49"/>
  <c r="BH48"/>
  <c r="BG48"/>
  <c r="BF48"/>
  <c r="BH47"/>
  <c r="BG47"/>
  <c r="BF47"/>
  <c r="BH46"/>
  <c r="BG46"/>
  <c r="BF46"/>
  <c r="BH45"/>
  <c r="BG45"/>
  <c r="BF45"/>
  <c r="BH44"/>
  <c r="BG44"/>
  <c r="BF44"/>
  <c r="BH43"/>
  <c r="BG43"/>
  <c r="BF43"/>
  <c r="BH42"/>
  <c r="BG42"/>
  <c r="BF42"/>
  <c r="BH41"/>
  <c r="BG41"/>
  <c r="BF41"/>
  <c r="BH40"/>
  <c r="BG40"/>
  <c r="BF40"/>
  <c r="BH39"/>
  <c r="BG39"/>
  <c r="BF39"/>
  <c r="BH38"/>
  <c r="BG38"/>
  <c r="BF38"/>
  <c r="BH37"/>
  <c r="BG37"/>
  <c r="BF37"/>
  <c r="BH36"/>
  <c r="BG36"/>
  <c r="BF36"/>
  <c r="BH35"/>
  <c r="BG35"/>
  <c r="BF35"/>
  <c r="BH34"/>
  <c r="BG34"/>
  <c r="BF34"/>
  <c r="BH33"/>
  <c r="BG33"/>
  <c r="BF33"/>
  <c r="BH32"/>
  <c r="BG32"/>
  <c r="BF32"/>
  <c r="BH31"/>
  <c r="BG31"/>
  <c r="BF31"/>
  <c r="BH30"/>
  <c r="BG30"/>
  <c r="BF30"/>
  <c r="BH29"/>
  <c r="BG29"/>
  <c r="BF29"/>
  <c r="BH28"/>
  <c r="BG28"/>
  <c r="BF28"/>
  <c r="BH27"/>
  <c r="BG27"/>
  <c r="BF27"/>
  <c r="BH26"/>
  <c r="BG26"/>
  <c r="BF26"/>
  <c r="BH25"/>
  <c r="BG25"/>
  <c r="BF25"/>
  <c r="BH24"/>
  <c r="BG24"/>
  <c r="BF24"/>
  <c r="BH23"/>
  <c r="BG23"/>
  <c r="BF23"/>
  <c r="BH22"/>
  <c r="BG22"/>
  <c r="BF22"/>
  <c r="BH21"/>
  <c r="BG21"/>
  <c r="BF21"/>
  <c r="BH20"/>
  <c r="BG20"/>
  <c r="BF20"/>
  <c r="BH19"/>
  <c r="BG19"/>
  <c r="BF19"/>
  <c r="BH18"/>
  <c r="BG18"/>
  <c r="BF18"/>
  <c r="BH17"/>
  <c r="BG17"/>
  <c r="BF17"/>
  <c r="BH16"/>
  <c r="BG16"/>
  <c r="BF16"/>
  <c r="BH15"/>
  <c r="BG15"/>
  <c r="BF15"/>
  <c r="BH14"/>
  <c r="BG14"/>
  <c r="BF14"/>
  <c r="BH13"/>
  <c r="BG13"/>
  <c r="BF13"/>
  <c r="BH12"/>
  <c r="BG12"/>
  <c r="BF12"/>
  <c r="BH11"/>
  <c r="BG11"/>
  <c r="BF11"/>
  <c r="BH10"/>
  <c r="BG10"/>
  <c r="BF10"/>
  <c r="BH9"/>
  <c r="BG9"/>
  <c r="BF9"/>
  <c r="BH8"/>
  <c r="BG8"/>
  <c r="BF8"/>
  <c r="BH7"/>
  <c r="BG7"/>
  <c r="BF7"/>
  <c r="BH6"/>
  <c r="BG6"/>
  <c r="BF6"/>
  <c r="BD6"/>
  <c r="BE6" s="1"/>
  <c r="BI3"/>
  <c r="BC3"/>
  <c r="BB3"/>
  <c r="BT159"/>
  <c r="BT160"/>
  <c r="BT161"/>
  <c r="BT162"/>
  <c r="BT163"/>
  <c r="BT164"/>
  <c r="BT165"/>
  <c r="BT166"/>
  <c r="BT167"/>
  <c r="BT168"/>
  <c r="BT169"/>
  <c r="BT170"/>
  <c r="BT171"/>
  <c r="BT172"/>
  <c r="BT173"/>
  <c r="BT174"/>
  <c r="BT175"/>
  <c r="BT176"/>
  <c r="BT177"/>
  <c r="BT3"/>
  <c r="BN3"/>
  <c r="BM3"/>
  <c r="BS406"/>
  <c r="BS405"/>
  <c r="BS404"/>
  <c r="BR404"/>
  <c r="BS403"/>
  <c r="BS402"/>
  <c r="BS401"/>
  <c r="BS400"/>
  <c r="BR400"/>
  <c r="BS399"/>
  <c r="BS398"/>
  <c r="BS397"/>
  <c r="BS396"/>
  <c r="BR396"/>
  <c r="BS395"/>
  <c r="BS394"/>
  <c r="BS393"/>
  <c r="BS392"/>
  <c r="BR392"/>
  <c r="BS391"/>
  <c r="BS390"/>
  <c r="BS389"/>
  <c r="BS388"/>
  <c r="BR388"/>
  <c r="BS387"/>
  <c r="BS386"/>
  <c r="BS385"/>
  <c r="BS384"/>
  <c r="BR384"/>
  <c r="BS383"/>
  <c r="BS382"/>
  <c r="BS381"/>
  <c r="BS380"/>
  <c r="BR380"/>
  <c r="BS379"/>
  <c r="BS378"/>
  <c r="BS377"/>
  <c r="BS376"/>
  <c r="BR376"/>
  <c r="BS375"/>
  <c r="BS374"/>
  <c r="BS373"/>
  <c r="BS372"/>
  <c r="BR372"/>
  <c r="BS371"/>
  <c r="BS370"/>
  <c r="BS369"/>
  <c r="BS368"/>
  <c r="BR368"/>
  <c r="BS367"/>
  <c r="BS366"/>
  <c r="BS365"/>
  <c r="BS364"/>
  <c r="BR364"/>
  <c r="BS363"/>
  <c r="BS362"/>
  <c r="BS361"/>
  <c r="BS360"/>
  <c r="BR360"/>
  <c r="BS359"/>
  <c r="BS358"/>
  <c r="BS357"/>
  <c r="BS356"/>
  <c r="BR356"/>
  <c r="BS355"/>
  <c r="BS354"/>
  <c r="BS353"/>
  <c r="BS352"/>
  <c r="BR352"/>
  <c r="BS351"/>
  <c r="BS350"/>
  <c r="BS349"/>
  <c r="BS348"/>
  <c r="BR348"/>
  <c r="BS347"/>
  <c r="BS346"/>
  <c r="BS345"/>
  <c r="BS344"/>
  <c r="BR344"/>
  <c r="BS343"/>
  <c r="BS342"/>
  <c r="BS341"/>
  <c r="BS340"/>
  <c r="BR340"/>
  <c r="BS339"/>
  <c r="BS338"/>
  <c r="BS337"/>
  <c r="BS336"/>
  <c r="BR336"/>
  <c r="BS335"/>
  <c r="BS334"/>
  <c r="BS333"/>
  <c r="BS332"/>
  <c r="BR332"/>
  <c r="BS331"/>
  <c r="BS330"/>
  <c r="BS329"/>
  <c r="BS328"/>
  <c r="BR328"/>
  <c r="BS327"/>
  <c r="BS326"/>
  <c r="BS325"/>
  <c r="BS324"/>
  <c r="BR324"/>
  <c r="BS323"/>
  <c r="BS322"/>
  <c r="BS321"/>
  <c r="BS320"/>
  <c r="BR320"/>
  <c r="BS319"/>
  <c r="BS318"/>
  <c r="BS317"/>
  <c r="BS316"/>
  <c r="BR316"/>
  <c r="BS315"/>
  <c r="BS314"/>
  <c r="BS313"/>
  <c r="BS312"/>
  <c r="BR312"/>
  <c r="BS311"/>
  <c r="BS310"/>
  <c r="BS309"/>
  <c r="BS308"/>
  <c r="BR308"/>
  <c r="BS307"/>
  <c r="BS306"/>
  <c r="BS305"/>
  <c r="BS304"/>
  <c r="BR304"/>
  <c r="BS303"/>
  <c r="BS302"/>
  <c r="BS301"/>
  <c r="BS300"/>
  <c r="BR300"/>
  <c r="BS299"/>
  <c r="BS298"/>
  <c r="BS297"/>
  <c r="BS296"/>
  <c r="BR296"/>
  <c r="BS295"/>
  <c r="BS294"/>
  <c r="BS293"/>
  <c r="BS292"/>
  <c r="BR292"/>
  <c r="BS291"/>
  <c r="BS290"/>
  <c r="BS289"/>
  <c r="BS288"/>
  <c r="BR288"/>
  <c r="BS287"/>
  <c r="BS286"/>
  <c r="BS285"/>
  <c r="BS284"/>
  <c r="BR284"/>
  <c r="BS283"/>
  <c r="BS282"/>
  <c r="BS281"/>
  <c r="BS280"/>
  <c r="BR280"/>
  <c r="BS279"/>
  <c r="BS278"/>
  <c r="BS277"/>
  <c r="BS276"/>
  <c r="BR276"/>
  <c r="BS275"/>
  <c r="BS274"/>
  <c r="BS273"/>
  <c r="BS272"/>
  <c r="BR272"/>
  <c r="BS271"/>
  <c r="BS270"/>
  <c r="BS269"/>
  <c r="BS268"/>
  <c r="BR268"/>
  <c r="BS267"/>
  <c r="BS266"/>
  <c r="BS265"/>
  <c r="BS264"/>
  <c r="BR264"/>
  <c r="BS263"/>
  <c r="BS262"/>
  <c r="BS261"/>
  <c r="BS260"/>
  <c r="BR260"/>
  <c r="BS259"/>
  <c r="BS258"/>
  <c r="BS257"/>
  <c r="BS256"/>
  <c r="BR256"/>
  <c r="BS255"/>
  <c r="BS254"/>
  <c r="BS253"/>
  <c r="BS252"/>
  <c r="BR252"/>
  <c r="BS251"/>
  <c r="BS250"/>
  <c r="BS249"/>
  <c r="BS248"/>
  <c r="BR248"/>
  <c r="BS247"/>
  <c r="BS246"/>
  <c r="BS245"/>
  <c r="BS244"/>
  <c r="BR244"/>
  <c r="BS243"/>
  <c r="BS242"/>
  <c r="BS241"/>
  <c r="BS240"/>
  <c r="BR240"/>
  <c r="BS239"/>
  <c r="BS238"/>
  <c r="BS237"/>
  <c r="BS236"/>
  <c r="BR236"/>
  <c r="BS235"/>
  <c r="BS234"/>
  <c r="BS233"/>
  <c r="BS232"/>
  <c r="BR232"/>
  <c r="BS231"/>
  <c r="BS230"/>
  <c r="BS229"/>
  <c r="BS228"/>
  <c r="BR228"/>
  <c r="BS227"/>
  <c r="BS226"/>
  <c r="BS225"/>
  <c r="BS224"/>
  <c r="BR224"/>
  <c r="BS223"/>
  <c r="BS222"/>
  <c r="BS221"/>
  <c r="BS220"/>
  <c r="BR220"/>
  <c r="BS219"/>
  <c r="BS218"/>
  <c r="BS217"/>
  <c r="BS216"/>
  <c r="BR216"/>
  <c r="BS215"/>
  <c r="BS214"/>
  <c r="BS213"/>
  <c r="BS212"/>
  <c r="BR212"/>
  <c r="BS211"/>
  <c r="BS210"/>
  <c r="BS209"/>
  <c r="BS208"/>
  <c r="BR208"/>
  <c r="BS207"/>
  <c r="BS206"/>
  <c r="BS205"/>
  <c r="BS204"/>
  <c r="BR204"/>
  <c r="BS203"/>
  <c r="BS202"/>
  <c r="BS201"/>
  <c r="BS200"/>
  <c r="BR200"/>
  <c r="BS199"/>
  <c r="BS198"/>
  <c r="BS197"/>
  <c r="BS196"/>
  <c r="BR196"/>
  <c r="BS195"/>
  <c r="BS194"/>
  <c r="BS193"/>
  <c r="BS192"/>
  <c r="BR192"/>
  <c r="BS191"/>
  <c r="BS190"/>
  <c r="BS189"/>
  <c r="BS188"/>
  <c r="BR188"/>
  <c r="BS187"/>
  <c r="BS186"/>
  <c r="BS185"/>
  <c r="BS184"/>
  <c r="BR184"/>
  <c r="BS183"/>
  <c r="BS182"/>
  <c r="BS181"/>
  <c r="BS180"/>
  <c r="BR180"/>
  <c r="BS179"/>
  <c r="BS178"/>
  <c r="BS177"/>
  <c r="BS176"/>
  <c r="BR176"/>
  <c r="BS175"/>
  <c r="BS174"/>
  <c r="BS173"/>
  <c r="BS172"/>
  <c r="BR172"/>
  <c r="BS171"/>
  <c r="BS170"/>
  <c r="BS169"/>
  <c r="BS168"/>
  <c r="BR168"/>
  <c r="BS167"/>
  <c r="BS166"/>
  <c r="BS165"/>
  <c r="BS164"/>
  <c r="BR164"/>
  <c r="BS163"/>
  <c r="BS162"/>
  <c r="BS161"/>
  <c r="BS160"/>
  <c r="BR160"/>
  <c r="BS159"/>
  <c r="BS158"/>
  <c r="BS157"/>
  <c r="BS156"/>
  <c r="BR156"/>
  <c r="BS155"/>
  <c r="BS154"/>
  <c r="BS153"/>
  <c r="BS152"/>
  <c r="BR152"/>
  <c r="BS151"/>
  <c r="BS150"/>
  <c r="BS149"/>
  <c r="BS148"/>
  <c r="BR148"/>
  <c r="BS147"/>
  <c r="BS146"/>
  <c r="BS145"/>
  <c r="BS144"/>
  <c r="BR144"/>
  <c r="BS143"/>
  <c r="BS142"/>
  <c r="BS141"/>
  <c r="BS140"/>
  <c r="BR140"/>
  <c r="BS139"/>
  <c r="BS138"/>
  <c r="BS137"/>
  <c r="BS136"/>
  <c r="BR136"/>
  <c r="BS135"/>
  <c r="BS134"/>
  <c r="BS133"/>
  <c r="BS132"/>
  <c r="BR132"/>
  <c r="BS131"/>
  <c r="BS130"/>
  <c r="BS129"/>
  <c r="BS128"/>
  <c r="BR128"/>
  <c r="BS127"/>
  <c r="BS126"/>
  <c r="BS125"/>
  <c r="BS124"/>
  <c r="BR124"/>
  <c r="BS123"/>
  <c r="BS122"/>
  <c r="BS121"/>
  <c r="BS120"/>
  <c r="BR120"/>
  <c r="BS119"/>
  <c r="BS118"/>
  <c r="BS117"/>
  <c r="BS116"/>
  <c r="BR116"/>
  <c r="BS115"/>
  <c r="BS114"/>
  <c r="BS113"/>
  <c r="BS112"/>
  <c r="BR112"/>
  <c r="BS111"/>
  <c r="BS110"/>
  <c r="BS109"/>
  <c r="BS108"/>
  <c r="BR108"/>
  <c r="BS107"/>
  <c r="BS106"/>
  <c r="BS105"/>
  <c r="BS104"/>
  <c r="BR104"/>
  <c r="BS103"/>
  <c r="BS102"/>
  <c r="BS101"/>
  <c r="BS100"/>
  <c r="BR100"/>
  <c r="BS99"/>
  <c r="BS98"/>
  <c r="BS97"/>
  <c r="BS96"/>
  <c r="BR96"/>
  <c r="BS95"/>
  <c r="BS94"/>
  <c r="BS93"/>
  <c r="BS92"/>
  <c r="BR92"/>
  <c r="BS91"/>
  <c r="BS90"/>
  <c r="BS89"/>
  <c r="BS88"/>
  <c r="BR88"/>
  <c r="BS87"/>
  <c r="BS86"/>
  <c r="BS85"/>
  <c r="BS84"/>
  <c r="BR84"/>
  <c r="BS83"/>
  <c r="BS82"/>
  <c r="BS81"/>
  <c r="BS80"/>
  <c r="BR80"/>
  <c r="BS79"/>
  <c r="BS78"/>
  <c r="BS77"/>
  <c r="BS76"/>
  <c r="BR76"/>
  <c r="BS75"/>
  <c r="BS74"/>
  <c r="BS73"/>
  <c r="BS72"/>
  <c r="BR72"/>
  <c r="BS71"/>
  <c r="BS70"/>
  <c r="BS69"/>
  <c r="BS68"/>
  <c r="BR68"/>
  <c r="BS67"/>
  <c r="BS66"/>
  <c r="BS65"/>
  <c r="BS64"/>
  <c r="BR64"/>
  <c r="BS63"/>
  <c r="BS62"/>
  <c r="BS61"/>
  <c r="BS60"/>
  <c r="BR60"/>
  <c r="BS59"/>
  <c r="BS58"/>
  <c r="BS57"/>
  <c r="BS56"/>
  <c r="BR56"/>
  <c r="BS55"/>
  <c r="BS54"/>
  <c r="BS53"/>
  <c r="BS52"/>
  <c r="BR52"/>
  <c r="BS51"/>
  <c r="BS50"/>
  <c r="BS49"/>
  <c r="BS48"/>
  <c r="BR48"/>
  <c r="BS47"/>
  <c r="BS46"/>
  <c r="BS45"/>
  <c r="BS44"/>
  <c r="BR44"/>
  <c r="BS43"/>
  <c r="BS42"/>
  <c r="BS41"/>
  <c r="BS40"/>
  <c r="BR40"/>
  <c r="BS39"/>
  <c r="BS38"/>
  <c r="BS37"/>
  <c r="BS36"/>
  <c r="BR36"/>
  <c r="BS35"/>
  <c r="BS34"/>
  <c r="BS33"/>
  <c r="BS32"/>
  <c r="BR32"/>
  <c r="BS31"/>
  <c r="BS30"/>
  <c r="BS29"/>
  <c r="BS28"/>
  <c r="BR28"/>
  <c r="BS27"/>
  <c r="BS26"/>
  <c r="BS25"/>
  <c r="BS24"/>
  <c r="BR24"/>
  <c r="BS23"/>
  <c r="BS22"/>
  <c r="BS21"/>
  <c r="BS20"/>
  <c r="BR20"/>
  <c r="BS19"/>
  <c r="BS18"/>
  <c r="BS17"/>
  <c r="BS16"/>
  <c r="BR16"/>
  <c r="BS15"/>
  <c r="BS14"/>
  <c r="BS13"/>
  <c r="BS12"/>
  <c r="BR12"/>
  <c r="BS11"/>
  <c r="BS10"/>
  <c r="BS9"/>
  <c r="BS8"/>
  <c r="BR8"/>
  <c r="BO8"/>
  <c r="BO9" s="1"/>
  <c r="BS7"/>
  <c r="BO7"/>
  <c r="BS6"/>
  <c r="BO6"/>
  <c r="BL1"/>
  <c r="CE214"/>
  <c r="CE215"/>
  <c r="CE216"/>
  <c r="CE217"/>
  <c r="CE218"/>
  <c r="CE219"/>
  <c r="CE220"/>
  <c r="CE221"/>
  <c r="CE222"/>
  <c r="CE223"/>
  <c r="CE224"/>
  <c r="CE225"/>
  <c r="CE226"/>
  <c r="CE227"/>
  <c r="CE228"/>
  <c r="CE229"/>
  <c r="CE230"/>
  <c r="CE231"/>
  <c r="CE232"/>
  <c r="CD406"/>
  <c r="CC406"/>
  <c r="CB406"/>
  <c r="CD405"/>
  <c r="CC405"/>
  <c r="CB405"/>
  <c r="CD404"/>
  <c r="CC404"/>
  <c r="CB404"/>
  <c r="CD403"/>
  <c r="CC403"/>
  <c r="CB403"/>
  <c r="CD402"/>
  <c r="CC402"/>
  <c r="CB402"/>
  <c r="CD401"/>
  <c r="CC401"/>
  <c r="CB401"/>
  <c r="CD400"/>
  <c r="CC400"/>
  <c r="CB400"/>
  <c r="CD399"/>
  <c r="CC399"/>
  <c r="CB399"/>
  <c r="CD398"/>
  <c r="CC398"/>
  <c r="CB398"/>
  <c r="CD397"/>
  <c r="CC397"/>
  <c r="CB397"/>
  <c r="CD396"/>
  <c r="CC396"/>
  <c r="CB396"/>
  <c r="CD395"/>
  <c r="CC395"/>
  <c r="CB395"/>
  <c r="CD394"/>
  <c r="CC394"/>
  <c r="CB394"/>
  <c r="CD393"/>
  <c r="CC393"/>
  <c r="CB393"/>
  <c r="CD392"/>
  <c r="CC392"/>
  <c r="CB392"/>
  <c r="CD391"/>
  <c r="CC391"/>
  <c r="CB391"/>
  <c r="CD390"/>
  <c r="CC390"/>
  <c r="CB390"/>
  <c r="CD389"/>
  <c r="CC389"/>
  <c r="CB389"/>
  <c r="CD388"/>
  <c r="CC388"/>
  <c r="CB388"/>
  <c r="CD387"/>
  <c r="CC387"/>
  <c r="CB387"/>
  <c r="CD386"/>
  <c r="CC386"/>
  <c r="CB386"/>
  <c r="CD385"/>
  <c r="CC385"/>
  <c r="CB385"/>
  <c r="CD384"/>
  <c r="CC384"/>
  <c r="CB384"/>
  <c r="CD383"/>
  <c r="CC383"/>
  <c r="CB383"/>
  <c r="CD382"/>
  <c r="CC382"/>
  <c r="CB382"/>
  <c r="CD381"/>
  <c r="CC381"/>
  <c r="CB381"/>
  <c r="CD380"/>
  <c r="CC380"/>
  <c r="CB380"/>
  <c r="CD379"/>
  <c r="CC379"/>
  <c r="CB379"/>
  <c r="CD378"/>
  <c r="CC378"/>
  <c r="CB378"/>
  <c r="CD377"/>
  <c r="CC377"/>
  <c r="CB377"/>
  <c r="CD376"/>
  <c r="CC376"/>
  <c r="CB376"/>
  <c r="CD375"/>
  <c r="CC375"/>
  <c r="CB375"/>
  <c r="CD374"/>
  <c r="CC374"/>
  <c r="CB374"/>
  <c r="CD373"/>
  <c r="CC373"/>
  <c r="CB373"/>
  <c r="CD372"/>
  <c r="CC372"/>
  <c r="CB372"/>
  <c r="CD371"/>
  <c r="CC371"/>
  <c r="CB371"/>
  <c r="CD370"/>
  <c r="CC370"/>
  <c r="CB370"/>
  <c r="CD369"/>
  <c r="CC369"/>
  <c r="CB369"/>
  <c r="CD368"/>
  <c r="CC368"/>
  <c r="CB368"/>
  <c r="CD367"/>
  <c r="CC367"/>
  <c r="CB367"/>
  <c r="CD366"/>
  <c r="CC366"/>
  <c r="CB366"/>
  <c r="CD365"/>
  <c r="CC365"/>
  <c r="CB365"/>
  <c r="CD364"/>
  <c r="CC364"/>
  <c r="CB364"/>
  <c r="CD363"/>
  <c r="CC363"/>
  <c r="CB363"/>
  <c r="CD362"/>
  <c r="CC362"/>
  <c r="CB362"/>
  <c r="CD361"/>
  <c r="CC361"/>
  <c r="CB361"/>
  <c r="CD360"/>
  <c r="CC360"/>
  <c r="CB360"/>
  <c r="CD359"/>
  <c r="CC359"/>
  <c r="CB359"/>
  <c r="CD358"/>
  <c r="CC358"/>
  <c r="CB358"/>
  <c r="CD357"/>
  <c r="CC357"/>
  <c r="CB357"/>
  <c r="CD356"/>
  <c r="CC356"/>
  <c r="CB356"/>
  <c r="CD355"/>
  <c r="CC355"/>
  <c r="CB355"/>
  <c r="CD354"/>
  <c r="CC354"/>
  <c r="CB354"/>
  <c r="CD353"/>
  <c r="CC353"/>
  <c r="CB353"/>
  <c r="CD352"/>
  <c r="CC352"/>
  <c r="CB352"/>
  <c r="CD351"/>
  <c r="CC351"/>
  <c r="CB351"/>
  <c r="CD350"/>
  <c r="CC350"/>
  <c r="CB350"/>
  <c r="CD349"/>
  <c r="CC349"/>
  <c r="CB349"/>
  <c r="CD348"/>
  <c r="CC348"/>
  <c r="CB348"/>
  <c r="CD347"/>
  <c r="CC347"/>
  <c r="CB347"/>
  <c r="CD346"/>
  <c r="CC346"/>
  <c r="CB346"/>
  <c r="CD345"/>
  <c r="CC345"/>
  <c r="CB345"/>
  <c r="CD344"/>
  <c r="CC344"/>
  <c r="CB344"/>
  <c r="CD343"/>
  <c r="CC343"/>
  <c r="CB343"/>
  <c r="CD342"/>
  <c r="CC342"/>
  <c r="CB342"/>
  <c r="CD341"/>
  <c r="CC341"/>
  <c r="CB341"/>
  <c r="CD340"/>
  <c r="CC340"/>
  <c r="CB340"/>
  <c r="CD339"/>
  <c r="CC339"/>
  <c r="CB339"/>
  <c r="CD338"/>
  <c r="CC338"/>
  <c r="CB338"/>
  <c r="CD337"/>
  <c r="CC337"/>
  <c r="CB337"/>
  <c r="CD336"/>
  <c r="CC336"/>
  <c r="CB336"/>
  <c r="CD335"/>
  <c r="CC335"/>
  <c r="CB335"/>
  <c r="CD334"/>
  <c r="CC334"/>
  <c r="CB334"/>
  <c r="CD333"/>
  <c r="CC333"/>
  <c r="CB333"/>
  <c r="CD332"/>
  <c r="CC332"/>
  <c r="CB332"/>
  <c r="CD331"/>
  <c r="CC331"/>
  <c r="CB331"/>
  <c r="CD330"/>
  <c r="CC330"/>
  <c r="CB330"/>
  <c r="CD329"/>
  <c r="CC329"/>
  <c r="CB329"/>
  <c r="CD328"/>
  <c r="CC328"/>
  <c r="CB328"/>
  <c r="CD327"/>
  <c r="CC327"/>
  <c r="CB327"/>
  <c r="CD326"/>
  <c r="CC326"/>
  <c r="CB326"/>
  <c r="CD325"/>
  <c r="CC325"/>
  <c r="CB325"/>
  <c r="CD324"/>
  <c r="CC324"/>
  <c r="CB324"/>
  <c r="CD323"/>
  <c r="CC323"/>
  <c r="CB323"/>
  <c r="CD322"/>
  <c r="CC322"/>
  <c r="CB322"/>
  <c r="CD321"/>
  <c r="CC321"/>
  <c r="CB321"/>
  <c r="CD320"/>
  <c r="CC320"/>
  <c r="CB320"/>
  <c r="CD319"/>
  <c r="CC319"/>
  <c r="CB319"/>
  <c r="CD318"/>
  <c r="CC318"/>
  <c r="CB318"/>
  <c r="CD317"/>
  <c r="CC317"/>
  <c r="CB317"/>
  <c r="CD316"/>
  <c r="CC316"/>
  <c r="CB316"/>
  <c r="CD315"/>
  <c r="CC315"/>
  <c r="CB315"/>
  <c r="CD314"/>
  <c r="CC314"/>
  <c r="CB314"/>
  <c r="CD313"/>
  <c r="CC313"/>
  <c r="CB313"/>
  <c r="CD312"/>
  <c r="CC312"/>
  <c r="CB312"/>
  <c r="CD311"/>
  <c r="CC311"/>
  <c r="CB311"/>
  <c r="CD310"/>
  <c r="CC310"/>
  <c r="CB310"/>
  <c r="CD309"/>
  <c r="CC309"/>
  <c r="CB309"/>
  <c r="CD308"/>
  <c r="CC308"/>
  <c r="CB308"/>
  <c r="CD307"/>
  <c r="CC307"/>
  <c r="CB307"/>
  <c r="CD306"/>
  <c r="CC306"/>
  <c r="CB306"/>
  <c r="CD305"/>
  <c r="CC305"/>
  <c r="CB305"/>
  <c r="CD304"/>
  <c r="CC304"/>
  <c r="CB304"/>
  <c r="CD303"/>
  <c r="CC303"/>
  <c r="CB303"/>
  <c r="CD302"/>
  <c r="CC302"/>
  <c r="CB302"/>
  <c r="CD301"/>
  <c r="CC301"/>
  <c r="CB301"/>
  <c r="CD300"/>
  <c r="CC300"/>
  <c r="CB300"/>
  <c r="CD299"/>
  <c r="CC299"/>
  <c r="CB299"/>
  <c r="CD298"/>
  <c r="CC298"/>
  <c r="CB298"/>
  <c r="CD297"/>
  <c r="CC297"/>
  <c r="CB297"/>
  <c r="CD296"/>
  <c r="CC296"/>
  <c r="CB296"/>
  <c r="CD295"/>
  <c r="CC295"/>
  <c r="CB295"/>
  <c r="CD294"/>
  <c r="CC294"/>
  <c r="CB294"/>
  <c r="CD293"/>
  <c r="CC293"/>
  <c r="CB293"/>
  <c r="CD292"/>
  <c r="CC292"/>
  <c r="CB292"/>
  <c r="CD291"/>
  <c r="CC291"/>
  <c r="CB291"/>
  <c r="CD290"/>
  <c r="CC290"/>
  <c r="CB290"/>
  <c r="CD289"/>
  <c r="CC289"/>
  <c r="CB289"/>
  <c r="CD288"/>
  <c r="CC288"/>
  <c r="CB288"/>
  <c r="CD287"/>
  <c r="CC287"/>
  <c r="CB287"/>
  <c r="CD286"/>
  <c r="CC286"/>
  <c r="CB286"/>
  <c r="CD285"/>
  <c r="CC285"/>
  <c r="CB285"/>
  <c r="CD284"/>
  <c r="CC284"/>
  <c r="CB284"/>
  <c r="CD283"/>
  <c r="CC283"/>
  <c r="CB283"/>
  <c r="CD282"/>
  <c r="CC282"/>
  <c r="CB282"/>
  <c r="CD281"/>
  <c r="CC281"/>
  <c r="CB281"/>
  <c r="CD280"/>
  <c r="CC280"/>
  <c r="CB280"/>
  <c r="CD279"/>
  <c r="CC279"/>
  <c r="CB279"/>
  <c r="CD278"/>
  <c r="CC278"/>
  <c r="CB278"/>
  <c r="CD277"/>
  <c r="CC277"/>
  <c r="CB277"/>
  <c r="CD276"/>
  <c r="CC276"/>
  <c r="CB276"/>
  <c r="CD275"/>
  <c r="CC275"/>
  <c r="CB275"/>
  <c r="CD274"/>
  <c r="CC274"/>
  <c r="CB274"/>
  <c r="CD273"/>
  <c r="CC273"/>
  <c r="CB273"/>
  <c r="CD272"/>
  <c r="CC272"/>
  <c r="CB272"/>
  <c r="CD271"/>
  <c r="CC271"/>
  <c r="CB271"/>
  <c r="CD270"/>
  <c r="CC270"/>
  <c r="CB270"/>
  <c r="CD269"/>
  <c r="CC269"/>
  <c r="CB269"/>
  <c r="CD268"/>
  <c r="CC268"/>
  <c r="CB268"/>
  <c r="CD267"/>
  <c r="CC267"/>
  <c r="CB267"/>
  <c r="CD266"/>
  <c r="CC266"/>
  <c r="CB266"/>
  <c r="CD265"/>
  <c r="CC265"/>
  <c r="CB265"/>
  <c r="CD264"/>
  <c r="CC264"/>
  <c r="CB264"/>
  <c r="CD263"/>
  <c r="CC263"/>
  <c r="CB263"/>
  <c r="CD262"/>
  <c r="CC262"/>
  <c r="CB262"/>
  <c r="CD261"/>
  <c r="CC261"/>
  <c r="CB261"/>
  <c r="CD260"/>
  <c r="CC260"/>
  <c r="CB260"/>
  <c r="CD259"/>
  <c r="CC259"/>
  <c r="CB259"/>
  <c r="CD258"/>
  <c r="CC258"/>
  <c r="CB258"/>
  <c r="CD257"/>
  <c r="CC257"/>
  <c r="CB257"/>
  <c r="CD256"/>
  <c r="CC256"/>
  <c r="CB256"/>
  <c r="CD255"/>
  <c r="CC255"/>
  <c r="CB255"/>
  <c r="CD254"/>
  <c r="CC254"/>
  <c r="CB254"/>
  <c r="CD253"/>
  <c r="CC253"/>
  <c r="CB253"/>
  <c r="CD252"/>
  <c r="CC252"/>
  <c r="CB252"/>
  <c r="CD251"/>
  <c r="CC251"/>
  <c r="CB251"/>
  <c r="CD250"/>
  <c r="CC250"/>
  <c r="CB250"/>
  <c r="CD249"/>
  <c r="CC249"/>
  <c r="CB249"/>
  <c r="CD248"/>
  <c r="CC248"/>
  <c r="CB248"/>
  <c r="CD247"/>
  <c r="CC247"/>
  <c r="CB247"/>
  <c r="CD246"/>
  <c r="CC246"/>
  <c r="CB246"/>
  <c r="CD245"/>
  <c r="CC245"/>
  <c r="CB245"/>
  <c r="CD244"/>
  <c r="CC244"/>
  <c r="CB244"/>
  <c r="CD243"/>
  <c r="CC243"/>
  <c r="CB243"/>
  <c r="CD242"/>
  <c r="CC242"/>
  <c r="CB242"/>
  <c r="CD241"/>
  <c r="CC241"/>
  <c r="CB241"/>
  <c r="CD240"/>
  <c r="CC240"/>
  <c r="CB240"/>
  <c r="CD239"/>
  <c r="CC239"/>
  <c r="CB239"/>
  <c r="CD238"/>
  <c r="CC238"/>
  <c r="CB238"/>
  <c r="CD237"/>
  <c r="CC237"/>
  <c r="CB237"/>
  <c r="CD236"/>
  <c r="CC236"/>
  <c r="CB236"/>
  <c r="CD235"/>
  <c r="CC235"/>
  <c r="CB235"/>
  <c r="CD234"/>
  <c r="CC234"/>
  <c r="CB234"/>
  <c r="CD233"/>
  <c r="CC233"/>
  <c r="CB233"/>
  <c r="CD232"/>
  <c r="CC232"/>
  <c r="CB232"/>
  <c r="CA232"/>
  <c r="CD231"/>
  <c r="CC231"/>
  <c r="CB231"/>
  <c r="CA231"/>
  <c r="CD230"/>
  <c r="CC230"/>
  <c r="CB230"/>
  <c r="CA230"/>
  <c r="CD229"/>
  <c r="CC229"/>
  <c r="CB229"/>
  <c r="CA229"/>
  <c r="CD228"/>
  <c r="CC228"/>
  <c r="CB228"/>
  <c r="CA228"/>
  <c r="CD227"/>
  <c r="CC227"/>
  <c r="CB227"/>
  <c r="CA227"/>
  <c r="CD226"/>
  <c r="CC226"/>
  <c r="CB226"/>
  <c r="CA226"/>
  <c r="CD225"/>
  <c r="CC225"/>
  <c r="CB225"/>
  <c r="CA225"/>
  <c r="CD224"/>
  <c r="CC224"/>
  <c r="CB224"/>
  <c r="CA224"/>
  <c r="CD223"/>
  <c r="CC223"/>
  <c r="CB223"/>
  <c r="CA223"/>
  <c r="CD222"/>
  <c r="CC222"/>
  <c r="CB222"/>
  <c r="CA222"/>
  <c r="CD221"/>
  <c r="CC221"/>
  <c r="CB221"/>
  <c r="CA221"/>
  <c r="CD220"/>
  <c r="CC220"/>
  <c r="CB220"/>
  <c r="CA220"/>
  <c r="CD219"/>
  <c r="CC219"/>
  <c r="CB219"/>
  <c r="CA219"/>
  <c r="CD218"/>
  <c r="CC218"/>
  <c r="CB218"/>
  <c r="CA218"/>
  <c r="CD217"/>
  <c r="CC217"/>
  <c r="CB217"/>
  <c r="CA217"/>
  <c r="CD216"/>
  <c r="CC216"/>
  <c r="CB216"/>
  <c r="CA216"/>
  <c r="CD215"/>
  <c r="CC215"/>
  <c r="CB215"/>
  <c r="CA215"/>
  <c r="CD214"/>
  <c r="CC214"/>
  <c r="CB214"/>
  <c r="CA214"/>
  <c r="CD213"/>
  <c r="CC213"/>
  <c r="CB213"/>
  <c r="CA213"/>
  <c r="CD212"/>
  <c r="CC212"/>
  <c r="CB212"/>
  <c r="CA212"/>
  <c r="CD211"/>
  <c r="CC211"/>
  <c r="CB211"/>
  <c r="CA211"/>
  <c r="CD210"/>
  <c r="CC210"/>
  <c r="CB210"/>
  <c r="CA210"/>
  <c r="CD209"/>
  <c r="CC209"/>
  <c r="CB209"/>
  <c r="CA209"/>
  <c r="CD208"/>
  <c r="CC208"/>
  <c r="CB208"/>
  <c r="CA208"/>
  <c r="CD207"/>
  <c r="CC207"/>
  <c r="CB207"/>
  <c r="CA207"/>
  <c r="CD206"/>
  <c r="CC206"/>
  <c r="CB206"/>
  <c r="CA206"/>
  <c r="CD205"/>
  <c r="CC205"/>
  <c r="CB205"/>
  <c r="CA205"/>
  <c r="CD204"/>
  <c r="CC204"/>
  <c r="CB204"/>
  <c r="CA204"/>
  <c r="CD203"/>
  <c r="CC203"/>
  <c r="CB203"/>
  <c r="CA203"/>
  <c r="CD202"/>
  <c r="CC202"/>
  <c r="CB202"/>
  <c r="CA202"/>
  <c r="CD201"/>
  <c r="CC201"/>
  <c r="CB201"/>
  <c r="CA201"/>
  <c r="CD200"/>
  <c r="CC200"/>
  <c r="CB200"/>
  <c r="CA200"/>
  <c r="CD199"/>
  <c r="CC199"/>
  <c r="CB199"/>
  <c r="CA199"/>
  <c r="CD198"/>
  <c r="CC198"/>
  <c r="CB198"/>
  <c r="CA198"/>
  <c r="CD197"/>
  <c r="CC197"/>
  <c r="CB197"/>
  <c r="CA197"/>
  <c r="CD196"/>
  <c r="CC196"/>
  <c r="CB196"/>
  <c r="CA196"/>
  <c r="CD195"/>
  <c r="CC195"/>
  <c r="CB195"/>
  <c r="CA195"/>
  <c r="CD194"/>
  <c r="CC194"/>
  <c r="CB194"/>
  <c r="CA194"/>
  <c r="CD193"/>
  <c r="CC193"/>
  <c r="CB193"/>
  <c r="CA193"/>
  <c r="CD192"/>
  <c r="CC192"/>
  <c r="CB192"/>
  <c r="CA192"/>
  <c r="CD191"/>
  <c r="CC191"/>
  <c r="CB191"/>
  <c r="CA191"/>
  <c r="CD190"/>
  <c r="CC190"/>
  <c r="CB190"/>
  <c r="CA190"/>
  <c r="CD189"/>
  <c r="CC189"/>
  <c r="CB189"/>
  <c r="CA189"/>
  <c r="CD188"/>
  <c r="CC188"/>
  <c r="CB188"/>
  <c r="CA188"/>
  <c r="CD187"/>
  <c r="CC187"/>
  <c r="CB187"/>
  <c r="CA187"/>
  <c r="CD186"/>
  <c r="CC186"/>
  <c r="CB186"/>
  <c r="CA186"/>
  <c r="CD185"/>
  <c r="CC185"/>
  <c r="CB185"/>
  <c r="CA185"/>
  <c r="CD184"/>
  <c r="CC184"/>
  <c r="CB184"/>
  <c r="CA184"/>
  <c r="CD183"/>
  <c r="CC183"/>
  <c r="CB183"/>
  <c r="CA183"/>
  <c r="CD182"/>
  <c r="CC182"/>
  <c r="CB182"/>
  <c r="CA182"/>
  <c r="CD181"/>
  <c r="CC181"/>
  <c r="CB181"/>
  <c r="CA181"/>
  <c r="CD180"/>
  <c r="CC180"/>
  <c r="CB180"/>
  <c r="CA180"/>
  <c r="CD179"/>
  <c r="CC179"/>
  <c r="CB179"/>
  <c r="CA179"/>
  <c r="CD178"/>
  <c r="CC178"/>
  <c r="CB178"/>
  <c r="CA178"/>
  <c r="CD177"/>
  <c r="CC177"/>
  <c r="CB177"/>
  <c r="CA177"/>
  <c r="CD176"/>
  <c r="CC176"/>
  <c r="CB176"/>
  <c r="CA176"/>
  <c r="CD175"/>
  <c r="CC175"/>
  <c r="CB175"/>
  <c r="CA175"/>
  <c r="CD174"/>
  <c r="CC174"/>
  <c r="CB174"/>
  <c r="CA174"/>
  <c r="CD173"/>
  <c r="CC173"/>
  <c r="CB173"/>
  <c r="CA173"/>
  <c r="CD172"/>
  <c r="CC172"/>
  <c r="CB172"/>
  <c r="CA172"/>
  <c r="CD171"/>
  <c r="CC171"/>
  <c r="CB171"/>
  <c r="CA171"/>
  <c r="CD170"/>
  <c r="CC170"/>
  <c r="CB170"/>
  <c r="CA170"/>
  <c r="CD169"/>
  <c r="CC169"/>
  <c r="CB169"/>
  <c r="CA169"/>
  <c r="CD168"/>
  <c r="CC168"/>
  <c r="CB168"/>
  <c r="CA168"/>
  <c r="CD167"/>
  <c r="CC167"/>
  <c r="CB167"/>
  <c r="CA167"/>
  <c r="CD166"/>
  <c r="CC166"/>
  <c r="CB166"/>
  <c r="CA166"/>
  <c r="CD165"/>
  <c r="CC165"/>
  <c r="CB165"/>
  <c r="CA165"/>
  <c r="CD164"/>
  <c r="CC164"/>
  <c r="CB164"/>
  <c r="CA164"/>
  <c r="CD163"/>
  <c r="CC163"/>
  <c r="CB163"/>
  <c r="CA163"/>
  <c r="CD162"/>
  <c r="CC162"/>
  <c r="CB162"/>
  <c r="CA162"/>
  <c r="CD161"/>
  <c r="CC161"/>
  <c r="CB161"/>
  <c r="CA161"/>
  <c r="CD160"/>
  <c r="CC160"/>
  <c r="CB160"/>
  <c r="CA160"/>
  <c r="CD159"/>
  <c r="CC159"/>
  <c r="CB159"/>
  <c r="CA159"/>
  <c r="CD158"/>
  <c r="CC158"/>
  <c r="CB158"/>
  <c r="CA158"/>
  <c r="CD157"/>
  <c r="CC157"/>
  <c r="CB157"/>
  <c r="CA157"/>
  <c r="CD156"/>
  <c r="CC156"/>
  <c r="CB156"/>
  <c r="CA156"/>
  <c r="CD155"/>
  <c r="CC155"/>
  <c r="CB155"/>
  <c r="CA155"/>
  <c r="CD154"/>
  <c r="CC154"/>
  <c r="CB154"/>
  <c r="CA154"/>
  <c r="CD153"/>
  <c r="CC153"/>
  <c r="CB153"/>
  <c r="CA153"/>
  <c r="CD152"/>
  <c r="CC152"/>
  <c r="CB152"/>
  <c r="CA152"/>
  <c r="CD151"/>
  <c r="CC151"/>
  <c r="CB151"/>
  <c r="CA151"/>
  <c r="CD150"/>
  <c r="CC150"/>
  <c r="CB150"/>
  <c r="CA150"/>
  <c r="CD149"/>
  <c r="CC149"/>
  <c r="CB149"/>
  <c r="CA149"/>
  <c r="CD148"/>
  <c r="CC148"/>
  <c r="CB148"/>
  <c r="CA148"/>
  <c r="CD147"/>
  <c r="CC147"/>
  <c r="CB147"/>
  <c r="CA147"/>
  <c r="CD146"/>
  <c r="CC146"/>
  <c r="CB146"/>
  <c r="CA146"/>
  <c r="CD145"/>
  <c r="CC145"/>
  <c r="CB145"/>
  <c r="CA145"/>
  <c r="CD144"/>
  <c r="CC144"/>
  <c r="CB144"/>
  <c r="CA144"/>
  <c r="CD143"/>
  <c r="CC143"/>
  <c r="CB143"/>
  <c r="CA143"/>
  <c r="CD142"/>
  <c r="CC142"/>
  <c r="CB142"/>
  <c r="CA142"/>
  <c r="CD141"/>
  <c r="CC141"/>
  <c r="CB141"/>
  <c r="CA141"/>
  <c r="CD140"/>
  <c r="CC140"/>
  <c r="CB140"/>
  <c r="CA140"/>
  <c r="CD139"/>
  <c r="CC139"/>
  <c r="CB139"/>
  <c r="CA139"/>
  <c r="CD138"/>
  <c r="CC138"/>
  <c r="CB138"/>
  <c r="CA138"/>
  <c r="CD137"/>
  <c r="CC137"/>
  <c r="CB137"/>
  <c r="CA137"/>
  <c r="CD136"/>
  <c r="CC136"/>
  <c r="CB136"/>
  <c r="CA136"/>
  <c r="CD135"/>
  <c r="CC135"/>
  <c r="CB135"/>
  <c r="CA135"/>
  <c r="CD134"/>
  <c r="CC134"/>
  <c r="CB134"/>
  <c r="CA134"/>
  <c r="CD133"/>
  <c r="CC133"/>
  <c r="CB133"/>
  <c r="CA133"/>
  <c r="CD132"/>
  <c r="CC132"/>
  <c r="CB132"/>
  <c r="CA132"/>
  <c r="CD131"/>
  <c r="CC131"/>
  <c r="CB131"/>
  <c r="CA131"/>
  <c r="CD130"/>
  <c r="CC130"/>
  <c r="CB130"/>
  <c r="CA130"/>
  <c r="CD129"/>
  <c r="CC129"/>
  <c r="CB129"/>
  <c r="CA129"/>
  <c r="CD128"/>
  <c r="CC128"/>
  <c r="CB128"/>
  <c r="CA128"/>
  <c r="CD127"/>
  <c r="CC127"/>
  <c r="CB127"/>
  <c r="CA127"/>
  <c r="CD126"/>
  <c r="CC126"/>
  <c r="CB126"/>
  <c r="CA126"/>
  <c r="CD125"/>
  <c r="CC125"/>
  <c r="CB125"/>
  <c r="CA125"/>
  <c r="CD124"/>
  <c r="CC124"/>
  <c r="CB124"/>
  <c r="CA124"/>
  <c r="CD123"/>
  <c r="CC123"/>
  <c r="CB123"/>
  <c r="CA123"/>
  <c r="CD122"/>
  <c r="CC122"/>
  <c r="CB122"/>
  <c r="CA122"/>
  <c r="CD121"/>
  <c r="CC121"/>
  <c r="CB121"/>
  <c r="CA121"/>
  <c r="CD120"/>
  <c r="CC120"/>
  <c r="CB120"/>
  <c r="CA120"/>
  <c r="CD119"/>
  <c r="CC119"/>
  <c r="CB119"/>
  <c r="CA119"/>
  <c r="CD118"/>
  <c r="CC118"/>
  <c r="CB118"/>
  <c r="CA118"/>
  <c r="CD117"/>
  <c r="CC117"/>
  <c r="CB117"/>
  <c r="CA117"/>
  <c r="CD116"/>
  <c r="CC116"/>
  <c r="CB116"/>
  <c r="CA116"/>
  <c r="CD115"/>
  <c r="CC115"/>
  <c r="CB115"/>
  <c r="CA115"/>
  <c r="CD114"/>
  <c r="CC114"/>
  <c r="CB114"/>
  <c r="CA114"/>
  <c r="CD113"/>
  <c r="CC113"/>
  <c r="CB113"/>
  <c r="CA113"/>
  <c r="CD112"/>
  <c r="CC112"/>
  <c r="CB112"/>
  <c r="CA112"/>
  <c r="CD111"/>
  <c r="CC111"/>
  <c r="CB111"/>
  <c r="CA111"/>
  <c r="CD110"/>
  <c r="CC110"/>
  <c r="CB110"/>
  <c r="CA110"/>
  <c r="CD109"/>
  <c r="CC109"/>
  <c r="CB109"/>
  <c r="CA109"/>
  <c r="CD108"/>
  <c r="CC108"/>
  <c r="CB108"/>
  <c r="CA108"/>
  <c r="CD107"/>
  <c r="CC107"/>
  <c r="CB107"/>
  <c r="CA107"/>
  <c r="CD106"/>
  <c r="CC106"/>
  <c r="CB106"/>
  <c r="CA106"/>
  <c r="CD105"/>
  <c r="CC105"/>
  <c r="CB105"/>
  <c r="CA105"/>
  <c r="CD104"/>
  <c r="CC104"/>
  <c r="CB104"/>
  <c r="CA104"/>
  <c r="CD103"/>
  <c r="CC103"/>
  <c r="CB103"/>
  <c r="CA103"/>
  <c r="CD102"/>
  <c r="CC102"/>
  <c r="CB102"/>
  <c r="CA102"/>
  <c r="CD101"/>
  <c r="CC101"/>
  <c r="CB101"/>
  <c r="CA101"/>
  <c r="CD100"/>
  <c r="CC100"/>
  <c r="CB100"/>
  <c r="CA100"/>
  <c r="CD99"/>
  <c r="CC99"/>
  <c r="CB99"/>
  <c r="CA99"/>
  <c r="CD98"/>
  <c r="CC98"/>
  <c r="CB98"/>
  <c r="CA98"/>
  <c r="CD97"/>
  <c r="CC97"/>
  <c r="CB97"/>
  <c r="CA97"/>
  <c r="CD96"/>
  <c r="CC96"/>
  <c r="CB96"/>
  <c r="CA96"/>
  <c r="CD95"/>
  <c r="CC95"/>
  <c r="CB95"/>
  <c r="CA95"/>
  <c r="CD94"/>
  <c r="CC94"/>
  <c r="CB94"/>
  <c r="CA94"/>
  <c r="CD93"/>
  <c r="CC93"/>
  <c r="CB93"/>
  <c r="CA93"/>
  <c r="CD92"/>
  <c r="CC92"/>
  <c r="CB92"/>
  <c r="CA92"/>
  <c r="CD91"/>
  <c r="CC91"/>
  <c r="CB91"/>
  <c r="CA91"/>
  <c r="CD90"/>
  <c r="CC90"/>
  <c r="CB90"/>
  <c r="CA90"/>
  <c r="CD89"/>
  <c r="CC89"/>
  <c r="CB89"/>
  <c r="CA89"/>
  <c r="CD88"/>
  <c r="CC88"/>
  <c r="CB88"/>
  <c r="CA88"/>
  <c r="CD87"/>
  <c r="CC87"/>
  <c r="CB87"/>
  <c r="CA87"/>
  <c r="CD86"/>
  <c r="CC86"/>
  <c r="CB86"/>
  <c r="CA86"/>
  <c r="CD85"/>
  <c r="CC85"/>
  <c r="CB85"/>
  <c r="CA85"/>
  <c r="CD84"/>
  <c r="CC84"/>
  <c r="CB84"/>
  <c r="CA84"/>
  <c r="CD83"/>
  <c r="CC83"/>
  <c r="CB83"/>
  <c r="CA83"/>
  <c r="CD82"/>
  <c r="CC82"/>
  <c r="CB82"/>
  <c r="CA82"/>
  <c r="CD81"/>
  <c r="CC81"/>
  <c r="CB81"/>
  <c r="CA81"/>
  <c r="CD80"/>
  <c r="CC80"/>
  <c r="CB80"/>
  <c r="CA80"/>
  <c r="CD79"/>
  <c r="CC79"/>
  <c r="CB79"/>
  <c r="CA79"/>
  <c r="CD78"/>
  <c r="CC78"/>
  <c r="CB78"/>
  <c r="CA78"/>
  <c r="CD77"/>
  <c r="CC77"/>
  <c r="CB77"/>
  <c r="CA77"/>
  <c r="CD76"/>
  <c r="CC76"/>
  <c r="CB76"/>
  <c r="CA76"/>
  <c r="CD75"/>
  <c r="CC75"/>
  <c r="CB75"/>
  <c r="CA75"/>
  <c r="CD74"/>
  <c r="CC74"/>
  <c r="CB74"/>
  <c r="CA74"/>
  <c r="CD73"/>
  <c r="CC73"/>
  <c r="CB73"/>
  <c r="CA73"/>
  <c r="CD72"/>
  <c r="CC72"/>
  <c r="CB72"/>
  <c r="CA72"/>
  <c r="CD71"/>
  <c r="CC71"/>
  <c r="CB71"/>
  <c r="CA71"/>
  <c r="CD70"/>
  <c r="CC70"/>
  <c r="CB70"/>
  <c r="CA70"/>
  <c r="CD69"/>
  <c r="CC69"/>
  <c r="CB69"/>
  <c r="CA69"/>
  <c r="CD68"/>
  <c r="CC68"/>
  <c r="CB68"/>
  <c r="CA68"/>
  <c r="CD67"/>
  <c r="CC67"/>
  <c r="CB67"/>
  <c r="CA67"/>
  <c r="CD66"/>
  <c r="CC66"/>
  <c r="CB66"/>
  <c r="CA66"/>
  <c r="CD65"/>
  <c r="CC65"/>
  <c r="CB65"/>
  <c r="CA65"/>
  <c r="CD64"/>
  <c r="CC64"/>
  <c r="CB64"/>
  <c r="CA64"/>
  <c r="CD63"/>
  <c r="CC63"/>
  <c r="CB63"/>
  <c r="CA63"/>
  <c r="CD62"/>
  <c r="CC62"/>
  <c r="CB62"/>
  <c r="CA62"/>
  <c r="CD61"/>
  <c r="CC61"/>
  <c r="CB61"/>
  <c r="CA61"/>
  <c r="CD60"/>
  <c r="CC60"/>
  <c r="CB60"/>
  <c r="CA60"/>
  <c r="CD59"/>
  <c r="CC59"/>
  <c r="CB59"/>
  <c r="CA59"/>
  <c r="CD58"/>
  <c r="CC58"/>
  <c r="CB58"/>
  <c r="CA58"/>
  <c r="CD57"/>
  <c r="CC57"/>
  <c r="CB57"/>
  <c r="CA57"/>
  <c r="CD56"/>
  <c r="CC56"/>
  <c r="CB56"/>
  <c r="CA56"/>
  <c r="CD55"/>
  <c r="CC55"/>
  <c r="CB55"/>
  <c r="CA55"/>
  <c r="CD54"/>
  <c r="CC54"/>
  <c r="CB54"/>
  <c r="CA54"/>
  <c r="CD53"/>
  <c r="CC53"/>
  <c r="CB53"/>
  <c r="CA53"/>
  <c r="CD52"/>
  <c r="CC52"/>
  <c r="CB52"/>
  <c r="CA52"/>
  <c r="CD51"/>
  <c r="CC51"/>
  <c r="CB51"/>
  <c r="CA51"/>
  <c r="CD50"/>
  <c r="CC50"/>
  <c r="CB50"/>
  <c r="CA50"/>
  <c r="CD49"/>
  <c r="CC49"/>
  <c r="CB49"/>
  <c r="CA49"/>
  <c r="CD48"/>
  <c r="CC48"/>
  <c r="CB48"/>
  <c r="CA48"/>
  <c r="CD47"/>
  <c r="CC47"/>
  <c r="CB47"/>
  <c r="CA47"/>
  <c r="CD46"/>
  <c r="CC46"/>
  <c r="CB46"/>
  <c r="CA46"/>
  <c r="CD45"/>
  <c r="CC45"/>
  <c r="CB45"/>
  <c r="CA45"/>
  <c r="CD44"/>
  <c r="CC44"/>
  <c r="CB44"/>
  <c r="CA44"/>
  <c r="CD43"/>
  <c r="CC43"/>
  <c r="CB43"/>
  <c r="CA43"/>
  <c r="CD42"/>
  <c r="CC42"/>
  <c r="CB42"/>
  <c r="CA42"/>
  <c r="CD41"/>
  <c r="CC41"/>
  <c r="CB41"/>
  <c r="CA41"/>
  <c r="CD40"/>
  <c r="CC40"/>
  <c r="CB40"/>
  <c r="CA40"/>
  <c r="CD39"/>
  <c r="CC39"/>
  <c r="CB39"/>
  <c r="CA39"/>
  <c r="CD38"/>
  <c r="CC38"/>
  <c r="CB38"/>
  <c r="CA38"/>
  <c r="CD37"/>
  <c r="CC37"/>
  <c r="CB37"/>
  <c r="CA37"/>
  <c r="CD36"/>
  <c r="CC36"/>
  <c r="CB36"/>
  <c r="CA36"/>
  <c r="CD35"/>
  <c r="CC35"/>
  <c r="CB35"/>
  <c r="CA35"/>
  <c r="CD34"/>
  <c r="CC34"/>
  <c r="CB34"/>
  <c r="CA34"/>
  <c r="CD33"/>
  <c r="CC33"/>
  <c r="CB33"/>
  <c r="CA33"/>
  <c r="CD32"/>
  <c r="CC32"/>
  <c r="CB32"/>
  <c r="CA32"/>
  <c r="CD31"/>
  <c r="CC31"/>
  <c r="CB31"/>
  <c r="CA31"/>
  <c r="CD30"/>
  <c r="CC30"/>
  <c r="CB30"/>
  <c r="CA30"/>
  <c r="CD29"/>
  <c r="CC29"/>
  <c r="CB29"/>
  <c r="CA29"/>
  <c r="CD28"/>
  <c r="CC28"/>
  <c r="CB28"/>
  <c r="CA28"/>
  <c r="CD27"/>
  <c r="CC27"/>
  <c r="CB27"/>
  <c r="CA27"/>
  <c r="CD26"/>
  <c r="CC26"/>
  <c r="CB26"/>
  <c r="CA26"/>
  <c r="CD25"/>
  <c r="CC25"/>
  <c r="CB25"/>
  <c r="CA25"/>
  <c r="CD24"/>
  <c r="CC24"/>
  <c r="CB24"/>
  <c r="CA24"/>
  <c r="CD23"/>
  <c r="CC23"/>
  <c r="CB23"/>
  <c r="CA23"/>
  <c r="CD22"/>
  <c r="CC22"/>
  <c r="CB22"/>
  <c r="CA22"/>
  <c r="CD21"/>
  <c r="CC21"/>
  <c r="CB21"/>
  <c r="CA21"/>
  <c r="CD20"/>
  <c r="CC20"/>
  <c r="CB20"/>
  <c r="CA20"/>
  <c r="CD19"/>
  <c r="CC19"/>
  <c r="CB19"/>
  <c r="CA19"/>
  <c r="CD18"/>
  <c r="CC18"/>
  <c r="CB18"/>
  <c r="CA18"/>
  <c r="CD17"/>
  <c r="CC17"/>
  <c r="CB17"/>
  <c r="CA17"/>
  <c r="CD16"/>
  <c r="CC16"/>
  <c r="CB16"/>
  <c r="CA16"/>
  <c r="CD15"/>
  <c r="CC15"/>
  <c r="CB15"/>
  <c r="CA15"/>
  <c r="CD14"/>
  <c r="CC14"/>
  <c r="CB14"/>
  <c r="CA14"/>
  <c r="CD13"/>
  <c r="CC13"/>
  <c r="CB13"/>
  <c r="CA13"/>
  <c r="CD12"/>
  <c r="CC12"/>
  <c r="CB12"/>
  <c r="CA12"/>
  <c r="CD11"/>
  <c r="CC11"/>
  <c r="CB11"/>
  <c r="CA11"/>
  <c r="CD10"/>
  <c r="CC10"/>
  <c r="CB10"/>
  <c r="CA10"/>
  <c r="CD9"/>
  <c r="CC9"/>
  <c r="CB9"/>
  <c r="CA9"/>
  <c r="CD8"/>
  <c r="CC8"/>
  <c r="CB8"/>
  <c r="CA8"/>
  <c r="CD7"/>
  <c r="CC7"/>
  <c r="CB7"/>
  <c r="CA7"/>
  <c r="CD6"/>
  <c r="CC6"/>
  <c r="CB6"/>
  <c r="CA6"/>
  <c r="CE3"/>
  <c r="BY3"/>
  <c r="BX3"/>
  <c r="CP264"/>
  <c r="CP265"/>
  <c r="CP266"/>
  <c r="CP267"/>
  <c r="CP268"/>
  <c r="CP269"/>
  <c r="CP270"/>
  <c r="CP271"/>
  <c r="CP272"/>
  <c r="CP273"/>
  <c r="CP274"/>
  <c r="CP275"/>
  <c r="CP276"/>
  <c r="CP277"/>
  <c r="CP278"/>
  <c r="CP279"/>
  <c r="CP280"/>
  <c r="CP281"/>
  <c r="CP282"/>
  <c r="CP283"/>
  <c r="CP284"/>
  <c r="CP285"/>
  <c r="CP286"/>
  <c r="CP287"/>
  <c r="CP288"/>
  <c r="CP289"/>
  <c r="CP290"/>
  <c r="CP291"/>
  <c r="CP292"/>
  <c r="CP293"/>
  <c r="CP294"/>
  <c r="CP295"/>
  <c r="CP296"/>
  <c r="CP297"/>
  <c r="CP298"/>
  <c r="CP299"/>
  <c r="CP300"/>
  <c r="CP301"/>
  <c r="CP302"/>
  <c r="CO406"/>
  <c r="CN406"/>
  <c r="CM406"/>
  <c r="CO405"/>
  <c r="CN405"/>
  <c r="CM405"/>
  <c r="CO404"/>
  <c r="CN404"/>
  <c r="CM404"/>
  <c r="CO403"/>
  <c r="CN403"/>
  <c r="CM403"/>
  <c r="CO402"/>
  <c r="CN402"/>
  <c r="CM402"/>
  <c r="CO401"/>
  <c r="CN401"/>
  <c r="CM401"/>
  <c r="CO400"/>
  <c r="CN400"/>
  <c r="CM400"/>
  <c r="CO399"/>
  <c r="CN399"/>
  <c r="CM399"/>
  <c r="CO398"/>
  <c r="CN398"/>
  <c r="CM398"/>
  <c r="CO397"/>
  <c r="CN397"/>
  <c r="CM397"/>
  <c r="CO396"/>
  <c r="CN396"/>
  <c r="CM396"/>
  <c r="CO395"/>
  <c r="CN395"/>
  <c r="CM395"/>
  <c r="CO394"/>
  <c r="CN394"/>
  <c r="CM394"/>
  <c r="CO393"/>
  <c r="CN393"/>
  <c r="CM393"/>
  <c r="CO392"/>
  <c r="CN392"/>
  <c r="CM392"/>
  <c r="CO391"/>
  <c r="CN391"/>
  <c r="CM391"/>
  <c r="CO390"/>
  <c r="CN390"/>
  <c r="CM390"/>
  <c r="CO389"/>
  <c r="CN389"/>
  <c r="CM389"/>
  <c r="CO388"/>
  <c r="CN388"/>
  <c r="CM388"/>
  <c r="CO387"/>
  <c r="CN387"/>
  <c r="CM387"/>
  <c r="CO386"/>
  <c r="CN386"/>
  <c r="CM386"/>
  <c r="CO385"/>
  <c r="CN385"/>
  <c r="CM385"/>
  <c r="CO384"/>
  <c r="CN384"/>
  <c r="CM384"/>
  <c r="CO383"/>
  <c r="CN383"/>
  <c r="CM383"/>
  <c r="CO382"/>
  <c r="CN382"/>
  <c r="CM382"/>
  <c r="CO381"/>
  <c r="CN381"/>
  <c r="CM381"/>
  <c r="CO380"/>
  <c r="CN380"/>
  <c r="CM380"/>
  <c r="CO379"/>
  <c r="CN379"/>
  <c r="CM379"/>
  <c r="CO378"/>
  <c r="CN378"/>
  <c r="CM378"/>
  <c r="CO377"/>
  <c r="CN377"/>
  <c r="CM377"/>
  <c r="CO376"/>
  <c r="CN376"/>
  <c r="CM376"/>
  <c r="CO375"/>
  <c r="CN375"/>
  <c r="CM375"/>
  <c r="CO374"/>
  <c r="CN374"/>
  <c r="CM374"/>
  <c r="CO373"/>
  <c r="CN373"/>
  <c r="CM373"/>
  <c r="CO372"/>
  <c r="CN372"/>
  <c r="CM372"/>
  <c r="CO371"/>
  <c r="CN371"/>
  <c r="CM371"/>
  <c r="CO370"/>
  <c r="CN370"/>
  <c r="CM370"/>
  <c r="CO369"/>
  <c r="CN369"/>
  <c r="CM369"/>
  <c r="CO368"/>
  <c r="CN368"/>
  <c r="CM368"/>
  <c r="CO367"/>
  <c r="CN367"/>
  <c r="CM367"/>
  <c r="CO366"/>
  <c r="CN366"/>
  <c r="CM366"/>
  <c r="CO365"/>
  <c r="CN365"/>
  <c r="CM365"/>
  <c r="CO364"/>
  <c r="CN364"/>
  <c r="CM364"/>
  <c r="CO363"/>
  <c r="CN363"/>
  <c r="CM363"/>
  <c r="CO362"/>
  <c r="CN362"/>
  <c r="CM362"/>
  <c r="CO361"/>
  <c r="CN361"/>
  <c r="CM361"/>
  <c r="CO360"/>
  <c r="CN360"/>
  <c r="CM360"/>
  <c r="CO359"/>
  <c r="CN359"/>
  <c r="CM359"/>
  <c r="CO358"/>
  <c r="CN358"/>
  <c r="CM358"/>
  <c r="CO357"/>
  <c r="CN357"/>
  <c r="CM357"/>
  <c r="CO356"/>
  <c r="CN356"/>
  <c r="CM356"/>
  <c r="CO355"/>
  <c r="CN355"/>
  <c r="CM355"/>
  <c r="CO354"/>
  <c r="CN354"/>
  <c r="CM354"/>
  <c r="CO353"/>
  <c r="CN353"/>
  <c r="CM353"/>
  <c r="CO352"/>
  <c r="CN352"/>
  <c r="CM352"/>
  <c r="CO351"/>
  <c r="CN351"/>
  <c r="CM351"/>
  <c r="CO350"/>
  <c r="CN350"/>
  <c r="CM350"/>
  <c r="CO349"/>
  <c r="CN349"/>
  <c r="CM349"/>
  <c r="CO348"/>
  <c r="CN348"/>
  <c r="CM348"/>
  <c r="CO347"/>
  <c r="CN347"/>
  <c r="CM347"/>
  <c r="CO346"/>
  <c r="CN346"/>
  <c r="CM346"/>
  <c r="CO345"/>
  <c r="CN345"/>
  <c r="CM345"/>
  <c r="CO344"/>
  <c r="CN344"/>
  <c r="CM344"/>
  <c r="CO343"/>
  <c r="CN343"/>
  <c r="CM343"/>
  <c r="CO342"/>
  <c r="CN342"/>
  <c r="CM342"/>
  <c r="CO341"/>
  <c r="CN341"/>
  <c r="CM341"/>
  <c r="CO340"/>
  <c r="CN340"/>
  <c r="CM340"/>
  <c r="CO339"/>
  <c r="CN339"/>
  <c r="CM339"/>
  <c r="CO338"/>
  <c r="CN338"/>
  <c r="CM338"/>
  <c r="CO337"/>
  <c r="CN337"/>
  <c r="CM337"/>
  <c r="CO336"/>
  <c r="CN336"/>
  <c r="CM336"/>
  <c r="CO335"/>
  <c r="CN335"/>
  <c r="CM335"/>
  <c r="CO334"/>
  <c r="CN334"/>
  <c r="CM334"/>
  <c r="CO333"/>
  <c r="CN333"/>
  <c r="CM333"/>
  <c r="CO332"/>
  <c r="CN332"/>
  <c r="CM332"/>
  <c r="CO331"/>
  <c r="CN331"/>
  <c r="CM331"/>
  <c r="CO330"/>
  <c r="CN330"/>
  <c r="CM330"/>
  <c r="CO329"/>
  <c r="CN329"/>
  <c r="CM329"/>
  <c r="CO328"/>
  <c r="CN328"/>
  <c r="CM328"/>
  <c r="CO327"/>
  <c r="CN327"/>
  <c r="CM327"/>
  <c r="CO326"/>
  <c r="CN326"/>
  <c r="CM326"/>
  <c r="CO325"/>
  <c r="CN325"/>
  <c r="CM325"/>
  <c r="CO324"/>
  <c r="CN324"/>
  <c r="CM324"/>
  <c r="CO323"/>
  <c r="CN323"/>
  <c r="CM323"/>
  <c r="CO322"/>
  <c r="CN322"/>
  <c r="CM322"/>
  <c r="CO321"/>
  <c r="CN321"/>
  <c r="CM321"/>
  <c r="CO320"/>
  <c r="CN320"/>
  <c r="CM320"/>
  <c r="CO319"/>
  <c r="CN319"/>
  <c r="CM319"/>
  <c r="CO318"/>
  <c r="CN318"/>
  <c r="CM318"/>
  <c r="CO317"/>
  <c r="CN317"/>
  <c r="CM317"/>
  <c r="CO316"/>
  <c r="CN316"/>
  <c r="CM316"/>
  <c r="CO315"/>
  <c r="CN315"/>
  <c r="CM315"/>
  <c r="CO314"/>
  <c r="CN314"/>
  <c r="CM314"/>
  <c r="CO313"/>
  <c r="CN313"/>
  <c r="CM313"/>
  <c r="CO312"/>
  <c r="CN312"/>
  <c r="CM312"/>
  <c r="CO311"/>
  <c r="CN311"/>
  <c r="CM311"/>
  <c r="CO310"/>
  <c r="CN310"/>
  <c r="CM310"/>
  <c r="CO309"/>
  <c r="CN309"/>
  <c r="CM309"/>
  <c r="CO308"/>
  <c r="CN308"/>
  <c r="CM308"/>
  <c r="CO307"/>
  <c r="CN307"/>
  <c r="CM307"/>
  <c r="CO306"/>
  <c r="CN306"/>
  <c r="CM306"/>
  <c r="CO305"/>
  <c r="CN305"/>
  <c r="CM305"/>
  <c r="CO304"/>
  <c r="CN304"/>
  <c r="CM304"/>
  <c r="CO303"/>
  <c r="CN303"/>
  <c r="CM303"/>
  <c r="CO302"/>
  <c r="CN302"/>
  <c r="CM302"/>
  <c r="CO301"/>
  <c r="CN301"/>
  <c r="CM301"/>
  <c r="CO300"/>
  <c r="CN300"/>
  <c r="CM300"/>
  <c r="CO299"/>
  <c r="CN299"/>
  <c r="CM299"/>
  <c r="CO298"/>
  <c r="CN298"/>
  <c r="CM298"/>
  <c r="CO297"/>
  <c r="CN297"/>
  <c r="CM297"/>
  <c r="CO296"/>
  <c r="CN296"/>
  <c r="CM296"/>
  <c r="CO295"/>
  <c r="CN295"/>
  <c r="CM295"/>
  <c r="CO294"/>
  <c r="CN294"/>
  <c r="CM294"/>
  <c r="CO293"/>
  <c r="CN293"/>
  <c r="CM293"/>
  <c r="CO292"/>
  <c r="CN292"/>
  <c r="CM292"/>
  <c r="CO291"/>
  <c r="CN291"/>
  <c r="CM291"/>
  <c r="CO290"/>
  <c r="CN290"/>
  <c r="CM290"/>
  <c r="CO289"/>
  <c r="CN289"/>
  <c r="CM289"/>
  <c r="CO288"/>
  <c r="CN288"/>
  <c r="CM288"/>
  <c r="CO287"/>
  <c r="CN287"/>
  <c r="CM287"/>
  <c r="CO286"/>
  <c r="CN286"/>
  <c r="CM286"/>
  <c r="CO285"/>
  <c r="CN285"/>
  <c r="CM285"/>
  <c r="CO284"/>
  <c r="CN284"/>
  <c r="CM284"/>
  <c r="CO283"/>
  <c r="CN283"/>
  <c r="CM283"/>
  <c r="CO282"/>
  <c r="CN282"/>
  <c r="CM282"/>
  <c r="CO281"/>
  <c r="CN281"/>
  <c r="CM281"/>
  <c r="CO280"/>
  <c r="CN280"/>
  <c r="CM280"/>
  <c r="CO279"/>
  <c r="CN279"/>
  <c r="CM279"/>
  <c r="CO278"/>
  <c r="CN278"/>
  <c r="CM278"/>
  <c r="CO277"/>
  <c r="CN277"/>
  <c r="CM277"/>
  <c r="CO276"/>
  <c r="CN276"/>
  <c r="CM276"/>
  <c r="CO275"/>
  <c r="CN275"/>
  <c r="CM275"/>
  <c r="CO274"/>
  <c r="CN274"/>
  <c r="CM274"/>
  <c r="CO273"/>
  <c r="CN273"/>
  <c r="CM273"/>
  <c r="CO272"/>
  <c r="CN272"/>
  <c r="CM272"/>
  <c r="CO271"/>
  <c r="CN271"/>
  <c r="CM271"/>
  <c r="CO270"/>
  <c r="CN270"/>
  <c r="CM270"/>
  <c r="CO269"/>
  <c r="CN269"/>
  <c r="CM269"/>
  <c r="CO268"/>
  <c r="CN268"/>
  <c r="CM268"/>
  <c r="CO267"/>
  <c r="CN267"/>
  <c r="CM267"/>
  <c r="CO266"/>
  <c r="CN266"/>
  <c r="CM266"/>
  <c r="CO265"/>
  <c r="CN265"/>
  <c r="CM265"/>
  <c r="CO264"/>
  <c r="CN264"/>
  <c r="CM264"/>
  <c r="CO263"/>
  <c r="CN263"/>
  <c r="CM263"/>
  <c r="CO262"/>
  <c r="CN262"/>
  <c r="CM262"/>
  <c r="CO261"/>
  <c r="CN261"/>
  <c r="CM261"/>
  <c r="CO260"/>
  <c r="CN260"/>
  <c r="CM260"/>
  <c r="CO259"/>
  <c r="CN259"/>
  <c r="CM259"/>
  <c r="CO258"/>
  <c r="CN258"/>
  <c r="CM258"/>
  <c r="CO257"/>
  <c r="CN257"/>
  <c r="CM257"/>
  <c r="CO256"/>
  <c r="CN256"/>
  <c r="CM256"/>
  <c r="CO255"/>
  <c r="CN255"/>
  <c r="CM255"/>
  <c r="CO254"/>
  <c r="CN254"/>
  <c r="CM254"/>
  <c r="CO253"/>
  <c r="CN253"/>
  <c r="CM253"/>
  <c r="CO252"/>
  <c r="CN252"/>
  <c r="CM252"/>
  <c r="CO251"/>
  <c r="CN251"/>
  <c r="CM251"/>
  <c r="CO250"/>
  <c r="CN250"/>
  <c r="CM250"/>
  <c r="CO249"/>
  <c r="CN249"/>
  <c r="CM249"/>
  <c r="CO248"/>
  <c r="CN248"/>
  <c r="CM248"/>
  <c r="CO247"/>
  <c r="CN247"/>
  <c r="CM247"/>
  <c r="CO246"/>
  <c r="CN246"/>
  <c r="CM246"/>
  <c r="CO245"/>
  <c r="CN245"/>
  <c r="CM245"/>
  <c r="CO244"/>
  <c r="CN244"/>
  <c r="CM244"/>
  <c r="CO243"/>
  <c r="CN243"/>
  <c r="CM243"/>
  <c r="CO242"/>
  <c r="CN242"/>
  <c r="CM242"/>
  <c r="CO241"/>
  <c r="CN241"/>
  <c r="CM241"/>
  <c r="CO240"/>
  <c r="CN240"/>
  <c r="CM240"/>
  <c r="CO239"/>
  <c r="CN239"/>
  <c r="CM239"/>
  <c r="CO238"/>
  <c r="CN238"/>
  <c r="CM238"/>
  <c r="CO237"/>
  <c r="CN237"/>
  <c r="CM237"/>
  <c r="CO236"/>
  <c r="CN236"/>
  <c r="CM236"/>
  <c r="CO235"/>
  <c r="CN235"/>
  <c r="CM235"/>
  <c r="CO234"/>
  <c r="CN234"/>
  <c r="CM234"/>
  <c r="CO233"/>
  <c r="CN233"/>
  <c r="CM233"/>
  <c r="CO232"/>
  <c r="CN232"/>
  <c r="CM232"/>
  <c r="CO231"/>
  <c r="CN231"/>
  <c r="CM231"/>
  <c r="CO230"/>
  <c r="CN230"/>
  <c r="CM230"/>
  <c r="CO229"/>
  <c r="CN229"/>
  <c r="CM229"/>
  <c r="CO228"/>
  <c r="CN228"/>
  <c r="CM228"/>
  <c r="CO227"/>
  <c r="CN227"/>
  <c r="CM227"/>
  <c r="CO226"/>
  <c r="CN226"/>
  <c r="CM226"/>
  <c r="CO225"/>
  <c r="CN225"/>
  <c r="CM225"/>
  <c r="CO224"/>
  <c r="CN224"/>
  <c r="CM224"/>
  <c r="CO223"/>
  <c r="CN223"/>
  <c r="CM223"/>
  <c r="CO222"/>
  <c r="CN222"/>
  <c r="CM222"/>
  <c r="CO221"/>
  <c r="CN221"/>
  <c r="CM221"/>
  <c r="CO220"/>
  <c r="CN220"/>
  <c r="CM220"/>
  <c r="CO219"/>
  <c r="CN219"/>
  <c r="CM219"/>
  <c r="CO218"/>
  <c r="CN218"/>
  <c r="CM218"/>
  <c r="CO217"/>
  <c r="CN217"/>
  <c r="CM217"/>
  <c r="CO216"/>
  <c r="CN216"/>
  <c r="CM216"/>
  <c r="CO215"/>
  <c r="CN215"/>
  <c r="CM215"/>
  <c r="CO214"/>
  <c r="CN214"/>
  <c r="CM214"/>
  <c r="CO213"/>
  <c r="CN213"/>
  <c r="CM213"/>
  <c r="CO212"/>
  <c r="CN212"/>
  <c r="CM212"/>
  <c r="CO211"/>
  <c r="CN211"/>
  <c r="CM211"/>
  <c r="CO210"/>
  <c r="CN210"/>
  <c r="CM210"/>
  <c r="CO209"/>
  <c r="CN209"/>
  <c r="CM209"/>
  <c r="CO208"/>
  <c r="CN208"/>
  <c r="CM208"/>
  <c r="CO207"/>
  <c r="CN207"/>
  <c r="CM207"/>
  <c r="CO206"/>
  <c r="CN206"/>
  <c r="CM206"/>
  <c r="CO205"/>
  <c r="CN205"/>
  <c r="CM205"/>
  <c r="CO204"/>
  <c r="CN204"/>
  <c r="CM204"/>
  <c r="CO203"/>
  <c r="CN203"/>
  <c r="CM203"/>
  <c r="CO202"/>
  <c r="CN202"/>
  <c r="CM202"/>
  <c r="CO201"/>
  <c r="CN201"/>
  <c r="CM201"/>
  <c r="CO200"/>
  <c r="CN200"/>
  <c r="CM200"/>
  <c r="CO199"/>
  <c r="CN199"/>
  <c r="CM199"/>
  <c r="CO198"/>
  <c r="CN198"/>
  <c r="CM198"/>
  <c r="CO197"/>
  <c r="CN197"/>
  <c r="CM197"/>
  <c r="CO196"/>
  <c r="CN196"/>
  <c r="CM196"/>
  <c r="CO195"/>
  <c r="CN195"/>
  <c r="CM195"/>
  <c r="CO194"/>
  <c r="CN194"/>
  <c r="CM194"/>
  <c r="CO193"/>
  <c r="CN193"/>
  <c r="CM193"/>
  <c r="CO192"/>
  <c r="CN192"/>
  <c r="CM192"/>
  <c r="CO191"/>
  <c r="CN191"/>
  <c r="CM191"/>
  <c r="CO190"/>
  <c r="CN190"/>
  <c r="CM190"/>
  <c r="CO189"/>
  <c r="CN189"/>
  <c r="CM189"/>
  <c r="CO188"/>
  <c r="CN188"/>
  <c r="CM188"/>
  <c r="CO187"/>
  <c r="CN187"/>
  <c r="CM187"/>
  <c r="CO186"/>
  <c r="CN186"/>
  <c r="CM186"/>
  <c r="CO185"/>
  <c r="CN185"/>
  <c r="CM185"/>
  <c r="CO184"/>
  <c r="CN184"/>
  <c r="CM184"/>
  <c r="CO183"/>
  <c r="CN183"/>
  <c r="CM183"/>
  <c r="CO182"/>
  <c r="CN182"/>
  <c r="CM182"/>
  <c r="CO181"/>
  <c r="CN181"/>
  <c r="CM181"/>
  <c r="CO180"/>
  <c r="CN180"/>
  <c r="CM180"/>
  <c r="CO179"/>
  <c r="CN179"/>
  <c r="CM179"/>
  <c r="CO178"/>
  <c r="CN178"/>
  <c r="CM178"/>
  <c r="CO177"/>
  <c r="CN177"/>
  <c r="CM177"/>
  <c r="CO176"/>
  <c r="CN176"/>
  <c r="CM176"/>
  <c r="CO175"/>
  <c r="CN175"/>
  <c r="CM175"/>
  <c r="CO174"/>
  <c r="CN174"/>
  <c r="CM174"/>
  <c r="CO173"/>
  <c r="CN173"/>
  <c r="CM173"/>
  <c r="CO172"/>
  <c r="CN172"/>
  <c r="CM172"/>
  <c r="CO171"/>
  <c r="CN171"/>
  <c r="CM171"/>
  <c r="CO170"/>
  <c r="CN170"/>
  <c r="CM170"/>
  <c r="CO169"/>
  <c r="CN169"/>
  <c r="CM169"/>
  <c r="CO168"/>
  <c r="CN168"/>
  <c r="CM168"/>
  <c r="CO167"/>
  <c r="CN167"/>
  <c r="CM167"/>
  <c r="CO166"/>
  <c r="CN166"/>
  <c r="CM166"/>
  <c r="CO165"/>
  <c r="CN165"/>
  <c r="CM165"/>
  <c r="CO164"/>
  <c r="CN164"/>
  <c r="CM164"/>
  <c r="CO163"/>
  <c r="CN163"/>
  <c r="CM163"/>
  <c r="CO162"/>
  <c r="CN162"/>
  <c r="CM162"/>
  <c r="CO161"/>
  <c r="CN161"/>
  <c r="CM161"/>
  <c r="CO160"/>
  <c r="CN160"/>
  <c r="CM160"/>
  <c r="CO159"/>
  <c r="CN159"/>
  <c r="CM159"/>
  <c r="CO158"/>
  <c r="CN158"/>
  <c r="CM158"/>
  <c r="CO157"/>
  <c r="CN157"/>
  <c r="CM157"/>
  <c r="CO156"/>
  <c r="CN156"/>
  <c r="CM156"/>
  <c r="CO155"/>
  <c r="CN155"/>
  <c r="CM155"/>
  <c r="CO154"/>
  <c r="CN154"/>
  <c r="CM154"/>
  <c r="CO153"/>
  <c r="CN153"/>
  <c r="CM153"/>
  <c r="CO152"/>
  <c r="CN152"/>
  <c r="CM152"/>
  <c r="CO151"/>
  <c r="CN151"/>
  <c r="CM151"/>
  <c r="CO150"/>
  <c r="CN150"/>
  <c r="CM150"/>
  <c r="CO149"/>
  <c r="CN149"/>
  <c r="CM149"/>
  <c r="CO148"/>
  <c r="CN148"/>
  <c r="CM148"/>
  <c r="CO147"/>
  <c r="CN147"/>
  <c r="CM147"/>
  <c r="CO146"/>
  <c r="CN146"/>
  <c r="CM146"/>
  <c r="CO145"/>
  <c r="CN145"/>
  <c r="CM145"/>
  <c r="CO144"/>
  <c r="CN144"/>
  <c r="CM144"/>
  <c r="CO143"/>
  <c r="CN143"/>
  <c r="CM143"/>
  <c r="CO142"/>
  <c r="CN142"/>
  <c r="CM142"/>
  <c r="CO141"/>
  <c r="CN141"/>
  <c r="CM141"/>
  <c r="CO140"/>
  <c r="CN140"/>
  <c r="CM140"/>
  <c r="CO139"/>
  <c r="CN139"/>
  <c r="CM139"/>
  <c r="CO138"/>
  <c r="CN138"/>
  <c r="CM138"/>
  <c r="CO137"/>
  <c r="CN137"/>
  <c r="CM137"/>
  <c r="CO136"/>
  <c r="CN136"/>
  <c r="CM136"/>
  <c r="CO135"/>
  <c r="CN135"/>
  <c r="CM135"/>
  <c r="CO134"/>
  <c r="CN134"/>
  <c r="CM134"/>
  <c r="CO133"/>
  <c r="CN133"/>
  <c r="CM133"/>
  <c r="CO132"/>
  <c r="CN132"/>
  <c r="CM132"/>
  <c r="CO131"/>
  <c r="CN131"/>
  <c r="CM131"/>
  <c r="CO130"/>
  <c r="CN130"/>
  <c r="CM130"/>
  <c r="CO129"/>
  <c r="CN129"/>
  <c r="CM129"/>
  <c r="CO128"/>
  <c r="CN128"/>
  <c r="CM128"/>
  <c r="CO127"/>
  <c r="CN127"/>
  <c r="CM127"/>
  <c r="CO126"/>
  <c r="CN126"/>
  <c r="CM126"/>
  <c r="CO125"/>
  <c r="CN125"/>
  <c r="CM125"/>
  <c r="CO124"/>
  <c r="CN124"/>
  <c r="CM124"/>
  <c r="CO123"/>
  <c r="CN123"/>
  <c r="CM123"/>
  <c r="CO122"/>
  <c r="CN122"/>
  <c r="CM122"/>
  <c r="CO121"/>
  <c r="CN121"/>
  <c r="CM121"/>
  <c r="CO120"/>
  <c r="CN120"/>
  <c r="CM120"/>
  <c r="CO119"/>
  <c r="CN119"/>
  <c r="CM119"/>
  <c r="CO118"/>
  <c r="CN118"/>
  <c r="CM118"/>
  <c r="CO117"/>
  <c r="CN117"/>
  <c r="CM117"/>
  <c r="CO116"/>
  <c r="CN116"/>
  <c r="CM116"/>
  <c r="CO115"/>
  <c r="CN115"/>
  <c r="CM115"/>
  <c r="CO114"/>
  <c r="CN114"/>
  <c r="CM114"/>
  <c r="CO113"/>
  <c r="CN113"/>
  <c r="CM113"/>
  <c r="CO112"/>
  <c r="CN112"/>
  <c r="CM112"/>
  <c r="CO111"/>
  <c r="CN111"/>
  <c r="CM111"/>
  <c r="CO110"/>
  <c r="CN110"/>
  <c r="CM110"/>
  <c r="CO109"/>
  <c r="CN109"/>
  <c r="CM109"/>
  <c r="CO108"/>
  <c r="CN108"/>
  <c r="CM108"/>
  <c r="CO107"/>
  <c r="CN107"/>
  <c r="CM107"/>
  <c r="CO106"/>
  <c r="CN106"/>
  <c r="CM106"/>
  <c r="CO105"/>
  <c r="CN105"/>
  <c r="CM105"/>
  <c r="CO104"/>
  <c r="CN104"/>
  <c r="CM104"/>
  <c r="CO103"/>
  <c r="CN103"/>
  <c r="CM103"/>
  <c r="CO102"/>
  <c r="CN102"/>
  <c r="CM102"/>
  <c r="CO101"/>
  <c r="CN101"/>
  <c r="CM101"/>
  <c r="CO100"/>
  <c r="CN100"/>
  <c r="CM100"/>
  <c r="CO99"/>
  <c r="CN99"/>
  <c r="CM99"/>
  <c r="CO98"/>
  <c r="CN98"/>
  <c r="CM98"/>
  <c r="CO97"/>
  <c r="CN97"/>
  <c r="CM97"/>
  <c r="CO96"/>
  <c r="CN96"/>
  <c r="CM96"/>
  <c r="CO95"/>
  <c r="CN95"/>
  <c r="CM95"/>
  <c r="CO94"/>
  <c r="CN94"/>
  <c r="CM94"/>
  <c r="CO93"/>
  <c r="CN93"/>
  <c r="CM93"/>
  <c r="CO92"/>
  <c r="CN92"/>
  <c r="CM92"/>
  <c r="CO91"/>
  <c r="CN91"/>
  <c r="CM91"/>
  <c r="CO90"/>
  <c r="CN90"/>
  <c r="CM90"/>
  <c r="CO89"/>
  <c r="CN89"/>
  <c r="CM89"/>
  <c r="CO88"/>
  <c r="CN88"/>
  <c r="CM88"/>
  <c r="CO87"/>
  <c r="CN87"/>
  <c r="CM87"/>
  <c r="CO86"/>
  <c r="CN86"/>
  <c r="CM86"/>
  <c r="CO85"/>
  <c r="CN85"/>
  <c r="CM85"/>
  <c r="CO84"/>
  <c r="CN84"/>
  <c r="CM84"/>
  <c r="CO83"/>
  <c r="CN83"/>
  <c r="CM83"/>
  <c r="CO82"/>
  <c r="CN82"/>
  <c r="CM82"/>
  <c r="CO81"/>
  <c r="CN81"/>
  <c r="CM81"/>
  <c r="CO80"/>
  <c r="CN80"/>
  <c r="CM80"/>
  <c r="CO79"/>
  <c r="CN79"/>
  <c r="CM79"/>
  <c r="CO78"/>
  <c r="CN78"/>
  <c r="CM78"/>
  <c r="CO77"/>
  <c r="CN77"/>
  <c r="CM77"/>
  <c r="CO76"/>
  <c r="CN76"/>
  <c r="CM76"/>
  <c r="CO75"/>
  <c r="CN75"/>
  <c r="CM75"/>
  <c r="CO74"/>
  <c r="CN74"/>
  <c r="CM74"/>
  <c r="CO73"/>
  <c r="CN73"/>
  <c r="CM73"/>
  <c r="CO72"/>
  <c r="CN72"/>
  <c r="CM72"/>
  <c r="CO71"/>
  <c r="CN71"/>
  <c r="CM71"/>
  <c r="CO70"/>
  <c r="CN70"/>
  <c r="CM70"/>
  <c r="CO69"/>
  <c r="CN69"/>
  <c r="CM69"/>
  <c r="CO68"/>
  <c r="CN68"/>
  <c r="CM68"/>
  <c r="CO67"/>
  <c r="CN67"/>
  <c r="CM67"/>
  <c r="CO66"/>
  <c r="CN66"/>
  <c r="CM66"/>
  <c r="CO65"/>
  <c r="CN65"/>
  <c r="CM65"/>
  <c r="CO64"/>
  <c r="CN64"/>
  <c r="CM64"/>
  <c r="CO63"/>
  <c r="CN63"/>
  <c r="CM63"/>
  <c r="CO62"/>
  <c r="CN62"/>
  <c r="CM62"/>
  <c r="CO61"/>
  <c r="CN61"/>
  <c r="CM61"/>
  <c r="CO60"/>
  <c r="CN60"/>
  <c r="CM60"/>
  <c r="CO59"/>
  <c r="CN59"/>
  <c r="CM59"/>
  <c r="CO58"/>
  <c r="CN58"/>
  <c r="CM58"/>
  <c r="CO57"/>
  <c r="CN57"/>
  <c r="CM57"/>
  <c r="CO56"/>
  <c r="CN56"/>
  <c r="CM56"/>
  <c r="CO55"/>
  <c r="CN55"/>
  <c r="CM55"/>
  <c r="CO54"/>
  <c r="CN54"/>
  <c r="CM54"/>
  <c r="CO53"/>
  <c r="CN53"/>
  <c r="CM53"/>
  <c r="CO52"/>
  <c r="CN52"/>
  <c r="CM52"/>
  <c r="CO51"/>
  <c r="CN51"/>
  <c r="CM51"/>
  <c r="CO50"/>
  <c r="CN50"/>
  <c r="CM50"/>
  <c r="CO49"/>
  <c r="CN49"/>
  <c r="CM49"/>
  <c r="CO48"/>
  <c r="CN48"/>
  <c r="CM48"/>
  <c r="CO47"/>
  <c r="CN47"/>
  <c r="CM47"/>
  <c r="CO46"/>
  <c r="CN46"/>
  <c r="CM46"/>
  <c r="CO45"/>
  <c r="CN45"/>
  <c r="CM45"/>
  <c r="CO44"/>
  <c r="CN44"/>
  <c r="CM44"/>
  <c r="CO43"/>
  <c r="CN43"/>
  <c r="CM43"/>
  <c r="CO42"/>
  <c r="CN42"/>
  <c r="CM42"/>
  <c r="CO41"/>
  <c r="CN41"/>
  <c r="CM41"/>
  <c r="CO40"/>
  <c r="CN40"/>
  <c r="CM40"/>
  <c r="CO39"/>
  <c r="CN39"/>
  <c r="CM39"/>
  <c r="CO38"/>
  <c r="CN38"/>
  <c r="CM38"/>
  <c r="CO37"/>
  <c r="CN37"/>
  <c r="CM37"/>
  <c r="CO36"/>
  <c r="CN36"/>
  <c r="CM36"/>
  <c r="CO35"/>
  <c r="CN35"/>
  <c r="CM35"/>
  <c r="CO34"/>
  <c r="CN34"/>
  <c r="CM34"/>
  <c r="CO33"/>
  <c r="CN33"/>
  <c r="CM33"/>
  <c r="CO32"/>
  <c r="CN32"/>
  <c r="CM32"/>
  <c r="CO31"/>
  <c r="CN31"/>
  <c r="CM31"/>
  <c r="CO30"/>
  <c r="CN30"/>
  <c r="CM30"/>
  <c r="CO29"/>
  <c r="CN29"/>
  <c r="CM29"/>
  <c r="CO28"/>
  <c r="CN28"/>
  <c r="CM28"/>
  <c r="CO27"/>
  <c r="CN27"/>
  <c r="CM27"/>
  <c r="CO26"/>
  <c r="CN26"/>
  <c r="CM26"/>
  <c r="CO25"/>
  <c r="CN25"/>
  <c r="CM25"/>
  <c r="CO24"/>
  <c r="CN24"/>
  <c r="CM24"/>
  <c r="CO23"/>
  <c r="CN23"/>
  <c r="CM23"/>
  <c r="CO22"/>
  <c r="CN22"/>
  <c r="CM22"/>
  <c r="CO21"/>
  <c r="CN21"/>
  <c r="CM21"/>
  <c r="CO20"/>
  <c r="CN20"/>
  <c r="CM20"/>
  <c r="CO19"/>
  <c r="CN19"/>
  <c r="CM19"/>
  <c r="CO18"/>
  <c r="CN18"/>
  <c r="CM18"/>
  <c r="CO17"/>
  <c r="CN17"/>
  <c r="CM17"/>
  <c r="CO16"/>
  <c r="CN16"/>
  <c r="CM16"/>
  <c r="CO15"/>
  <c r="CN15"/>
  <c r="CM15"/>
  <c r="CO14"/>
  <c r="CN14"/>
  <c r="CM14"/>
  <c r="CO13"/>
  <c r="CN13"/>
  <c r="CM13"/>
  <c r="CO12"/>
  <c r="CN12"/>
  <c r="CM12"/>
  <c r="CO11"/>
  <c r="CN11"/>
  <c r="CM11"/>
  <c r="CO10"/>
  <c r="CN10"/>
  <c r="CM10"/>
  <c r="CO9"/>
  <c r="CN9"/>
  <c r="CM9"/>
  <c r="CO8"/>
  <c r="CN8"/>
  <c r="CM8"/>
  <c r="CO7"/>
  <c r="CN7"/>
  <c r="CM7"/>
  <c r="CO6"/>
  <c r="CN6"/>
  <c r="CM6"/>
  <c r="CL6"/>
  <c r="CK6"/>
  <c r="CK7" s="1"/>
  <c r="CL7" s="1"/>
  <c r="CP3"/>
  <c r="CJ3"/>
  <c r="CI3"/>
  <c r="CH1"/>
  <c r="CY7"/>
  <c r="CY8"/>
  <c r="CY9"/>
  <c r="CY10"/>
  <c r="CY11"/>
  <c r="CY12"/>
  <c r="CY13"/>
  <c r="CY14"/>
  <c r="CY15"/>
  <c r="CY16"/>
  <c r="CY17"/>
  <c r="CY18"/>
  <c r="CY19"/>
  <c r="CY20"/>
  <c r="CY21"/>
  <c r="CY22"/>
  <c r="CY23"/>
  <c r="CY24"/>
  <c r="CY25"/>
  <c r="CY26"/>
  <c r="CY27"/>
  <c r="CY28"/>
  <c r="CY29"/>
  <c r="CY30"/>
  <c r="CY31"/>
  <c r="CY32"/>
  <c r="CY33"/>
  <c r="CY34"/>
  <c r="CY35"/>
  <c r="CY36"/>
  <c r="CY37"/>
  <c r="CY38"/>
  <c r="CY39"/>
  <c r="CY40"/>
  <c r="CY41"/>
  <c r="CY42"/>
  <c r="CY43"/>
  <c r="CY44"/>
  <c r="CY45"/>
  <c r="CY46"/>
  <c r="CY47"/>
  <c r="CY48"/>
  <c r="CY49"/>
  <c r="CY50"/>
  <c r="CY51"/>
  <c r="CY52"/>
  <c r="CY53"/>
  <c r="CY54"/>
  <c r="CY55"/>
  <c r="CY56"/>
  <c r="CY57"/>
  <c r="CY58"/>
  <c r="CY59"/>
  <c r="CY60"/>
  <c r="CY61"/>
  <c r="CY62"/>
  <c r="CY63"/>
  <c r="CY64"/>
  <c r="CY65"/>
  <c r="CY66"/>
  <c r="CY67"/>
  <c r="CY68"/>
  <c r="CY69"/>
  <c r="CY70"/>
  <c r="CY71"/>
  <c r="CY72"/>
  <c r="CY73"/>
  <c r="CY74"/>
  <c r="CY75"/>
  <c r="CY76"/>
  <c r="CY77"/>
  <c r="CY78"/>
  <c r="CY79"/>
  <c r="CY80"/>
  <c r="CY81"/>
  <c r="CY82"/>
  <c r="CY83"/>
  <c r="CY84"/>
  <c r="CY85"/>
  <c r="CY86"/>
  <c r="CY87"/>
  <c r="CY88"/>
  <c r="CY89"/>
  <c r="CY90"/>
  <c r="CY91"/>
  <c r="CY92"/>
  <c r="CY93"/>
  <c r="CY94"/>
  <c r="CY95"/>
  <c r="CY96"/>
  <c r="CY97"/>
  <c r="CY98"/>
  <c r="CY99"/>
  <c r="CY100"/>
  <c r="CY101"/>
  <c r="CY102"/>
  <c r="CY103"/>
  <c r="CY104"/>
  <c r="CY105"/>
  <c r="CY106"/>
  <c r="CY107"/>
  <c r="CY108"/>
  <c r="CY109"/>
  <c r="CY110"/>
  <c r="CY111"/>
  <c r="CY112"/>
  <c r="CY113"/>
  <c r="CY114"/>
  <c r="CY115"/>
  <c r="CY116"/>
  <c r="CY117"/>
  <c r="CY118"/>
  <c r="CY119"/>
  <c r="CY120"/>
  <c r="CY121"/>
  <c r="CY122"/>
  <c r="CY123"/>
  <c r="CY124"/>
  <c r="CY125"/>
  <c r="CY126"/>
  <c r="CY127"/>
  <c r="CY128"/>
  <c r="CY129"/>
  <c r="CY130"/>
  <c r="CY131"/>
  <c r="CY132"/>
  <c r="CY133"/>
  <c r="CY134"/>
  <c r="CY135"/>
  <c r="CY136"/>
  <c r="CY137"/>
  <c r="CY138"/>
  <c r="CY139"/>
  <c r="CY140"/>
  <c r="CY141"/>
  <c r="CY142"/>
  <c r="CY143"/>
  <c r="CY144"/>
  <c r="CY145"/>
  <c r="CY146"/>
  <c r="CY147"/>
  <c r="CY148"/>
  <c r="CY149"/>
  <c r="CY150"/>
  <c r="CY151"/>
  <c r="CY152"/>
  <c r="CY153"/>
  <c r="CY154"/>
  <c r="CY155"/>
  <c r="CY156"/>
  <c r="CY157"/>
  <c r="CY158"/>
  <c r="CY159"/>
  <c r="CY160"/>
  <c r="CY161"/>
  <c r="CY162"/>
  <c r="CY163"/>
  <c r="CY164"/>
  <c r="CY165"/>
  <c r="CY166"/>
  <c r="CY167"/>
  <c r="CY168"/>
  <c r="CY169"/>
  <c r="CY170"/>
  <c r="CY171"/>
  <c r="CY172"/>
  <c r="CY173"/>
  <c r="CY174"/>
  <c r="CY175"/>
  <c r="CY176"/>
  <c r="CY177"/>
  <c r="CY178"/>
  <c r="CY179"/>
  <c r="CY180"/>
  <c r="CY181"/>
  <c r="CY182"/>
  <c r="CY183"/>
  <c r="CY184"/>
  <c r="CY185"/>
  <c r="CY186"/>
  <c r="CY187"/>
  <c r="CY188"/>
  <c r="CY189"/>
  <c r="CY190"/>
  <c r="CY191"/>
  <c r="CY192"/>
  <c r="CY193"/>
  <c r="CY194"/>
  <c r="CY195"/>
  <c r="CY196"/>
  <c r="CY197"/>
  <c r="CY198"/>
  <c r="CY199"/>
  <c r="CY200"/>
  <c r="CY201"/>
  <c r="CY202"/>
  <c r="CY203"/>
  <c r="CY204"/>
  <c r="CY205"/>
  <c r="CY206"/>
  <c r="CY207"/>
  <c r="CY208"/>
  <c r="CY209"/>
  <c r="CY210"/>
  <c r="CY211"/>
  <c r="CY212"/>
  <c r="CY213"/>
  <c r="CY214"/>
  <c r="CY215"/>
  <c r="CY216"/>
  <c r="CY217"/>
  <c r="CY218"/>
  <c r="CY219"/>
  <c r="CY220"/>
  <c r="CY221"/>
  <c r="CY222"/>
  <c r="CY223"/>
  <c r="CY224"/>
  <c r="CY225"/>
  <c r="CY226"/>
  <c r="CY227"/>
  <c r="CY228"/>
  <c r="CY229"/>
  <c r="CY230"/>
  <c r="CY231"/>
  <c r="CY232"/>
  <c r="CY233"/>
  <c r="CY234"/>
  <c r="CY235"/>
  <c r="CY236"/>
  <c r="CY237"/>
  <c r="CY238"/>
  <c r="CY239"/>
  <c r="CY240"/>
  <c r="CY241"/>
  <c r="CY242"/>
  <c r="CY243"/>
  <c r="CY244"/>
  <c r="CY245"/>
  <c r="CY246"/>
  <c r="CY247"/>
  <c r="CY248"/>
  <c r="CY249"/>
  <c r="CY250"/>
  <c r="CY251"/>
  <c r="CY252"/>
  <c r="CY253"/>
  <c r="CY254"/>
  <c r="CY255"/>
  <c r="CY256"/>
  <c r="CY257"/>
  <c r="CY258"/>
  <c r="CY259"/>
  <c r="CY260"/>
  <c r="CY261"/>
  <c r="CY262"/>
  <c r="CY263"/>
  <c r="CY264"/>
  <c r="CY265"/>
  <c r="CY266"/>
  <c r="CY267"/>
  <c r="CY268"/>
  <c r="CY269"/>
  <c r="CY270"/>
  <c r="CY271"/>
  <c r="CY272"/>
  <c r="CY273"/>
  <c r="CY274"/>
  <c r="CY275"/>
  <c r="CY276"/>
  <c r="CY277"/>
  <c r="CY278"/>
  <c r="CY279"/>
  <c r="CY280"/>
  <c r="CY281"/>
  <c r="CY282"/>
  <c r="CY283"/>
  <c r="CY284"/>
  <c r="CY285"/>
  <c r="CY286"/>
  <c r="CY287"/>
  <c r="CY288"/>
  <c r="CY289"/>
  <c r="CY290"/>
  <c r="CY291"/>
  <c r="CY292"/>
  <c r="CY293"/>
  <c r="CY294"/>
  <c r="CY295"/>
  <c r="CY296"/>
  <c r="CY297"/>
  <c r="CY298"/>
  <c r="CY299"/>
  <c r="CY300"/>
  <c r="CY301"/>
  <c r="CY302"/>
  <c r="CY303"/>
  <c r="CY304"/>
  <c r="CY305"/>
  <c r="CY306"/>
  <c r="CY307"/>
  <c r="CY308"/>
  <c r="CY309"/>
  <c r="CY310"/>
  <c r="CY311"/>
  <c r="CY312"/>
  <c r="CY313"/>
  <c r="CY314"/>
  <c r="CY315"/>
  <c r="CY316"/>
  <c r="CY317"/>
  <c r="CY318"/>
  <c r="CY319"/>
  <c r="CY320"/>
  <c r="CY321"/>
  <c r="CY322"/>
  <c r="CY323"/>
  <c r="CY324"/>
  <c r="CY325"/>
  <c r="CY326"/>
  <c r="CY327"/>
  <c r="CY328"/>
  <c r="CY329"/>
  <c r="CY330"/>
  <c r="CY331"/>
  <c r="CY332"/>
  <c r="CY333"/>
  <c r="CY334"/>
  <c r="CY335"/>
  <c r="CY336"/>
  <c r="CY337"/>
  <c r="CY338"/>
  <c r="CY339"/>
  <c r="CY340"/>
  <c r="CY341"/>
  <c r="CY342"/>
  <c r="CY343"/>
  <c r="CY344"/>
  <c r="CY345"/>
  <c r="CY346"/>
  <c r="CY347"/>
  <c r="CY348"/>
  <c r="CY349"/>
  <c r="CY350"/>
  <c r="CY351"/>
  <c r="CY352"/>
  <c r="CY353"/>
  <c r="CY354"/>
  <c r="CY355"/>
  <c r="CY356"/>
  <c r="CY357"/>
  <c r="CY358"/>
  <c r="CY359"/>
  <c r="CY360"/>
  <c r="CY361"/>
  <c r="CY362"/>
  <c r="CY363"/>
  <c r="CY364"/>
  <c r="CY365"/>
  <c r="CY366"/>
  <c r="CY367"/>
  <c r="CY368"/>
  <c r="CY369"/>
  <c r="CY370"/>
  <c r="CY371"/>
  <c r="CY372"/>
  <c r="CY373"/>
  <c r="CY374"/>
  <c r="CY375"/>
  <c r="CY376"/>
  <c r="CY377"/>
  <c r="CY378"/>
  <c r="CY379"/>
  <c r="CY380"/>
  <c r="CY381"/>
  <c r="CY382"/>
  <c r="CY383"/>
  <c r="CY384"/>
  <c r="CY385"/>
  <c r="CY386"/>
  <c r="CY387"/>
  <c r="CY388"/>
  <c r="CY389"/>
  <c r="CY390"/>
  <c r="CY391"/>
  <c r="CY392"/>
  <c r="CY393"/>
  <c r="CY394"/>
  <c r="CY395"/>
  <c r="CY396"/>
  <c r="CY397"/>
  <c r="CY398"/>
  <c r="CY399"/>
  <c r="CY400"/>
  <c r="CY401"/>
  <c r="CY402"/>
  <c r="CY403"/>
  <c r="CY404"/>
  <c r="CY405"/>
  <c r="CY406"/>
  <c r="CY6"/>
  <c r="CX7"/>
  <c r="CX8"/>
  <c r="CX9"/>
  <c r="CX10"/>
  <c r="CX11"/>
  <c r="CX12"/>
  <c r="CX13"/>
  <c r="CX14"/>
  <c r="CX15"/>
  <c r="CX16"/>
  <c r="CX17"/>
  <c r="CX18"/>
  <c r="CX19"/>
  <c r="CX20"/>
  <c r="CX21"/>
  <c r="CX22"/>
  <c r="CX23"/>
  <c r="CX24"/>
  <c r="CX25"/>
  <c r="CX26"/>
  <c r="CX27"/>
  <c r="CX28"/>
  <c r="CX29"/>
  <c r="CX30"/>
  <c r="CX31"/>
  <c r="CX32"/>
  <c r="CX33"/>
  <c r="CX34"/>
  <c r="CX35"/>
  <c r="CX36"/>
  <c r="CX37"/>
  <c r="CX38"/>
  <c r="CX39"/>
  <c r="CX40"/>
  <c r="CX41"/>
  <c r="CX42"/>
  <c r="CX43"/>
  <c r="CX44"/>
  <c r="CX45"/>
  <c r="CX46"/>
  <c r="CX47"/>
  <c r="CX48"/>
  <c r="CX49"/>
  <c r="CX50"/>
  <c r="CX51"/>
  <c r="CX52"/>
  <c r="CX53"/>
  <c r="CX54"/>
  <c r="CX55"/>
  <c r="CX56"/>
  <c r="CX57"/>
  <c r="CX58"/>
  <c r="CX59"/>
  <c r="CX60"/>
  <c r="CX61"/>
  <c r="CX62"/>
  <c r="CX63"/>
  <c r="CX64"/>
  <c r="CX65"/>
  <c r="CX66"/>
  <c r="CX67"/>
  <c r="CX68"/>
  <c r="CX69"/>
  <c r="CX70"/>
  <c r="CX71"/>
  <c r="CX72"/>
  <c r="CX73"/>
  <c r="CX74"/>
  <c r="CX75"/>
  <c r="CX76"/>
  <c r="CX77"/>
  <c r="CX78"/>
  <c r="CX79"/>
  <c r="CX80"/>
  <c r="CX81"/>
  <c r="CX82"/>
  <c r="CX83"/>
  <c r="CX84"/>
  <c r="CX85"/>
  <c r="CX86"/>
  <c r="CX87"/>
  <c r="CX88"/>
  <c r="CX89"/>
  <c r="CX90"/>
  <c r="CX91"/>
  <c r="CX92"/>
  <c r="CX93"/>
  <c r="CX94"/>
  <c r="CX95"/>
  <c r="CX96"/>
  <c r="CX97"/>
  <c r="CX98"/>
  <c r="CX99"/>
  <c r="CX100"/>
  <c r="CX101"/>
  <c r="CX102"/>
  <c r="CX103"/>
  <c r="CX104"/>
  <c r="CX105"/>
  <c r="CX106"/>
  <c r="CX107"/>
  <c r="CX108"/>
  <c r="CX109"/>
  <c r="CX110"/>
  <c r="CX111"/>
  <c r="CX112"/>
  <c r="CX113"/>
  <c r="CX114"/>
  <c r="CX115"/>
  <c r="CX116"/>
  <c r="CX117"/>
  <c r="CX118"/>
  <c r="CX119"/>
  <c r="CX120"/>
  <c r="CX121"/>
  <c r="CX122"/>
  <c r="CX123"/>
  <c r="CX124"/>
  <c r="CX125"/>
  <c r="CX126"/>
  <c r="CX127"/>
  <c r="CX128"/>
  <c r="CX129"/>
  <c r="CX130"/>
  <c r="CX131"/>
  <c r="CX132"/>
  <c r="CX133"/>
  <c r="CX134"/>
  <c r="CX135"/>
  <c r="CX136"/>
  <c r="CX137"/>
  <c r="CX138"/>
  <c r="CX139"/>
  <c r="CX140"/>
  <c r="CX141"/>
  <c r="CX142"/>
  <c r="CX143"/>
  <c r="CX144"/>
  <c r="CX145"/>
  <c r="CX146"/>
  <c r="CX147"/>
  <c r="CX148"/>
  <c r="CX149"/>
  <c r="CX150"/>
  <c r="CX151"/>
  <c r="CX152"/>
  <c r="CX153"/>
  <c r="CX154"/>
  <c r="CX155"/>
  <c r="CX156"/>
  <c r="CX157"/>
  <c r="CX158"/>
  <c r="CX159"/>
  <c r="CX160"/>
  <c r="CX161"/>
  <c r="CX162"/>
  <c r="CX163"/>
  <c r="CX164"/>
  <c r="CX165"/>
  <c r="CX166"/>
  <c r="CX167"/>
  <c r="CX168"/>
  <c r="CX169"/>
  <c r="CX170"/>
  <c r="CX171"/>
  <c r="CX172"/>
  <c r="CX173"/>
  <c r="CX174"/>
  <c r="CX175"/>
  <c r="CX176"/>
  <c r="CX177"/>
  <c r="CX178"/>
  <c r="CX179"/>
  <c r="CX180"/>
  <c r="CX181"/>
  <c r="CX182"/>
  <c r="CX183"/>
  <c r="CX184"/>
  <c r="CX185"/>
  <c r="CX186"/>
  <c r="CX187"/>
  <c r="CX188"/>
  <c r="CX189"/>
  <c r="CX190"/>
  <c r="CX191"/>
  <c r="CX192"/>
  <c r="CX193"/>
  <c r="CX194"/>
  <c r="CX195"/>
  <c r="CX196"/>
  <c r="CX197"/>
  <c r="CX198"/>
  <c r="CX199"/>
  <c r="CX200"/>
  <c r="CX201"/>
  <c r="CX202"/>
  <c r="CX203"/>
  <c r="CX204"/>
  <c r="CX205"/>
  <c r="CX206"/>
  <c r="CX207"/>
  <c r="CX208"/>
  <c r="CX209"/>
  <c r="CX210"/>
  <c r="CX211"/>
  <c r="CX212"/>
  <c r="CX213"/>
  <c r="CX214"/>
  <c r="CX215"/>
  <c r="CX216"/>
  <c r="CX217"/>
  <c r="CX218"/>
  <c r="CX219"/>
  <c r="CX220"/>
  <c r="CX221"/>
  <c r="CX222"/>
  <c r="CX223"/>
  <c r="CX224"/>
  <c r="CX225"/>
  <c r="CX226"/>
  <c r="CX227"/>
  <c r="CX228"/>
  <c r="CX229"/>
  <c r="CX230"/>
  <c r="CX231"/>
  <c r="CX232"/>
  <c r="CX233"/>
  <c r="CX234"/>
  <c r="CX235"/>
  <c r="CX236"/>
  <c r="CX237"/>
  <c r="CX238"/>
  <c r="CX239"/>
  <c r="CX240"/>
  <c r="CX241"/>
  <c r="CX242"/>
  <c r="CX243"/>
  <c r="CX244"/>
  <c r="CX245"/>
  <c r="CX246"/>
  <c r="CX247"/>
  <c r="CX248"/>
  <c r="CX249"/>
  <c r="CX250"/>
  <c r="CX251"/>
  <c r="CX252"/>
  <c r="CX253"/>
  <c r="CX254"/>
  <c r="CX255"/>
  <c r="CX256"/>
  <c r="CX257"/>
  <c r="CX258"/>
  <c r="CX259"/>
  <c r="CX260"/>
  <c r="CX261"/>
  <c r="CX262"/>
  <c r="CX263"/>
  <c r="CX264"/>
  <c r="CX265"/>
  <c r="CX266"/>
  <c r="CX267"/>
  <c r="CX268"/>
  <c r="CX269"/>
  <c r="CX270"/>
  <c r="CX271"/>
  <c r="CX272"/>
  <c r="CX273"/>
  <c r="CX274"/>
  <c r="CX275"/>
  <c r="CX276"/>
  <c r="CX277"/>
  <c r="CX278"/>
  <c r="CX279"/>
  <c r="CX280"/>
  <c r="CX281"/>
  <c r="CX282"/>
  <c r="CX283"/>
  <c r="CX284"/>
  <c r="CX285"/>
  <c r="CX286"/>
  <c r="CX287"/>
  <c r="CX288"/>
  <c r="CX289"/>
  <c r="CX290"/>
  <c r="CX291"/>
  <c r="CX292"/>
  <c r="CX293"/>
  <c r="CX294"/>
  <c r="CX295"/>
  <c r="CX296"/>
  <c r="CX297"/>
  <c r="CX298"/>
  <c r="CX299"/>
  <c r="CX300"/>
  <c r="CX301"/>
  <c r="CX302"/>
  <c r="CX303"/>
  <c r="CX304"/>
  <c r="CX305"/>
  <c r="CX306"/>
  <c r="CX307"/>
  <c r="CX308"/>
  <c r="CX309"/>
  <c r="CX310"/>
  <c r="CX311"/>
  <c r="CX312"/>
  <c r="CX313"/>
  <c r="CX314"/>
  <c r="CX315"/>
  <c r="CX316"/>
  <c r="CX317"/>
  <c r="CX318"/>
  <c r="CX319"/>
  <c r="CX320"/>
  <c r="CX321"/>
  <c r="CX322"/>
  <c r="CX323"/>
  <c r="CX324"/>
  <c r="CX325"/>
  <c r="CX326"/>
  <c r="CX327"/>
  <c r="CX328"/>
  <c r="CX329"/>
  <c r="CX330"/>
  <c r="CX331"/>
  <c r="CX332"/>
  <c r="CX333"/>
  <c r="CX334"/>
  <c r="CX335"/>
  <c r="CX336"/>
  <c r="CX337"/>
  <c r="CX338"/>
  <c r="CX339"/>
  <c r="CX340"/>
  <c r="CX341"/>
  <c r="CX342"/>
  <c r="CX343"/>
  <c r="CX344"/>
  <c r="CX345"/>
  <c r="CX346"/>
  <c r="CX347"/>
  <c r="CX348"/>
  <c r="CX349"/>
  <c r="CX350"/>
  <c r="CX351"/>
  <c r="CX352"/>
  <c r="CX353"/>
  <c r="CX354"/>
  <c r="CX355"/>
  <c r="CX356"/>
  <c r="CX357"/>
  <c r="CX358"/>
  <c r="CX359"/>
  <c r="CX360"/>
  <c r="CX361"/>
  <c r="CX362"/>
  <c r="CX363"/>
  <c r="CX364"/>
  <c r="CX365"/>
  <c r="CX366"/>
  <c r="CX367"/>
  <c r="CX368"/>
  <c r="CX369"/>
  <c r="CX370"/>
  <c r="CX371"/>
  <c r="CX372"/>
  <c r="CX373"/>
  <c r="CX374"/>
  <c r="CX375"/>
  <c r="CX376"/>
  <c r="CX377"/>
  <c r="CX378"/>
  <c r="CX379"/>
  <c r="CX380"/>
  <c r="CX381"/>
  <c r="CX382"/>
  <c r="CX383"/>
  <c r="CX384"/>
  <c r="CX385"/>
  <c r="CX386"/>
  <c r="CX387"/>
  <c r="CX388"/>
  <c r="CX389"/>
  <c r="CX390"/>
  <c r="CX391"/>
  <c r="CX392"/>
  <c r="CX393"/>
  <c r="CX394"/>
  <c r="CX395"/>
  <c r="CX396"/>
  <c r="CX397"/>
  <c r="CX398"/>
  <c r="CX399"/>
  <c r="CX400"/>
  <c r="CX401"/>
  <c r="CX402"/>
  <c r="CX403"/>
  <c r="CX404"/>
  <c r="CX405"/>
  <c r="CX406"/>
  <c r="CX6"/>
  <c r="CT3"/>
  <c r="CS6"/>
  <c r="D326" i="9"/>
  <c r="CS1" i="5"/>
  <c r="BW1"/>
  <c r="BA1"/>
  <c r="AP1"/>
  <c r="AE1"/>
  <c r="T1"/>
  <c r="CR406"/>
  <c r="CR405"/>
  <c r="CR404"/>
  <c r="CR403"/>
  <c r="CR402"/>
  <c r="CR401"/>
  <c r="CR400"/>
  <c r="CR399"/>
  <c r="CR398"/>
  <c r="CR397"/>
  <c r="CR396"/>
  <c r="CR395"/>
  <c r="CR394"/>
  <c r="CR393"/>
  <c r="CR392"/>
  <c r="CR391"/>
  <c r="CR390"/>
  <c r="CR389"/>
  <c r="CR388"/>
  <c r="CR387"/>
  <c r="CR386"/>
  <c r="CR385"/>
  <c r="CR384"/>
  <c r="CR383"/>
  <c r="CR382"/>
  <c r="CR381"/>
  <c r="CR380"/>
  <c r="CR379"/>
  <c r="CR378"/>
  <c r="CR377"/>
  <c r="CR376"/>
  <c r="CR375"/>
  <c r="CR374"/>
  <c r="CR373"/>
  <c r="CR372"/>
  <c r="CR371"/>
  <c r="CR370"/>
  <c r="CR369"/>
  <c r="CR368"/>
  <c r="CR367"/>
  <c r="CR366"/>
  <c r="CR365"/>
  <c r="CR364"/>
  <c r="CR363"/>
  <c r="CR362"/>
  <c r="CR361"/>
  <c r="CR360"/>
  <c r="CR359"/>
  <c r="CR358"/>
  <c r="CR357"/>
  <c r="CR356"/>
  <c r="CR355"/>
  <c r="CR354"/>
  <c r="CR353"/>
  <c r="CR352"/>
  <c r="CR351"/>
  <c r="CR350"/>
  <c r="CR349"/>
  <c r="CR348"/>
  <c r="CR347"/>
  <c r="CR346"/>
  <c r="CR345"/>
  <c r="CR344"/>
  <c r="CR343"/>
  <c r="CR342"/>
  <c r="CR341"/>
  <c r="CR340"/>
  <c r="CR339"/>
  <c r="CR338"/>
  <c r="CR337"/>
  <c r="CR336"/>
  <c r="CR335"/>
  <c r="CR334"/>
  <c r="CR333"/>
  <c r="CR332"/>
  <c r="CR331"/>
  <c r="CR330"/>
  <c r="CR329"/>
  <c r="CR328"/>
  <c r="CR327"/>
  <c r="CR326"/>
  <c r="CR325"/>
  <c r="CR324"/>
  <c r="CR323"/>
  <c r="CR322"/>
  <c r="CR321"/>
  <c r="CR320"/>
  <c r="CR319"/>
  <c r="CR318"/>
  <c r="CR317"/>
  <c r="CR316"/>
  <c r="CR315"/>
  <c r="CR314"/>
  <c r="CR313"/>
  <c r="CR312"/>
  <c r="CR311"/>
  <c r="CR310"/>
  <c r="CR309"/>
  <c r="CR308"/>
  <c r="CR307"/>
  <c r="CR306"/>
  <c r="CR305"/>
  <c r="CR304"/>
  <c r="CR303"/>
  <c r="CR302"/>
  <c r="CR301"/>
  <c r="CR300"/>
  <c r="CR299"/>
  <c r="CR298"/>
  <c r="CR297"/>
  <c r="CR296"/>
  <c r="CR295"/>
  <c r="CR294"/>
  <c r="CR293"/>
  <c r="CR292"/>
  <c r="CR291"/>
  <c r="CR290"/>
  <c r="CR289"/>
  <c r="CR288"/>
  <c r="CR287"/>
  <c r="CR286"/>
  <c r="CR285"/>
  <c r="CR284"/>
  <c r="CR283"/>
  <c r="CR282"/>
  <c r="CR281"/>
  <c r="CR280"/>
  <c r="CR279"/>
  <c r="CR278"/>
  <c r="CR277"/>
  <c r="CR276"/>
  <c r="CR275"/>
  <c r="CR274"/>
  <c r="CR273"/>
  <c r="CR272"/>
  <c r="CR271"/>
  <c r="CR270"/>
  <c r="CR269"/>
  <c r="CR268"/>
  <c r="CR267"/>
  <c r="CR266"/>
  <c r="CR265"/>
  <c r="CR264"/>
  <c r="CR263"/>
  <c r="CR262"/>
  <c r="CR261"/>
  <c r="CR260"/>
  <c r="CR259"/>
  <c r="CR258"/>
  <c r="CR257"/>
  <c r="CR256"/>
  <c r="CR255"/>
  <c r="CR254"/>
  <c r="CR253"/>
  <c r="CR252"/>
  <c r="CR251"/>
  <c r="CR250"/>
  <c r="CR249"/>
  <c r="CR248"/>
  <c r="CR247"/>
  <c r="CR246"/>
  <c r="CR245"/>
  <c r="CR244"/>
  <c r="CR243"/>
  <c r="CR242"/>
  <c r="CR241"/>
  <c r="CR240"/>
  <c r="CR239"/>
  <c r="CR238"/>
  <c r="CR237"/>
  <c r="CR236"/>
  <c r="CR235"/>
  <c r="CR234"/>
  <c r="CR233"/>
  <c r="CR232"/>
  <c r="CR231"/>
  <c r="CR230"/>
  <c r="CR229"/>
  <c r="CR228"/>
  <c r="CR227"/>
  <c r="CR226"/>
  <c r="CR225"/>
  <c r="CR224"/>
  <c r="CR223"/>
  <c r="CR222"/>
  <c r="CR221"/>
  <c r="CR220"/>
  <c r="CR219"/>
  <c r="CR218"/>
  <c r="CR217"/>
  <c r="CR216"/>
  <c r="CR215"/>
  <c r="CR214"/>
  <c r="CR213"/>
  <c r="CR212"/>
  <c r="CR211"/>
  <c r="CR210"/>
  <c r="CR209"/>
  <c r="CR208"/>
  <c r="CR207"/>
  <c r="CR206"/>
  <c r="CR205"/>
  <c r="CR204"/>
  <c r="CR203"/>
  <c r="CR202"/>
  <c r="CR201"/>
  <c r="CR200"/>
  <c r="CR199"/>
  <c r="CR198"/>
  <c r="CR197"/>
  <c r="CR196"/>
  <c r="CR195"/>
  <c r="CR194"/>
  <c r="CR193"/>
  <c r="CR192"/>
  <c r="CR191"/>
  <c r="CR190"/>
  <c r="CR189"/>
  <c r="CR188"/>
  <c r="CR187"/>
  <c r="CR186"/>
  <c r="CR185"/>
  <c r="CR184"/>
  <c r="CR183"/>
  <c r="CR182"/>
  <c r="CR181"/>
  <c r="CR180"/>
  <c r="CR179"/>
  <c r="CR178"/>
  <c r="CR177"/>
  <c r="CR176"/>
  <c r="CR175"/>
  <c r="CR174"/>
  <c r="CR173"/>
  <c r="CR172"/>
  <c r="CR171"/>
  <c r="CR170"/>
  <c r="CR169"/>
  <c r="CR168"/>
  <c r="CR167"/>
  <c r="CR166"/>
  <c r="CR165"/>
  <c r="CR164"/>
  <c r="CR163"/>
  <c r="CR162"/>
  <c r="CR161"/>
  <c r="CR160"/>
  <c r="CR159"/>
  <c r="CR158"/>
  <c r="CR157"/>
  <c r="CR156"/>
  <c r="CR155"/>
  <c r="CR154"/>
  <c r="CR153"/>
  <c r="CR152"/>
  <c r="CR151"/>
  <c r="CR150"/>
  <c r="CR149"/>
  <c r="CR148"/>
  <c r="CR147"/>
  <c r="CR146"/>
  <c r="CR145"/>
  <c r="CR144"/>
  <c r="CR143"/>
  <c r="CR142"/>
  <c r="CR141"/>
  <c r="CR140"/>
  <c r="CR139"/>
  <c r="CR138"/>
  <c r="CR137"/>
  <c r="CR136"/>
  <c r="CR135"/>
  <c r="CR134"/>
  <c r="CR133"/>
  <c r="CR132"/>
  <c r="CR131"/>
  <c r="CR130"/>
  <c r="CR129"/>
  <c r="CR128"/>
  <c r="CR127"/>
  <c r="CR126"/>
  <c r="CR125"/>
  <c r="CR124"/>
  <c r="CR123"/>
  <c r="CR122"/>
  <c r="CR121"/>
  <c r="CR120"/>
  <c r="CR119"/>
  <c r="CR118"/>
  <c r="CR117"/>
  <c r="CR116"/>
  <c r="CR115"/>
  <c r="CR114"/>
  <c r="CR113"/>
  <c r="CR112"/>
  <c r="CR111"/>
  <c r="CR110"/>
  <c r="CR109"/>
  <c r="CR108"/>
  <c r="CR107"/>
  <c r="CR106"/>
  <c r="CR105"/>
  <c r="CR104"/>
  <c r="CR103"/>
  <c r="CR102"/>
  <c r="CR101"/>
  <c r="CR100"/>
  <c r="CR99"/>
  <c r="CR98"/>
  <c r="CR97"/>
  <c r="CR96"/>
  <c r="CR95"/>
  <c r="CR94"/>
  <c r="CR93"/>
  <c r="CR92"/>
  <c r="CR91"/>
  <c r="CR90"/>
  <c r="CR89"/>
  <c r="CR88"/>
  <c r="CR87"/>
  <c r="CR86"/>
  <c r="CR85"/>
  <c r="CR84"/>
  <c r="CR83"/>
  <c r="CR82"/>
  <c r="CR81"/>
  <c r="CR80"/>
  <c r="CR79"/>
  <c r="CR78"/>
  <c r="CR77"/>
  <c r="CR76"/>
  <c r="CR75"/>
  <c r="CR74"/>
  <c r="CR73"/>
  <c r="CR72"/>
  <c r="CR71"/>
  <c r="CR70"/>
  <c r="CR69"/>
  <c r="CR68"/>
  <c r="CR67"/>
  <c r="CR66"/>
  <c r="CR65"/>
  <c r="CR64"/>
  <c r="CR63"/>
  <c r="CR62"/>
  <c r="CR61"/>
  <c r="CR60"/>
  <c r="CR59"/>
  <c r="CR58"/>
  <c r="CR57"/>
  <c r="CR56"/>
  <c r="CR55"/>
  <c r="CR54"/>
  <c r="CR53"/>
  <c r="CR52"/>
  <c r="CR51"/>
  <c r="CR50"/>
  <c r="CR49"/>
  <c r="CR48"/>
  <c r="CR47"/>
  <c r="CR46"/>
  <c r="CR45"/>
  <c r="CR44"/>
  <c r="CR43"/>
  <c r="CR42"/>
  <c r="CR41"/>
  <c r="CR40"/>
  <c r="CR39"/>
  <c r="CR38"/>
  <c r="CR37"/>
  <c r="CR36"/>
  <c r="CR35"/>
  <c r="CR34"/>
  <c r="CR33"/>
  <c r="CR32"/>
  <c r="CR31"/>
  <c r="CR30"/>
  <c r="CR29"/>
  <c r="CR28"/>
  <c r="CR27"/>
  <c r="CR26"/>
  <c r="CR25"/>
  <c r="CR24"/>
  <c r="CR23"/>
  <c r="CR22"/>
  <c r="CR21"/>
  <c r="CR20"/>
  <c r="CR19"/>
  <c r="CR18"/>
  <c r="CR17"/>
  <c r="CR16"/>
  <c r="CR15"/>
  <c r="CR14"/>
  <c r="CR13"/>
  <c r="CR12"/>
  <c r="CR11"/>
  <c r="CR10"/>
  <c r="CR9"/>
  <c r="CR8"/>
  <c r="CR7"/>
  <c r="CV6"/>
  <c r="CV7" s="1"/>
  <c r="CR6"/>
  <c r="CH406"/>
  <c r="CG406"/>
  <c r="CH405"/>
  <c r="CG405"/>
  <c r="CH404"/>
  <c r="CG404"/>
  <c r="CH403"/>
  <c r="CG403"/>
  <c r="CH402"/>
  <c r="CG402"/>
  <c r="CH401"/>
  <c r="CG401"/>
  <c r="CH400"/>
  <c r="CG400"/>
  <c r="CH399"/>
  <c r="CG399"/>
  <c r="CH398"/>
  <c r="CG398"/>
  <c r="CH397"/>
  <c r="CG397"/>
  <c r="CH396"/>
  <c r="CG396"/>
  <c r="CH395"/>
  <c r="CG395"/>
  <c r="CH394"/>
  <c r="CG394"/>
  <c r="CH393"/>
  <c r="CG393"/>
  <c r="CH392"/>
  <c r="CG392"/>
  <c r="CH391"/>
  <c r="CG391"/>
  <c r="CH390"/>
  <c r="CG390"/>
  <c r="CH389"/>
  <c r="CG389"/>
  <c r="CH388"/>
  <c r="CG388"/>
  <c r="CH387"/>
  <c r="CG387"/>
  <c r="CH386"/>
  <c r="CG386"/>
  <c r="CH385"/>
  <c r="CG385"/>
  <c r="CH384"/>
  <c r="CG384"/>
  <c r="CH383"/>
  <c r="CG383"/>
  <c r="CH382"/>
  <c r="CG382"/>
  <c r="CH381"/>
  <c r="CG381"/>
  <c r="CH380"/>
  <c r="CG380"/>
  <c r="CH379"/>
  <c r="CG379"/>
  <c r="CH378"/>
  <c r="CG378"/>
  <c r="CH377"/>
  <c r="CG377"/>
  <c r="CH376"/>
  <c r="CG376"/>
  <c r="CH375"/>
  <c r="CG375"/>
  <c r="CH374"/>
  <c r="CG374"/>
  <c r="CH373"/>
  <c r="CG373"/>
  <c r="CH372"/>
  <c r="CG372"/>
  <c r="CH371"/>
  <c r="CG371"/>
  <c r="CH370"/>
  <c r="CG370"/>
  <c r="CH369"/>
  <c r="CG369"/>
  <c r="CH368"/>
  <c r="CG368"/>
  <c r="CH367"/>
  <c r="CG367"/>
  <c r="CH366"/>
  <c r="CG366"/>
  <c r="CH365"/>
  <c r="CG365"/>
  <c r="CH364"/>
  <c r="CG364"/>
  <c r="CH363"/>
  <c r="CG363"/>
  <c r="CH362"/>
  <c r="CG362"/>
  <c r="CH361"/>
  <c r="CG361"/>
  <c r="CH360"/>
  <c r="CG360"/>
  <c r="CH359"/>
  <c r="CG359"/>
  <c r="CH358"/>
  <c r="CG358"/>
  <c r="CH357"/>
  <c r="CG357"/>
  <c r="CH356"/>
  <c r="CG356"/>
  <c r="CH355"/>
  <c r="CG355"/>
  <c r="CH354"/>
  <c r="CG354"/>
  <c r="CH353"/>
  <c r="CG353"/>
  <c r="CH352"/>
  <c r="CG352"/>
  <c r="CH351"/>
  <c r="CG351"/>
  <c r="CH350"/>
  <c r="CG350"/>
  <c r="CH349"/>
  <c r="CG349"/>
  <c r="CH348"/>
  <c r="CG348"/>
  <c r="CH347"/>
  <c r="CG347"/>
  <c r="CH346"/>
  <c r="CG346"/>
  <c r="CH345"/>
  <c r="CG345"/>
  <c r="CH344"/>
  <c r="CG344"/>
  <c r="CH343"/>
  <c r="CG343"/>
  <c r="CH342"/>
  <c r="CG342"/>
  <c r="CH341"/>
  <c r="CG341"/>
  <c r="CH340"/>
  <c r="CG340"/>
  <c r="CH339"/>
  <c r="CG339"/>
  <c r="CH338"/>
  <c r="CG338"/>
  <c r="CH337"/>
  <c r="CG337"/>
  <c r="CH336"/>
  <c r="CG336"/>
  <c r="CH335"/>
  <c r="CG335"/>
  <c r="CH334"/>
  <c r="CG334"/>
  <c r="CH333"/>
  <c r="CG333"/>
  <c r="CH332"/>
  <c r="CG332"/>
  <c r="CH331"/>
  <c r="CG331"/>
  <c r="CH330"/>
  <c r="CG330"/>
  <c r="CH329"/>
  <c r="CG329"/>
  <c r="CH328"/>
  <c r="CG328"/>
  <c r="CH327"/>
  <c r="CG327"/>
  <c r="CH326"/>
  <c r="CG326"/>
  <c r="CH325"/>
  <c r="CG325"/>
  <c r="CH324"/>
  <c r="CG324"/>
  <c r="CH323"/>
  <c r="CG323"/>
  <c r="CH322"/>
  <c r="CG322"/>
  <c r="CH321"/>
  <c r="CG321"/>
  <c r="CH320"/>
  <c r="CG320"/>
  <c r="CH319"/>
  <c r="CG319"/>
  <c r="CH318"/>
  <c r="CG318"/>
  <c r="CH317"/>
  <c r="CG317"/>
  <c r="CH316"/>
  <c r="CG316"/>
  <c r="CH315"/>
  <c r="CG315"/>
  <c r="CH314"/>
  <c r="CG314"/>
  <c r="CH313"/>
  <c r="CG313"/>
  <c r="CH312"/>
  <c r="CG312"/>
  <c r="CH311"/>
  <c r="CG311"/>
  <c r="CH310"/>
  <c r="CG310"/>
  <c r="CH309"/>
  <c r="CG309"/>
  <c r="CH308"/>
  <c r="CG308"/>
  <c r="CH307"/>
  <c r="CG307"/>
  <c r="CH306"/>
  <c r="CG306"/>
  <c r="CH305"/>
  <c r="CG305"/>
  <c r="CH304"/>
  <c r="CG304"/>
  <c r="CH303"/>
  <c r="CG303"/>
  <c r="CH302"/>
  <c r="CG302"/>
  <c r="CH301"/>
  <c r="CG301"/>
  <c r="CH300"/>
  <c r="CG300"/>
  <c r="CH299"/>
  <c r="CG299"/>
  <c r="CH298"/>
  <c r="CG298"/>
  <c r="CH297"/>
  <c r="CG297"/>
  <c r="CH296"/>
  <c r="CG296"/>
  <c r="CH295"/>
  <c r="CG295"/>
  <c r="CH294"/>
  <c r="CG294"/>
  <c r="CH293"/>
  <c r="CG293"/>
  <c r="CH292"/>
  <c r="CG292"/>
  <c r="CH291"/>
  <c r="CG291"/>
  <c r="CH290"/>
  <c r="CG290"/>
  <c r="CH289"/>
  <c r="CG289"/>
  <c r="CH288"/>
  <c r="CG288"/>
  <c r="CH287"/>
  <c r="CG287"/>
  <c r="CH286"/>
  <c r="CG286"/>
  <c r="CH285"/>
  <c r="CG285"/>
  <c r="CH284"/>
  <c r="CG284"/>
  <c r="CH283"/>
  <c r="CG283"/>
  <c r="CH282"/>
  <c r="CG282"/>
  <c r="CH281"/>
  <c r="CG281"/>
  <c r="CH280"/>
  <c r="CG280"/>
  <c r="CH279"/>
  <c r="CG279"/>
  <c r="CH278"/>
  <c r="CG278"/>
  <c r="CH277"/>
  <c r="CG277"/>
  <c r="CH276"/>
  <c r="CG276"/>
  <c r="CH275"/>
  <c r="CG275"/>
  <c r="CH274"/>
  <c r="CG274"/>
  <c r="CH273"/>
  <c r="CG273"/>
  <c r="CH272"/>
  <c r="CG272"/>
  <c r="CH271"/>
  <c r="CG271"/>
  <c r="CH270"/>
  <c r="CG270"/>
  <c r="CH269"/>
  <c r="CG269"/>
  <c r="CH268"/>
  <c r="CG268"/>
  <c r="CH267"/>
  <c r="CG267"/>
  <c r="CH266"/>
  <c r="CG266"/>
  <c r="CH265"/>
  <c r="CG265"/>
  <c r="CH264"/>
  <c r="CG264"/>
  <c r="CH263"/>
  <c r="CG263"/>
  <c r="CH262"/>
  <c r="CG262"/>
  <c r="CH261"/>
  <c r="CG261"/>
  <c r="CH260"/>
  <c r="CG260"/>
  <c r="CH259"/>
  <c r="CG259"/>
  <c r="CH258"/>
  <c r="CG258"/>
  <c r="CH257"/>
  <c r="CG257"/>
  <c r="CH256"/>
  <c r="CG256"/>
  <c r="CH255"/>
  <c r="CG255"/>
  <c r="CH254"/>
  <c r="CG254"/>
  <c r="CH253"/>
  <c r="CG253"/>
  <c r="CH252"/>
  <c r="CG252"/>
  <c r="CH251"/>
  <c r="CG251"/>
  <c r="CH250"/>
  <c r="CG250"/>
  <c r="CH249"/>
  <c r="CG249"/>
  <c r="CH248"/>
  <c r="CG248"/>
  <c r="CH247"/>
  <c r="CG247"/>
  <c r="CH246"/>
  <c r="CG246"/>
  <c r="CH245"/>
  <c r="CG245"/>
  <c r="CH244"/>
  <c r="CG244"/>
  <c r="CH243"/>
  <c r="CG243"/>
  <c r="CH242"/>
  <c r="CG242"/>
  <c r="CH241"/>
  <c r="CG241"/>
  <c r="CH240"/>
  <c r="CG240"/>
  <c r="CH239"/>
  <c r="CG239"/>
  <c r="CH238"/>
  <c r="CG238"/>
  <c r="CH237"/>
  <c r="CG237"/>
  <c r="CH236"/>
  <c r="CG236"/>
  <c r="CH235"/>
  <c r="CG235"/>
  <c r="CH234"/>
  <c r="CG234"/>
  <c r="CH233"/>
  <c r="CG233"/>
  <c r="CH232"/>
  <c r="CG232"/>
  <c r="CH231"/>
  <c r="CG231"/>
  <c r="CH230"/>
  <c r="CG230"/>
  <c r="CH229"/>
  <c r="CG229"/>
  <c r="CH228"/>
  <c r="CG228"/>
  <c r="CH227"/>
  <c r="CG227"/>
  <c r="CH226"/>
  <c r="CG226"/>
  <c r="CH225"/>
  <c r="CG225"/>
  <c r="CH224"/>
  <c r="CG224"/>
  <c r="CH223"/>
  <c r="CG223"/>
  <c r="CH222"/>
  <c r="CG222"/>
  <c r="CH221"/>
  <c r="CG221"/>
  <c r="CH220"/>
  <c r="CG220"/>
  <c r="CH219"/>
  <c r="CG219"/>
  <c r="CH218"/>
  <c r="CG218"/>
  <c r="CH217"/>
  <c r="CG217"/>
  <c r="CH216"/>
  <c r="CG216"/>
  <c r="CH215"/>
  <c r="CG215"/>
  <c r="CH214"/>
  <c r="CG214"/>
  <c r="CH213"/>
  <c r="CG213"/>
  <c r="CH212"/>
  <c r="CG212"/>
  <c r="CH211"/>
  <c r="CG211"/>
  <c r="CH210"/>
  <c r="CG210"/>
  <c r="CH209"/>
  <c r="CG209"/>
  <c r="CH208"/>
  <c r="CG208"/>
  <c r="CH207"/>
  <c r="CG207"/>
  <c r="CH206"/>
  <c r="CG206"/>
  <c r="CH205"/>
  <c r="CG205"/>
  <c r="CH204"/>
  <c r="CG204"/>
  <c r="CH203"/>
  <c r="CG203"/>
  <c r="CH202"/>
  <c r="CG202"/>
  <c r="CH201"/>
  <c r="CG201"/>
  <c r="CH200"/>
  <c r="CG200"/>
  <c r="CH199"/>
  <c r="CG199"/>
  <c r="CH198"/>
  <c r="CG198"/>
  <c r="CH197"/>
  <c r="CG197"/>
  <c r="CH196"/>
  <c r="CG196"/>
  <c r="CH195"/>
  <c r="CG195"/>
  <c r="CH194"/>
  <c r="CG194"/>
  <c r="CH193"/>
  <c r="CG193"/>
  <c r="CH192"/>
  <c r="CG192"/>
  <c r="CH191"/>
  <c r="CG191"/>
  <c r="CH190"/>
  <c r="CG190"/>
  <c r="CH189"/>
  <c r="CG189"/>
  <c r="CH188"/>
  <c r="CG188"/>
  <c r="CH187"/>
  <c r="CG187"/>
  <c r="CH186"/>
  <c r="CG186"/>
  <c r="CH185"/>
  <c r="CG185"/>
  <c r="CH184"/>
  <c r="CG184"/>
  <c r="CH183"/>
  <c r="CG183"/>
  <c r="CH182"/>
  <c r="CG182"/>
  <c r="CH181"/>
  <c r="CG181"/>
  <c r="CH180"/>
  <c r="CG180"/>
  <c r="CH179"/>
  <c r="CG179"/>
  <c r="CH178"/>
  <c r="CG178"/>
  <c r="CH177"/>
  <c r="CG177"/>
  <c r="CH176"/>
  <c r="CG176"/>
  <c r="CH175"/>
  <c r="CG175"/>
  <c r="CH174"/>
  <c r="CG174"/>
  <c r="CH173"/>
  <c r="CG173"/>
  <c r="CH172"/>
  <c r="CG172"/>
  <c r="CH171"/>
  <c r="CG171"/>
  <c r="CH170"/>
  <c r="CG170"/>
  <c r="CH169"/>
  <c r="CG169"/>
  <c r="CH168"/>
  <c r="CG168"/>
  <c r="CH167"/>
  <c r="CG167"/>
  <c r="CH166"/>
  <c r="CG166"/>
  <c r="CH165"/>
  <c r="CG165"/>
  <c r="CH164"/>
  <c r="CG164"/>
  <c r="CH163"/>
  <c r="CG163"/>
  <c r="CH162"/>
  <c r="CG162"/>
  <c r="CH161"/>
  <c r="CG161"/>
  <c r="CH160"/>
  <c r="CG160"/>
  <c r="CH159"/>
  <c r="CG159"/>
  <c r="CH158"/>
  <c r="CG158"/>
  <c r="CH157"/>
  <c r="CG157"/>
  <c r="CH156"/>
  <c r="CG156"/>
  <c r="CH155"/>
  <c r="CG155"/>
  <c r="CH154"/>
  <c r="CG154"/>
  <c r="CH153"/>
  <c r="CG153"/>
  <c r="CH152"/>
  <c r="CG152"/>
  <c r="CH151"/>
  <c r="CG151"/>
  <c r="CH150"/>
  <c r="CG150"/>
  <c r="CH149"/>
  <c r="CG149"/>
  <c r="CH148"/>
  <c r="CG148"/>
  <c r="CH147"/>
  <c r="CG147"/>
  <c r="CH146"/>
  <c r="CG146"/>
  <c r="CH145"/>
  <c r="CG145"/>
  <c r="CH144"/>
  <c r="CG144"/>
  <c r="CH143"/>
  <c r="CG143"/>
  <c r="CH142"/>
  <c r="CG142"/>
  <c r="CH141"/>
  <c r="CG141"/>
  <c r="CH140"/>
  <c r="CG140"/>
  <c r="CH139"/>
  <c r="CG139"/>
  <c r="CH138"/>
  <c r="CG138"/>
  <c r="CH137"/>
  <c r="CG137"/>
  <c r="CH136"/>
  <c r="CG136"/>
  <c r="CH135"/>
  <c r="CG135"/>
  <c r="CH134"/>
  <c r="CG134"/>
  <c r="CH133"/>
  <c r="CG133"/>
  <c r="CH132"/>
  <c r="CG132"/>
  <c r="CH131"/>
  <c r="CG131"/>
  <c r="CH130"/>
  <c r="CG130"/>
  <c r="CH129"/>
  <c r="CG129"/>
  <c r="CH128"/>
  <c r="CG128"/>
  <c r="CH127"/>
  <c r="CG127"/>
  <c r="CH126"/>
  <c r="CG126"/>
  <c r="CH125"/>
  <c r="CG125"/>
  <c r="CH124"/>
  <c r="CG124"/>
  <c r="CH123"/>
  <c r="CG123"/>
  <c r="CH122"/>
  <c r="CG122"/>
  <c r="CH121"/>
  <c r="CG121"/>
  <c r="CH120"/>
  <c r="CG120"/>
  <c r="CH119"/>
  <c r="CG119"/>
  <c r="CH118"/>
  <c r="CG118"/>
  <c r="CH117"/>
  <c r="CG117"/>
  <c r="CH116"/>
  <c r="CG116"/>
  <c r="CH115"/>
  <c r="CG115"/>
  <c r="CH114"/>
  <c r="CG114"/>
  <c r="CH113"/>
  <c r="CG113"/>
  <c r="CH112"/>
  <c r="CG112"/>
  <c r="CH111"/>
  <c r="CG111"/>
  <c r="CH110"/>
  <c r="CG110"/>
  <c r="CH109"/>
  <c r="CG109"/>
  <c r="CH108"/>
  <c r="CG108"/>
  <c r="CH107"/>
  <c r="CG107"/>
  <c r="CH106"/>
  <c r="CG106"/>
  <c r="CH105"/>
  <c r="CG105"/>
  <c r="CH104"/>
  <c r="CG104"/>
  <c r="CH103"/>
  <c r="CG103"/>
  <c r="CH102"/>
  <c r="CG102"/>
  <c r="CH101"/>
  <c r="CG101"/>
  <c r="CH100"/>
  <c r="CG100"/>
  <c r="CH99"/>
  <c r="CG99"/>
  <c r="CH98"/>
  <c r="CG98"/>
  <c r="CH97"/>
  <c r="CG97"/>
  <c r="CH96"/>
  <c r="CG96"/>
  <c r="CH95"/>
  <c r="CG95"/>
  <c r="CH94"/>
  <c r="CG94"/>
  <c r="CH93"/>
  <c r="CG93"/>
  <c r="CH92"/>
  <c r="CG92"/>
  <c r="CH91"/>
  <c r="CG91"/>
  <c r="CH90"/>
  <c r="CG90"/>
  <c r="CH89"/>
  <c r="CG89"/>
  <c r="CH88"/>
  <c r="CG88"/>
  <c r="CH87"/>
  <c r="CG87"/>
  <c r="CH86"/>
  <c r="CG86"/>
  <c r="CH85"/>
  <c r="CG85"/>
  <c r="CH84"/>
  <c r="CG84"/>
  <c r="CH83"/>
  <c r="CG83"/>
  <c r="CH82"/>
  <c r="CG82"/>
  <c r="CH81"/>
  <c r="CG81"/>
  <c r="CH80"/>
  <c r="CG80"/>
  <c r="CH79"/>
  <c r="CG79"/>
  <c r="CH78"/>
  <c r="CG78"/>
  <c r="CH77"/>
  <c r="CG77"/>
  <c r="CH76"/>
  <c r="CG76"/>
  <c r="CH75"/>
  <c r="CG75"/>
  <c r="CH74"/>
  <c r="CG74"/>
  <c r="CH73"/>
  <c r="CG73"/>
  <c r="CH72"/>
  <c r="CG72"/>
  <c r="CH71"/>
  <c r="CG71"/>
  <c r="CH70"/>
  <c r="CG70"/>
  <c r="CH69"/>
  <c r="CG69"/>
  <c r="CH68"/>
  <c r="CG68"/>
  <c r="CH67"/>
  <c r="CG67"/>
  <c r="CH66"/>
  <c r="CG66"/>
  <c r="CH65"/>
  <c r="CG65"/>
  <c r="CH64"/>
  <c r="CG64"/>
  <c r="CH63"/>
  <c r="CG63"/>
  <c r="CH62"/>
  <c r="CG62"/>
  <c r="CH61"/>
  <c r="CG61"/>
  <c r="CH60"/>
  <c r="CG60"/>
  <c r="CH59"/>
  <c r="CG59"/>
  <c r="CH58"/>
  <c r="CG58"/>
  <c r="CH57"/>
  <c r="CG57"/>
  <c r="CH56"/>
  <c r="CG56"/>
  <c r="CH55"/>
  <c r="CG55"/>
  <c r="CH54"/>
  <c r="CG54"/>
  <c r="CH53"/>
  <c r="CG53"/>
  <c r="CH52"/>
  <c r="CG52"/>
  <c r="CH51"/>
  <c r="CG51"/>
  <c r="CH50"/>
  <c r="CG50"/>
  <c r="CH49"/>
  <c r="CG49"/>
  <c r="CH48"/>
  <c r="CG48"/>
  <c r="CH47"/>
  <c r="CG47"/>
  <c r="CH46"/>
  <c r="CG46"/>
  <c r="CH45"/>
  <c r="CG45"/>
  <c r="CH44"/>
  <c r="CG44"/>
  <c r="CH43"/>
  <c r="CG43"/>
  <c r="CH42"/>
  <c r="CG42"/>
  <c r="CH41"/>
  <c r="CG41"/>
  <c r="CH40"/>
  <c r="CG40"/>
  <c r="CH39"/>
  <c r="CG39"/>
  <c r="CH38"/>
  <c r="CG38"/>
  <c r="CH37"/>
  <c r="CG37"/>
  <c r="CH36"/>
  <c r="CG36"/>
  <c r="CH35"/>
  <c r="CG35"/>
  <c r="CH34"/>
  <c r="CG34"/>
  <c r="CH33"/>
  <c r="CG33"/>
  <c r="CH32"/>
  <c r="CG32"/>
  <c r="CH31"/>
  <c r="CG31"/>
  <c r="CH30"/>
  <c r="CG30"/>
  <c r="CH29"/>
  <c r="CG29"/>
  <c r="CH28"/>
  <c r="CG28"/>
  <c r="CH27"/>
  <c r="CG27"/>
  <c r="CH26"/>
  <c r="CG26"/>
  <c r="CH25"/>
  <c r="CG25"/>
  <c r="CH24"/>
  <c r="CG24"/>
  <c r="CH23"/>
  <c r="CG23"/>
  <c r="CH22"/>
  <c r="CG22"/>
  <c r="CH21"/>
  <c r="CG21"/>
  <c r="CH20"/>
  <c r="CG20"/>
  <c r="CH19"/>
  <c r="CG19"/>
  <c r="CH18"/>
  <c r="CG18"/>
  <c r="CH17"/>
  <c r="CG17"/>
  <c r="CH16"/>
  <c r="CG16"/>
  <c r="CH15"/>
  <c r="CG15"/>
  <c r="CH14"/>
  <c r="CG14"/>
  <c r="CH13"/>
  <c r="CG13"/>
  <c r="CH12"/>
  <c r="CG12"/>
  <c r="CH11"/>
  <c r="CG11"/>
  <c r="CH10"/>
  <c r="CG10"/>
  <c r="CH9"/>
  <c r="CG9"/>
  <c r="CH8"/>
  <c r="CG8"/>
  <c r="CH7"/>
  <c r="CG7"/>
  <c r="CH6"/>
  <c r="CG6"/>
  <c r="BW406"/>
  <c r="BV406"/>
  <c r="BW405"/>
  <c r="BV405"/>
  <c r="BW404"/>
  <c r="BV404"/>
  <c r="BW403"/>
  <c r="BV403"/>
  <c r="BW402"/>
  <c r="BV402"/>
  <c r="BW401"/>
  <c r="BV401"/>
  <c r="BW400"/>
  <c r="BV400"/>
  <c r="BW399"/>
  <c r="BV399"/>
  <c r="BW398"/>
  <c r="BV398"/>
  <c r="BW397"/>
  <c r="BV397"/>
  <c r="BW396"/>
  <c r="BV396"/>
  <c r="BW395"/>
  <c r="BV395"/>
  <c r="BW394"/>
  <c r="BV394"/>
  <c r="BW393"/>
  <c r="BV393"/>
  <c r="BW392"/>
  <c r="BV392"/>
  <c r="BW391"/>
  <c r="BV391"/>
  <c r="BW390"/>
  <c r="BV390"/>
  <c r="BW389"/>
  <c r="BV389"/>
  <c r="BW388"/>
  <c r="BV388"/>
  <c r="BW387"/>
  <c r="BV387"/>
  <c r="BW386"/>
  <c r="BV386"/>
  <c r="BW385"/>
  <c r="BV385"/>
  <c r="BW384"/>
  <c r="BV384"/>
  <c r="BW383"/>
  <c r="BV383"/>
  <c r="BW382"/>
  <c r="BV382"/>
  <c r="BW381"/>
  <c r="BV381"/>
  <c r="BW380"/>
  <c r="BV380"/>
  <c r="BW379"/>
  <c r="BV379"/>
  <c r="BW378"/>
  <c r="BV378"/>
  <c r="BW377"/>
  <c r="BV377"/>
  <c r="BW376"/>
  <c r="BV376"/>
  <c r="BW375"/>
  <c r="BV375"/>
  <c r="BW374"/>
  <c r="BV374"/>
  <c r="BW373"/>
  <c r="BV373"/>
  <c r="BW372"/>
  <c r="BV372"/>
  <c r="BW371"/>
  <c r="BV371"/>
  <c r="BW370"/>
  <c r="BV370"/>
  <c r="BW369"/>
  <c r="BV369"/>
  <c r="BW368"/>
  <c r="BV368"/>
  <c r="BW367"/>
  <c r="BV367"/>
  <c r="BW366"/>
  <c r="BV366"/>
  <c r="BW365"/>
  <c r="BV365"/>
  <c r="BW364"/>
  <c r="BV364"/>
  <c r="BW363"/>
  <c r="BV363"/>
  <c r="BW362"/>
  <c r="BV362"/>
  <c r="BW361"/>
  <c r="BV361"/>
  <c r="BW360"/>
  <c r="BV360"/>
  <c r="BW359"/>
  <c r="BV359"/>
  <c r="BW358"/>
  <c r="BV358"/>
  <c r="BW357"/>
  <c r="BV357"/>
  <c r="BW356"/>
  <c r="BV356"/>
  <c r="BW355"/>
  <c r="BV355"/>
  <c r="BW354"/>
  <c r="BV354"/>
  <c r="BW353"/>
  <c r="BV353"/>
  <c r="BW352"/>
  <c r="BV352"/>
  <c r="BW351"/>
  <c r="BV351"/>
  <c r="BW350"/>
  <c r="BV350"/>
  <c r="BW349"/>
  <c r="BV349"/>
  <c r="BW348"/>
  <c r="BV348"/>
  <c r="BW347"/>
  <c r="BV347"/>
  <c r="BW346"/>
  <c r="BV346"/>
  <c r="BW345"/>
  <c r="BV345"/>
  <c r="BW344"/>
  <c r="BV344"/>
  <c r="BW343"/>
  <c r="BV343"/>
  <c r="BW342"/>
  <c r="BV342"/>
  <c r="BW341"/>
  <c r="BV341"/>
  <c r="BW340"/>
  <c r="BV340"/>
  <c r="BW339"/>
  <c r="BV339"/>
  <c r="BW338"/>
  <c r="BV338"/>
  <c r="BW337"/>
  <c r="BV337"/>
  <c r="BW336"/>
  <c r="BV336"/>
  <c r="BW335"/>
  <c r="BV335"/>
  <c r="BW334"/>
  <c r="BV334"/>
  <c r="BW333"/>
  <c r="BV333"/>
  <c r="BW332"/>
  <c r="BV332"/>
  <c r="BW331"/>
  <c r="BV331"/>
  <c r="BW330"/>
  <c r="BV330"/>
  <c r="BW329"/>
  <c r="BV329"/>
  <c r="BW328"/>
  <c r="BV328"/>
  <c r="BW327"/>
  <c r="BV327"/>
  <c r="BW326"/>
  <c r="BV326"/>
  <c r="BW325"/>
  <c r="BV325"/>
  <c r="BW324"/>
  <c r="BV324"/>
  <c r="BW323"/>
  <c r="BV323"/>
  <c r="BW322"/>
  <c r="BV322"/>
  <c r="BW321"/>
  <c r="BV321"/>
  <c r="BW320"/>
  <c r="BV320"/>
  <c r="BW319"/>
  <c r="BV319"/>
  <c r="BW318"/>
  <c r="BV318"/>
  <c r="BW317"/>
  <c r="BV317"/>
  <c r="BW316"/>
  <c r="BV316"/>
  <c r="BW315"/>
  <c r="BV315"/>
  <c r="BW314"/>
  <c r="BV314"/>
  <c r="BW313"/>
  <c r="BV313"/>
  <c r="BW312"/>
  <c r="BV312"/>
  <c r="BW311"/>
  <c r="BV311"/>
  <c r="BW310"/>
  <c r="BV310"/>
  <c r="BW309"/>
  <c r="BV309"/>
  <c r="BW308"/>
  <c r="BV308"/>
  <c r="BW307"/>
  <c r="BV307"/>
  <c r="BW306"/>
  <c r="BV306"/>
  <c r="BW305"/>
  <c r="BV305"/>
  <c r="BW304"/>
  <c r="BV304"/>
  <c r="BW303"/>
  <c r="BV303"/>
  <c r="BW302"/>
  <c r="BV302"/>
  <c r="BW301"/>
  <c r="BV301"/>
  <c r="BW300"/>
  <c r="BV300"/>
  <c r="BW299"/>
  <c r="BV299"/>
  <c r="BW298"/>
  <c r="BV298"/>
  <c r="BW297"/>
  <c r="BV297"/>
  <c r="BW296"/>
  <c r="BV296"/>
  <c r="BW295"/>
  <c r="BV295"/>
  <c r="BW294"/>
  <c r="BV294"/>
  <c r="BW293"/>
  <c r="BV293"/>
  <c r="BW292"/>
  <c r="BV292"/>
  <c r="BW291"/>
  <c r="BV291"/>
  <c r="BW290"/>
  <c r="BV290"/>
  <c r="BW289"/>
  <c r="BV289"/>
  <c r="BW288"/>
  <c r="BV288"/>
  <c r="BW287"/>
  <c r="BV287"/>
  <c r="BW286"/>
  <c r="BV286"/>
  <c r="BW285"/>
  <c r="BV285"/>
  <c r="BW284"/>
  <c r="BV284"/>
  <c r="BW283"/>
  <c r="BV283"/>
  <c r="BW282"/>
  <c r="BV282"/>
  <c r="BW281"/>
  <c r="BV281"/>
  <c r="BW280"/>
  <c r="BV280"/>
  <c r="BW279"/>
  <c r="BV279"/>
  <c r="BW278"/>
  <c r="BV278"/>
  <c r="BW277"/>
  <c r="BV277"/>
  <c r="BW276"/>
  <c r="BV276"/>
  <c r="BW275"/>
  <c r="BV275"/>
  <c r="BW274"/>
  <c r="BV274"/>
  <c r="BW273"/>
  <c r="BV273"/>
  <c r="BW272"/>
  <c r="BV272"/>
  <c r="BW271"/>
  <c r="BV271"/>
  <c r="BW270"/>
  <c r="BV270"/>
  <c r="BW269"/>
  <c r="BV269"/>
  <c r="BW268"/>
  <c r="BV268"/>
  <c r="BW267"/>
  <c r="BV267"/>
  <c r="BW266"/>
  <c r="BV266"/>
  <c r="BW265"/>
  <c r="BV265"/>
  <c r="BW264"/>
  <c r="BV264"/>
  <c r="BW263"/>
  <c r="BV263"/>
  <c r="BW262"/>
  <c r="BV262"/>
  <c r="BW261"/>
  <c r="BV261"/>
  <c r="BW260"/>
  <c r="BV260"/>
  <c r="BW259"/>
  <c r="BV259"/>
  <c r="BW258"/>
  <c r="BV258"/>
  <c r="BW257"/>
  <c r="BV257"/>
  <c r="BW256"/>
  <c r="BV256"/>
  <c r="BW255"/>
  <c r="BV255"/>
  <c r="BW254"/>
  <c r="BV254"/>
  <c r="BW253"/>
  <c r="BV253"/>
  <c r="BW252"/>
  <c r="BV252"/>
  <c r="BW251"/>
  <c r="BV251"/>
  <c r="BW250"/>
  <c r="BV250"/>
  <c r="BW249"/>
  <c r="BV249"/>
  <c r="BW248"/>
  <c r="BV248"/>
  <c r="BW247"/>
  <c r="BV247"/>
  <c r="BW246"/>
  <c r="BV246"/>
  <c r="BW245"/>
  <c r="BV245"/>
  <c r="BW244"/>
  <c r="BV244"/>
  <c r="BW243"/>
  <c r="BV243"/>
  <c r="BW242"/>
  <c r="BV242"/>
  <c r="BW241"/>
  <c r="BV241"/>
  <c r="BW240"/>
  <c r="BV240"/>
  <c r="BW239"/>
  <c r="BV239"/>
  <c r="BW238"/>
  <c r="BV238"/>
  <c r="BW237"/>
  <c r="BV237"/>
  <c r="BW236"/>
  <c r="BV236"/>
  <c r="BW235"/>
  <c r="BV235"/>
  <c r="BW234"/>
  <c r="BV234"/>
  <c r="BW233"/>
  <c r="BV233"/>
  <c r="BW232"/>
  <c r="BV232"/>
  <c r="BW231"/>
  <c r="BV231"/>
  <c r="BW230"/>
  <c r="BV230"/>
  <c r="BW229"/>
  <c r="BV229"/>
  <c r="BW228"/>
  <c r="BV228"/>
  <c r="BW227"/>
  <c r="BV227"/>
  <c r="BW226"/>
  <c r="BV226"/>
  <c r="BW225"/>
  <c r="BV225"/>
  <c r="BW224"/>
  <c r="BV224"/>
  <c r="BW223"/>
  <c r="BV223"/>
  <c r="BW222"/>
  <c r="BV222"/>
  <c r="BW221"/>
  <c r="BV221"/>
  <c r="BW220"/>
  <c r="BV220"/>
  <c r="BW219"/>
  <c r="BV219"/>
  <c r="BW218"/>
  <c r="BV218"/>
  <c r="BW217"/>
  <c r="BV217"/>
  <c r="BW216"/>
  <c r="BV216"/>
  <c r="BW215"/>
  <c r="BV215"/>
  <c r="BW214"/>
  <c r="BV214"/>
  <c r="BW213"/>
  <c r="BV213"/>
  <c r="BW212"/>
  <c r="BV212"/>
  <c r="BW211"/>
  <c r="BV211"/>
  <c r="BW210"/>
  <c r="BV210"/>
  <c r="BW209"/>
  <c r="BV209"/>
  <c r="BW208"/>
  <c r="BV208"/>
  <c r="BW207"/>
  <c r="BV207"/>
  <c r="BW206"/>
  <c r="BV206"/>
  <c r="BW205"/>
  <c r="BV205"/>
  <c r="BW204"/>
  <c r="BV204"/>
  <c r="BW203"/>
  <c r="BV203"/>
  <c r="BW202"/>
  <c r="BV202"/>
  <c r="BW201"/>
  <c r="BV201"/>
  <c r="BW200"/>
  <c r="BV200"/>
  <c r="BW199"/>
  <c r="BV199"/>
  <c r="BW198"/>
  <c r="BV198"/>
  <c r="BW197"/>
  <c r="BV197"/>
  <c r="BW196"/>
  <c r="BV196"/>
  <c r="BW195"/>
  <c r="BV195"/>
  <c r="BW194"/>
  <c r="BV194"/>
  <c r="BW193"/>
  <c r="BV193"/>
  <c r="BW192"/>
  <c r="BV192"/>
  <c r="BW191"/>
  <c r="BV191"/>
  <c r="BW190"/>
  <c r="BV190"/>
  <c r="BW189"/>
  <c r="BV189"/>
  <c r="BW188"/>
  <c r="BV188"/>
  <c r="BW187"/>
  <c r="BV187"/>
  <c r="BW186"/>
  <c r="BV186"/>
  <c r="BW185"/>
  <c r="BV185"/>
  <c r="BW184"/>
  <c r="BV184"/>
  <c r="BW183"/>
  <c r="BV183"/>
  <c r="BW182"/>
  <c r="BV182"/>
  <c r="BW181"/>
  <c r="BV181"/>
  <c r="BW180"/>
  <c r="BV180"/>
  <c r="BW179"/>
  <c r="BV179"/>
  <c r="BW178"/>
  <c r="BV178"/>
  <c r="BW177"/>
  <c r="BV177"/>
  <c r="BW176"/>
  <c r="BV176"/>
  <c r="BW175"/>
  <c r="BV175"/>
  <c r="BW174"/>
  <c r="BV174"/>
  <c r="BW173"/>
  <c r="BV173"/>
  <c r="BW172"/>
  <c r="BV172"/>
  <c r="BW171"/>
  <c r="BV171"/>
  <c r="BW170"/>
  <c r="BV170"/>
  <c r="BW169"/>
  <c r="BV169"/>
  <c r="BW168"/>
  <c r="BV168"/>
  <c r="BW167"/>
  <c r="BV167"/>
  <c r="BW166"/>
  <c r="BV166"/>
  <c r="BW165"/>
  <c r="BV165"/>
  <c r="BW164"/>
  <c r="BV164"/>
  <c r="BW163"/>
  <c r="BV163"/>
  <c r="BW162"/>
  <c r="BV162"/>
  <c r="BW161"/>
  <c r="BV161"/>
  <c r="BW160"/>
  <c r="BV160"/>
  <c r="BW159"/>
  <c r="BV159"/>
  <c r="BW158"/>
  <c r="BV158"/>
  <c r="BW157"/>
  <c r="BV157"/>
  <c r="BW156"/>
  <c r="BV156"/>
  <c r="BW155"/>
  <c r="BV155"/>
  <c r="BW154"/>
  <c r="BV154"/>
  <c r="BW153"/>
  <c r="BV153"/>
  <c r="BW152"/>
  <c r="BV152"/>
  <c r="BW151"/>
  <c r="BV151"/>
  <c r="BW150"/>
  <c r="BV150"/>
  <c r="BW149"/>
  <c r="BV149"/>
  <c r="BW148"/>
  <c r="BV148"/>
  <c r="BW147"/>
  <c r="BV147"/>
  <c r="BW146"/>
  <c r="BV146"/>
  <c r="BW145"/>
  <c r="BV145"/>
  <c r="BW144"/>
  <c r="BV144"/>
  <c r="BW143"/>
  <c r="BV143"/>
  <c r="BW142"/>
  <c r="BV142"/>
  <c r="BW141"/>
  <c r="BV141"/>
  <c r="BW140"/>
  <c r="BV140"/>
  <c r="BW139"/>
  <c r="BV139"/>
  <c r="BW138"/>
  <c r="BV138"/>
  <c r="BW137"/>
  <c r="BV137"/>
  <c r="BW136"/>
  <c r="BV136"/>
  <c r="BW135"/>
  <c r="BV135"/>
  <c r="BW134"/>
  <c r="BV134"/>
  <c r="BW133"/>
  <c r="BV133"/>
  <c r="BW132"/>
  <c r="BV132"/>
  <c r="BW131"/>
  <c r="BV131"/>
  <c r="BW130"/>
  <c r="BV130"/>
  <c r="BW129"/>
  <c r="BV129"/>
  <c r="BW128"/>
  <c r="BV128"/>
  <c r="BW127"/>
  <c r="BV127"/>
  <c r="BW126"/>
  <c r="BV126"/>
  <c r="BW125"/>
  <c r="BV125"/>
  <c r="BW124"/>
  <c r="BV124"/>
  <c r="BW123"/>
  <c r="BV123"/>
  <c r="BW122"/>
  <c r="BV122"/>
  <c r="BW121"/>
  <c r="BV121"/>
  <c r="BW120"/>
  <c r="BV120"/>
  <c r="BW119"/>
  <c r="BV119"/>
  <c r="BW118"/>
  <c r="BV118"/>
  <c r="BW117"/>
  <c r="BV117"/>
  <c r="BW116"/>
  <c r="BV116"/>
  <c r="BW115"/>
  <c r="BV115"/>
  <c r="BW114"/>
  <c r="BV114"/>
  <c r="BW113"/>
  <c r="BV113"/>
  <c r="BW112"/>
  <c r="BV112"/>
  <c r="BW111"/>
  <c r="BV111"/>
  <c r="BW110"/>
  <c r="BV110"/>
  <c r="BW109"/>
  <c r="BV109"/>
  <c r="BW108"/>
  <c r="BV108"/>
  <c r="BW107"/>
  <c r="BV107"/>
  <c r="BW106"/>
  <c r="BV106"/>
  <c r="BW105"/>
  <c r="BV105"/>
  <c r="BW104"/>
  <c r="BV104"/>
  <c r="BW103"/>
  <c r="BV103"/>
  <c r="BW102"/>
  <c r="BV102"/>
  <c r="BW101"/>
  <c r="BV101"/>
  <c r="BW100"/>
  <c r="BV100"/>
  <c r="BW99"/>
  <c r="BV99"/>
  <c r="BW98"/>
  <c r="BV98"/>
  <c r="BW97"/>
  <c r="BV97"/>
  <c r="BW96"/>
  <c r="BV96"/>
  <c r="BW95"/>
  <c r="BV95"/>
  <c r="BW94"/>
  <c r="BV94"/>
  <c r="BW93"/>
  <c r="BV93"/>
  <c r="BW92"/>
  <c r="BV92"/>
  <c r="BW91"/>
  <c r="BV91"/>
  <c r="BW90"/>
  <c r="BV90"/>
  <c r="BW89"/>
  <c r="BV89"/>
  <c r="BW88"/>
  <c r="BV88"/>
  <c r="BW87"/>
  <c r="BV87"/>
  <c r="BW86"/>
  <c r="BV86"/>
  <c r="BW85"/>
  <c r="BV85"/>
  <c r="BW84"/>
  <c r="BV84"/>
  <c r="BW83"/>
  <c r="BV83"/>
  <c r="BW82"/>
  <c r="BV82"/>
  <c r="BW81"/>
  <c r="BV81"/>
  <c r="BW80"/>
  <c r="BV80"/>
  <c r="BW79"/>
  <c r="BV79"/>
  <c r="BW78"/>
  <c r="BV78"/>
  <c r="BW77"/>
  <c r="BV77"/>
  <c r="BW76"/>
  <c r="BV76"/>
  <c r="BW75"/>
  <c r="BV75"/>
  <c r="BW74"/>
  <c r="BV74"/>
  <c r="BW73"/>
  <c r="BV73"/>
  <c r="BW72"/>
  <c r="BV72"/>
  <c r="BW71"/>
  <c r="BV71"/>
  <c r="BW70"/>
  <c r="BV70"/>
  <c r="BW69"/>
  <c r="BV69"/>
  <c r="BW68"/>
  <c r="BV68"/>
  <c r="BW67"/>
  <c r="BV67"/>
  <c r="BW66"/>
  <c r="BV66"/>
  <c r="BW65"/>
  <c r="BV65"/>
  <c r="BW64"/>
  <c r="BV64"/>
  <c r="BW63"/>
  <c r="BV63"/>
  <c r="BW62"/>
  <c r="BV62"/>
  <c r="BW61"/>
  <c r="BV61"/>
  <c r="BW60"/>
  <c r="BV60"/>
  <c r="BW59"/>
  <c r="BV59"/>
  <c r="BW58"/>
  <c r="BV58"/>
  <c r="BW57"/>
  <c r="BV57"/>
  <c r="BW56"/>
  <c r="BV56"/>
  <c r="BW55"/>
  <c r="BV55"/>
  <c r="BW54"/>
  <c r="BV54"/>
  <c r="BW53"/>
  <c r="BV53"/>
  <c r="BW52"/>
  <c r="BV52"/>
  <c r="BW51"/>
  <c r="BV51"/>
  <c r="BW50"/>
  <c r="BV50"/>
  <c r="BW49"/>
  <c r="BV49"/>
  <c r="BW48"/>
  <c r="BV48"/>
  <c r="BW47"/>
  <c r="BV47"/>
  <c r="BW46"/>
  <c r="BV46"/>
  <c r="BW45"/>
  <c r="BV45"/>
  <c r="BW44"/>
  <c r="BV44"/>
  <c r="BW43"/>
  <c r="BV43"/>
  <c r="BW42"/>
  <c r="BV42"/>
  <c r="BW41"/>
  <c r="BV41"/>
  <c r="BW40"/>
  <c r="BV40"/>
  <c r="BW39"/>
  <c r="BV39"/>
  <c r="BW38"/>
  <c r="BV38"/>
  <c r="BW37"/>
  <c r="BV37"/>
  <c r="BW36"/>
  <c r="BV36"/>
  <c r="BW35"/>
  <c r="BV35"/>
  <c r="BW34"/>
  <c r="BV34"/>
  <c r="BW33"/>
  <c r="BV33"/>
  <c r="BW32"/>
  <c r="BV32"/>
  <c r="BW31"/>
  <c r="BV31"/>
  <c r="BW30"/>
  <c r="BV30"/>
  <c r="BW29"/>
  <c r="BV29"/>
  <c r="BW28"/>
  <c r="BV28"/>
  <c r="BW27"/>
  <c r="BV27"/>
  <c r="BW26"/>
  <c r="BV26"/>
  <c r="BW25"/>
  <c r="BV25"/>
  <c r="BW24"/>
  <c r="BV24"/>
  <c r="BW23"/>
  <c r="BV23"/>
  <c r="BW22"/>
  <c r="BV22"/>
  <c r="BW21"/>
  <c r="BV21"/>
  <c r="BW20"/>
  <c r="BV20"/>
  <c r="BW19"/>
  <c r="BV19"/>
  <c r="BW18"/>
  <c r="BV18"/>
  <c r="BW17"/>
  <c r="BV17"/>
  <c r="BW16"/>
  <c r="BV16"/>
  <c r="BW15"/>
  <c r="BV15"/>
  <c r="BW14"/>
  <c r="BV14"/>
  <c r="BW13"/>
  <c r="BV13"/>
  <c r="BW12"/>
  <c r="BV12"/>
  <c r="BW11"/>
  <c r="BV11"/>
  <c r="BW10"/>
  <c r="BV10"/>
  <c r="BW9"/>
  <c r="BV9"/>
  <c r="BW8"/>
  <c r="BV8"/>
  <c r="BW7"/>
  <c r="BV7"/>
  <c r="BZ6"/>
  <c r="BZ7" s="1"/>
  <c r="BZ8" s="1"/>
  <c r="BZ9" s="1"/>
  <c r="BZ10" s="1"/>
  <c r="BZ11" s="1"/>
  <c r="BW6"/>
  <c r="BV6"/>
  <c r="BL406"/>
  <c r="BK406"/>
  <c r="BQ406" s="1"/>
  <c r="BL405"/>
  <c r="BK405"/>
  <c r="BQ405" s="1"/>
  <c r="BL404"/>
  <c r="BK404"/>
  <c r="BQ404" s="1"/>
  <c r="BL403"/>
  <c r="BK403"/>
  <c r="BQ403" s="1"/>
  <c r="BL402"/>
  <c r="BK402"/>
  <c r="BQ402" s="1"/>
  <c r="BL401"/>
  <c r="BK401"/>
  <c r="BQ401" s="1"/>
  <c r="BL400"/>
  <c r="BK400"/>
  <c r="BQ400" s="1"/>
  <c r="BL399"/>
  <c r="BK399"/>
  <c r="BQ399" s="1"/>
  <c r="BL398"/>
  <c r="BK398"/>
  <c r="BQ398" s="1"/>
  <c r="BL397"/>
  <c r="BK397"/>
  <c r="BQ397" s="1"/>
  <c r="BL396"/>
  <c r="BK396"/>
  <c r="BQ396" s="1"/>
  <c r="BL395"/>
  <c r="BK395"/>
  <c r="BQ395" s="1"/>
  <c r="BL394"/>
  <c r="BK394"/>
  <c r="BQ394" s="1"/>
  <c r="BL393"/>
  <c r="BK393"/>
  <c r="BQ393" s="1"/>
  <c r="BL392"/>
  <c r="BK392"/>
  <c r="BQ392" s="1"/>
  <c r="BL391"/>
  <c r="BK391"/>
  <c r="BQ391" s="1"/>
  <c r="BL390"/>
  <c r="BK390"/>
  <c r="BQ390" s="1"/>
  <c r="BL389"/>
  <c r="BK389"/>
  <c r="BQ389" s="1"/>
  <c r="BL388"/>
  <c r="BK388"/>
  <c r="BQ388" s="1"/>
  <c r="BL387"/>
  <c r="BK387"/>
  <c r="BQ387" s="1"/>
  <c r="BL386"/>
  <c r="BK386"/>
  <c r="BQ386" s="1"/>
  <c r="BL385"/>
  <c r="BK385"/>
  <c r="BQ385" s="1"/>
  <c r="BL384"/>
  <c r="BK384"/>
  <c r="BQ384" s="1"/>
  <c r="BL383"/>
  <c r="BK383"/>
  <c r="BQ383" s="1"/>
  <c r="BL382"/>
  <c r="BK382"/>
  <c r="BQ382" s="1"/>
  <c r="BL381"/>
  <c r="BK381"/>
  <c r="BQ381" s="1"/>
  <c r="BL380"/>
  <c r="BK380"/>
  <c r="BQ380" s="1"/>
  <c r="BL379"/>
  <c r="BK379"/>
  <c r="BQ379" s="1"/>
  <c r="BL378"/>
  <c r="BK378"/>
  <c r="BQ378" s="1"/>
  <c r="BL377"/>
  <c r="BK377"/>
  <c r="BQ377" s="1"/>
  <c r="BL376"/>
  <c r="BK376"/>
  <c r="BQ376" s="1"/>
  <c r="BL375"/>
  <c r="BK375"/>
  <c r="BQ375" s="1"/>
  <c r="BL374"/>
  <c r="BK374"/>
  <c r="BQ374" s="1"/>
  <c r="BL373"/>
  <c r="BK373"/>
  <c r="BQ373" s="1"/>
  <c r="BL372"/>
  <c r="BK372"/>
  <c r="BQ372" s="1"/>
  <c r="BL371"/>
  <c r="BK371"/>
  <c r="BQ371" s="1"/>
  <c r="BL370"/>
  <c r="BK370"/>
  <c r="BQ370" s="1"/>
  <c r="BL369"/>
  <c r="BK369"/>
  <c r="BQ369" s="1"/>
  <c r="BL368"/>
  <c r="BK368"/>
  <c r="BQ368" s="1"/>
  <c r="BL367"/>
  <c r="BK367"/>
  <c r="BQ367" s="1"/>
  <c r="BL366"/>
  <c r="BK366"/>
  <c r="BQ366" s="1"/>
  <c r="BL365"/>
  <c r="BK365"/>
  <c r="BQ365" s="1"/>
  <c r="BL364"/>
  <c r="BK364"/>
  <c r="BQ364" s="1"/>
  <c r="BL363"/>
  <c r="BK363"/>
  <c r="BQ363" s="1"/>
  <c r="BL362"/>
  <c r="BK362"/>
  <c r="BQ362" s="1"/>
  <c r="BL361"/>
  <c r="BK361"/>
  <c r="BQ361" s="1"/>
  <c r="BL360"/>
  <c r="BK360"/>
  <c r="BQ360" s="1"/>
  <c r="BL359"/>
  <c r="BK359"/>
  <c r="BQ359" s="1"/>
  <c r="BL358"/>
  <c r="BK358"/>
  <c r="BQ358" s="1"/>
  <c r="BL357"/>
  <c r="BK357"/>
  <c r="BQ357" s="1"/>
  <c r="BL356"/>
  <c r="BK356"/>
  <c r="BQ356" s="1"/>
  <c r="BL355"/>
  <c r="BK355"/>
  <c r="BQ355" s="1"/>
  <c r="BL354"/>
  <c r="BK354"/>
  <c r="BQ354" s="1"/>
  <c r="BL353"/>
  <c r="BK353"/>
  <c r="BQ353" s="1"/>
  <c r="BL352"/>
  <c r="BK352"/>
  <c r="BQ352" s="1"/>
  <c r="BL351"/>
  <c r="BK351"/>
  <c r="BQ351" s="1"/>
  <c r="BL350"/>
  <c r="BK350"/>
  <c r="BQ350" s="1"/>
  <c r="BL349"/>
  <c r="BK349"/>
  <c r="BQ349" s="1"/>
  <c r="BL348"/>
  <c r="BK348"/>
  <c r="BQ348" s="1"/>
  <c r="BL347"/>
  <c r="BK347"/>
  <c r="BQ347" s="1"/>
  <c r="BL346"/>
  <c r="BK346"/>
  <c r="BQ346" s="1"/>
  <c r="BL345"/>
  <c r="BK345"/>
  <c r="BQ345" s="1"/>
  <c r="BL344"/>
  <c r="BK344"/>
  <c r="BQ344" s="1"/>
  <c r="BL343"/>
  <c r="BK343"/>
  <c r="BQ343" s="1"/>
  <c r="BL342"/>
  <c r="BK342"/>
  <c r="BQ342" s="1"/>
  <c r="BL341"/>
  <c r="BK341"/>
  <c r="BQ341" s="1"/>
  <c r="BL340"/>
  <c r="BK340"/>
  <c r="BQ340" s="1"/>
  <c r="BL339"/>
  <c r="BK339"/>
  <c r="BQ339" s="1"/>
  <c r="BL338"/>
  <c r="BK338"/>
  <c r="BQ338" s="1"/>
  <c r="BL337"/>
  <c r="BK337"/>
  <c r="BQ337" s="1"/>
  <c r="BL336"/>
  <c r="BK336"/>
  <c r="BQ336" s="1"/>
  <c r="BL335"/>
  <c r="BK335"/>
  <c r="BQ335" s="1"/>
  <c r="BL334"/>
  <c r="BK334"/>
  <c r="BQ334" s="1"/>
  <c r="BL333"/>
  <c r="BK333"/>
  <c r="BQ333" s="1"/>
  <c r="BL332"/>
  <c r="BK332"/>
  <c r="BQ332" s="1"/>
  <c r="BL331"/>
  <c r="BK331"/>
  <c r="BQ331" s="1"/>
  <c r="BL330"/>
  <c r="BK330"/>
  <c r="BQ330" s="1"/>
  <c r="BL329"/>
  <c r="BK329"/>
  <c r="BQ329" s="1"/>
  <c r="BL328"/>
  <c r="BK328"/>
  <c r="BQ328" s="1"/>
  <c r="BL327"/>
  <c r="BK327"/>
  <c r="BQ327" s="1"/>
  <c r="BL326"/>
  <c r="BK326"/>
  <c r="BQ326" s="1"/>
  <c r="BL325"/>
  <c r="BK325"/>
  <c r="BQ325" s="1"/>
  <c r="BL324"/>
  <c r="BK324"/>
  <c r="BQ324" s="1"/>
  <c r="BL323"/>
  <c r="BK323"/>
  <c r="BQ323" s="1"/>
  <c r="BL322"/>
  <c r="BK322"/>
  <c r="BQ322" s="1"/>
  <c r="BL321"/>
  <c r="BK321"/>
  <c r="BQ321" s="1"/>
  <c r="BL320"/>
  <c r="BK320"/>
  <c r="BQ320" s="1"/>
  <c r="BL319"/>
  <c r="BK319"/>
  <c r="BQ319" s="1"/>
  <c r="BL318"/>
  <c r="BK318"/>
  <c r="BQ318" s="1"/>
  <c r="BL317"/>
  <c r="BK317"/>
  <c r="BQ317" s="1"/>
  <c r="BL316"/>
  <c r="BK316"/>
  <c r="BQ316" s="1"/>
  <c r="BL315"/>
  <c r="BK315"/>
  <c r="BQ315" s="1"/>
  <c r="BL314"/>
  <c r="BK314"/>
  <c r="BQ314" s="1"/>
  <c r="BL313"/>
  <c r="BK313"/>
  <c r="BQ313" s="1"/>
  <c r="BL312"/>
  <c r="BK312"/>
  <c r="BQ312" s="1"/>
  <c r="BL311"/>
  <c r="BK311"/>
  <c r="BQ311" s="1"/>
  <c r="BL310"/>
  <c r="BK310"/>
  <c r="BQ310" s="1"/>
  <c r="BL309"/>
  <c r="BK309"/>
  <c r="BQ309" s="1"/>
  <c r="BL308"/>
  <c r="BK308"/>
  <c r="BQ308" s="1"/>
  <c r="BL307"/>
  <c r="BK307"/>
  <c r="BQ307" s="1"/>
  <c r="BL306"/>
  <c r="BK306"/>
  <c r="BQ306" s="1"/>
  <c r="BL305"/>
  <c r="BK305"/>
  <c r="BQ305" s="1"/>
  <c r="BL304"/>
  <c r="BK304"/>
  <c r="BQ304" s="1"/>
  <c r="BL303"/>
  <c r="BK303"/>
  <c r="BQ303" s="1"/>
  <c r="BL302"/>
  <c r="BK302"/>
  <c r="BQ302" s="1"/>
  <c r="BL301"/>
  <c r="BK301"/>
  <c r="BQ301" s="1"/>
  <c r="BL300"/>
  <c r="BK300"/>
  <c r="BQ300" s="1"/>
  <c r="BL299"/>
  <c r="BK299"/>
  <c r="BQ299" s="1"/>
  <c r="BL298"/>
  <c r="BK298"/>
  <c r="BQ298" s="1"/>
  <c r="BL297"/>
  <c r="BK297"/>
  <c r="BQ297" s="1"/>
  <c r="BL296"/>
  <c r="BK296"/>
  <c r="BQ296" s="1"/>
  <c r="BL295"/>
  <c r="BK295"/>
  <c r="BQ295" s="1"/>
  <c r="BL294"/>
  <c r="BK294"/>
  <c r="BQ294" s="1"/>
  <c r="BL293"/>
  <c r="BK293"/>
  <c r="BQ293" s="1"/>
  <c r="BL292"/>
  <c r="BK292"/>
  <c r="BQ292" s="1"/>
  <c r="BL291"/>
  <c r="BK291"/>
  <c r="BQ291" s="1"/>
  <c r="BL290"/>
  <c r="BK290"/>
  <c r="BQ290" s="1"/>
  <c r="BL289"/>
  <c r="BK289"/>
  <c r="BQ289" s="1"/>
  <c r="BL288"/>
  <c r="BK288"/>
  <c r="BQ288" s="1"/>
  <c r="BL287"/>
  <c r="BK287"/>
  <c r="BQ287" s="1"/>
  <c r="BL286"/>
  <c r="BK286"/>
  <c r="BQ286" s="1"/>
  <c r="BL285"/>
  <c r="BK285"/>
  <c r="BQ285" s="1"/>
  <c r="BL284"/>
  <c r="BK284"/>
  <c r="BQ284" s="1"/>
  <c r="BL283"/>
  <c r="BK283"/>
  <c r="BQ283" s="1"/>
  <c r="BL282"/>
  <c r="BK282"/>
  <c r="BQ282" s="1"/>
  <c r="BL281"/>
  <c r="BK281"/>
  <c r="BQ281" s="1"/>
  <c r="BL280"/>
  <c r="BK280"/>
  <c r="BQ280" s="1"/>
  <c r="BL279"/>
  <c r="BK279"/>
  <c r="BQ279" s="1"/>
  <c r="BL278"/>
  <c r="BK278"/>
  <c r="BQ278" s="1"/>
  <c r="BL277"/>
  <c r="BK277"/>
  <c r="BQ277" s="1"/>
  <c r="BL276"/>
  <c r="BK276"/>
  <c r="BQ276" s="1"/>
  <c r="BL275"/>
  <c r="BK275"/>
  <c r="BQ275" s="1"/>
  <c r="BL274"/>
  <c r="BK274"/>
  <c r="BQ274" s="1"/>
  <c r="BL273"/>
  <c r="BK273"/>
  <c r="BQ273" s="1"/>
  <c r="BL272"/>
  <c r="BK272"/>
  <c r="BQ272" s="1"/>
  <c r="BL271"/>
  <c r="BK271"/>
  <c r="BQ271" s="1"/>
  <c r="BL270"/>
  <c r="BK270"/>
  <c r="BQ270" s="1"/>
  <c r="BL269"/>
  <c r="BK269"/>
  <c r="BQ269" s="1"/>
  <c r="BL268"/>
  <c r="BK268"/>
  <c r="BQ268" s="1"/>
  <c r="BL267"/>
  <c r="BK267"/>
  <c r="BQ267" s="1"/>
  <c r="BL266"/>
  <c r="BK266"/>
  <c r="BQ266" s="1"/>
  <c r="BL265"/>
  <c r="BK265"/>
  <c r="BQ265" s="1"/>
  <c r="BL264"/>
  <c r="BK264"/>
  <c r="BQ264" s="1"/>
  <c r="BL263"/>
  <c r="BK263"/>
  <c r="BQ263" s="1"/>
  <c r="BL262"/>
  <c r="BK262"/>
  <c r="BQ262" s="1"/>
  <c r="BL261"/>
  <c r="BK261"/>
  <c r="BQ261" s="1"/>
  <c r="BL260"/>
  <c r="BK260"/>
  <c r="BQ260" s="1"/>
  <c r="BL259"/>
  <c r="BK259"/>
  <c r="BQ259" s="1"/>
  <c r="BL258"/>
  <c r="BK258"/>
  <c r="BQ258" s="1"/>
  <c r="BL257"/>
  <c r="BK257"/>
  <c r="BQ257" s="1"/>
  <c r="BL256"/>
  <c r="BK256"/>
  <c r="BQ256" s="1"/>
  <c r="BL255"/>
  <c r="BK255"/>
  <c r="BQ255" s="1"/>
  <c r="BL254"/>
  <c r="BK254"/>
  <c r="BQ254" s="1"/>
  <c r="BL253"/>
  <c r="BK253"/>
  <c r="BQ253" s="1"/>
  <c r="BL252"/>
  <c r="BK252"/>
  <c r="BQ252" s="1"/>
  <c r="BL251"/>
  <c r="BK251"/>
  <c r="BQ251" s="1"/>
  <c r="BL250"/>
  <c r="BK250"/>
  <c r="BQ250" s="1"/>
  <c r="BL249"/>
  <c r="BK249"/>
  <c r="BQ249" s="1"/>
  <c r="BL248"/>
  <c r="BK248"/>
  <c r="BQ248" s="1"/>
  <c r="BL247"/>
  <c r="BK247"/>
  <c r="BQ247" s="1"/>
  <c r="BL246"/>
  <c r="BK246"/>
  <c r="BQ246" s="1"/>
  <c r="BL245"/>
  <c r="BK245"/>
  <c r="BQ245" s="1"/>
  <c r="BL244"/>
  <c r="BK244"/>
  <c r="BQ244" s="1"/>
  <c r="BL243"/>
  <c r="BK243"/>
  <c r="BQ243" s="1"/>
  <c r="BL242"/>
  <c r="BK242"/>
  <c r="BQ242" s="1"/>
  <c r="BL241"/>
  <c r="BK241"/>
  <c r="BQ241" s="1"/>
  <c r="BL240"/>
  <c r="BK240"/>
  <c r="BQ240" s="1"/>
  <c r="BL239"/>
  <c r="BK239"/>
  <c r="BQ239" s="1"/>
  <c r="BL238"/>
  <c r="BK238"/>
  <c r="BQ238" s="1"/>
  <c r="BL237"/>
  <c r="BK237"/>
  <c r="BQ237" s="1"/>
  <c r="BL236"/>
  <c r="BK236"/>
  <c r="BQ236" s="1"/>
  <c r="BL235"/>
  <c r="BK235"/>
  <c r="BQ235" s="1"/>
  <c r="BL234"/>
  <c r="BK234"/>
  <c r="BQ234" s="1"/>
  <c r="BL233"/>
  <c r="BK233"/>
  <c r="BQ233" s="1"/>
  <c r="BL232"/>
  <c r="BK232"/>
  <c r="BQ232" s="1"/>
  <c r="BL231"/>
  <c r="BK231"/>
  <c r="BQ231" s="1"/>
  <c r="BL230"/>
  <c r="BK230"/>
  <c r="BQ230" s="1"/>
  <c r="BL229"/>
  <c r="BK229"/>
  <c r="BQ229" s="1"/>
  <c r="BL228"/>
  <c r="BK228"/>
  <c r="BQ228" s="1"/>
  <c r="BL227"/>
  <c r="BK227"/>
  <c r="BQ227" s="1"/>
  <c r="BL226"/>
  <c r="BK226"/>
  <c r="BQ226" s="1"/>
  <c r="BL225"/>
  <c r="BK225"/>
  <c r="BQ225" s="1"/>
  <c r="BL224"/>
  <c r="BK224"/>
  <c r="BQ224" s="1"/>
  <c r="BL223"/>
  <c r="BK223"/>
  <c r="BQ223" s="1"/>
  <c r="BL222"/>
  <c r="BK222"/>
  <c r="BQ222" s="1"/>
  <c r="BL221"/>
  <c r="BK221"/>
  <c r="BQ221" s="1"/>
  <c r="BL220"/>
  <c r="BK220"/>
  <c r="BQ220" s="1"/>
  <c r="BL219"/>
  <c r="BK219"/>
  <c r="BQ219" s="1"/>
  <c r="BL218"/>
  <c r="BK218"/>
  <c r="BQ218" s="1"/>
  <c r="BL217"/>
  <c r="BK217"/>
  <c r="BQ217" s="1"/>
  <c r="BL216"/>
  <c r="BK216"/>
  <c r="BQ216" s="1"/>
  <c r="BL215"/>
  <c r="BK215"/>
  <c r="BQ215" s="1"/>
  <c r="BL214"/>
  <c r="BK214"/>
  <c r="BQ214" s="1"/>
  <c r="BL213"/>
  <c r="BK213"/>
  <c r="BQ213" s="1"/>
  <c r="BL212"/>
  <c r="BK212"/>
  <c r="BQ212" s="1"/>
  <c r="BL211"/>
  <c r="BK211"/>
  <c r="BQ211" s="1"/>
  <c r="BL210"/>
  <c r="BK210"/>
  <c r="BQ210" s="1"/>
  <c r="BL209"/>
  <c r="BK209"/>
  <c r="BQ209" s="1"/>
  <c r="BL208"/>
  <c r="BK208"/>
  <c r="BQ208" s="1"/>
  <c r="BL207"/>
  <c r="BK207"/>
  <c r="BQ207" s="1"/>
  <c r="BL206"/>
  <c r="BK206"/>
  <c r="BQ206" s="1"/>
  <c r="BL205"/>
  <c r="BK205"/>
  <c r="BQ205" s="1"/>
  <c r="BL204"/>
  <c r="BK204"/>
  <c r="BQ204" s="1"/>
  <c r="BL203"/>
  <c r="BK203"/>
  <c r="BQ203" s="1"/>
  <c r="BL202"/>
  <c r="BK202"/>
  <c r="BQ202" s="1"/>
  <c r="BL201"/>
  <c r="BK201"/>
  <c r="BQ201" s="1"/>
  <c r="BL200"/>
  <c r="BK200"/>
  <c r="BQ200" s="1"/>
  <c r="BL199"/>
  <c r="BK199"/>
  <c r="BQ199" s="1"/>
  <c r="BL198"/>
  <c r="BK198"/>
  <c r="BQ198" s="1"/>
  <c r="BL197"/>
  <c r="BK197"/>
  <c r="BQ197" s="1"/>
  <c r="BL196"/>
  <c r="BK196"/>
  <c r="BQ196" s="1"/>
  <c r="BL195"/>
  <c r="BK195"/>
  <c r="BQ195" s="1"/>
  <c r="BL194"/>
  <c r="BK194"/>
  <c r="BQ194" s="1"/>
  <c r="BL193"/>
  <c r="BK193"/>
  <c r="BQ193" s="1"/>
  <c r="BL192"/>
  <c r="BK192"/>
  <c r="BQ192" s="1"/>
  <c r="BL191"/>
  <c r="BK191"/>
  <c r="BQ191" s="1"/>
  <c r="BL190"/>
  <c r="BK190"/>
  <c r="BQ190" s="1"/>
  <c r="BL189"/>
  <c r="BK189"/>
  <c r="BQ189" s="1"/>
  <c r="BL188"/>
  <c r="BK188"/>
  <c r="BQ188" s="1"/>
  <c r="BL187"/>
  <c r="BK187"/>
  <c r="BQ187" s="1"/>
  <c r="BL186"/>
  <c r="BK186"/>
  <c r="BQ186" s="1"/>
  <c r="BL185"/>
  <c r="BK185"/>
  <c r="BQ185" s="1"/>
  <c r="BL184"/>
  <c r="BK184"/>
  <c r="BQ184" s="1"/>
  <c r="BL183"/>
  <c r="BK183"/>
  <c r="BQ183" s="1"/>
  <c r="BL182"/>
  <c r="BK182"/>
  <c r="BQ182" s="1"/>
  <c r="BL181"/>
  <c r="BK181"/>
  <c r="BQ181" s="1"/>
  <c r="BL180"/>
  <c r="BK180"/>
  <c r="BQ180" s="1"/>
  <c r="BL179"/>
  <c r="BK179"/>
  <c r="BQ179" s="1"/>
  <c r="BL178"/>
  <c r="BK178"/>
  <c r="BQ178" s="1"/>
  <c r="BL177"/>
  <c r="BK177"/>
  <c r="BQ177" s="1"/>
  <c r="BL176"/>
  <c r="BK176"/>
  <c r="BQ176" s="1"/>
  <c r="BL175"/>
  <c r="BK175"/>
  <c r="BQ175" s="1"/>
  <c r="BL174"/>
  <c r="BK174"/>
  <c r="BQ174" s="1"/>
  <c r="BL173"/>
  <c r="BK173"/>
  <c r="BQ173" s="1"/>
  <c r="BL172"/>
  <c r="BK172"/>
  <c r="BQ172" s="1"/>
  <c r="BL171"/>
  <c r="BK171"/>
  <c r="BQ171" s="1"/>
  <c r="BL170"/>
  <c r="BK170"/>
  <c r="BQ170" s="1"/>
  <c r="BL169"/>
  <c r="BK169"/>
  <c r="BQ169" s="1"/>
  <c r="BL168"/>
  <c r="BK168"/>
  <c r="BQ168" s="1"/>
  <c r="BL167"/>
  <c r="BK167"/>
  <c r="BQ167" s="1"/>
  <c r="BL166"/>
  <c r="BK166"/>
  <c r="BQ166" s="1"/>
  <c r="BL165"/>
  <c r="BK165"/>
  <c r="BQ165" s="1"/>
  <c r="BL164"/>
  <c r="BK164"/>
  <c r="BQ164" s="1"/>
  <c r="BL163"/>
  <c r="BK163"/>
  <c r="BQ163" s="1"/>
  <c r="BL162"/>
  <c r="BK162"/>
  <c r="BQ162" s="1"/>
  <c r="BL161"/>
  <c r="BK161"/>
  <c r="BQ161" s="1"/>
  <c r="BL160"/>
  <c r="BK160"/>
  <c r="BQ160" s="1"/>
  <c r="BL159"/>
  <c r="BK159"/>
  <c r="BQ159" s="1"/>
  <c r="BL158"/>
  <c r="BK158"/>
  <c r="BQ158" s="1"/>
  <c r="BL157"/>
  <c r="BK157"/>
  <c r="BQ157" s="1"/>
  <c r="BL156"/>
  <c r="BK156"/>
  <c r="BQ156" s="1"/>
  <c r="BL155"/>
  <c r="BK155"/>
  <c r="BQ155" s="1"/>
  <c r="BL154"/>
  <c r="BK154"/>
  <c r="BQ154" s="1"/>
  <c r="BL153"/>
  <c r="BK153"/>
  <c r="BQ153" s="1"/>
  <c r="BL152"/>
  <c r="BK152"/>
  <c r="BQ152" s="1"/>
  <c r="BL151"/>
  <c r="BK151"/>
  <c r="BQ151" s="1"/>
  <c r="BL150"/>
  <c r="BK150"/>
  <c r="BQ150" s="1"/>
  <c r="BL149"/>
  <c r="BK149"/>
  <c r="BQ149" s="1"/>
  <c r="BL148"/>
  <c r="BK148"/>
  <c r="BQ148" s="1"/>
  <c r="BL147"/>
  <c r="BK147"/>
  <c r="BQ147" s="1"/>
  <c r="BL146"/>
  <c r="BK146"/>
  <c r="BQ146" s="1"/>
  <c r="BL145"/>
  <c r="BK145"/>
  <c r="BQ145" s="1"/>
  <c r="BL144"/>
  <c r="BK144"/>
  <c r="BQ144" s="1"/>
  <c r="BL143"/>
  <c r="BK143"/>
  <c r="BQ143" s="1"/>
  <c r="BL142"/>
  <c r="BK142"/>
  <c r="BQ142" s="1"/>
  <c r="BL141"/>
  <c r="BK141"/>
  <c r="BQ141" s="1"/>
  <c r="BL140"/>
  <c r="BK140"/>
  <c r="BQ140" s="1"/>
  <c r="BL139"/>
  <c r="BK139"/>
  <c r="BQ139" s="1"/>
  <c r="BL138"/>
  <c r="BK138"/>
  <c r="BQ138" s="1"/>
  <c r="BL137"/>
  <c r="BK137"/>
  <c r="BQ137" s="1"/>
  <c r="BL136"/>
  <c r="BK136"/>
  <c r="BQ136" s="1"/>
  <c r="BL135"/>
  <c r="BK135"/>
  <c r="BQ135" s="1"/>
  <c r="BL134"/>
  <c r="BK134"/>
  <c r="BQ134" s="1"/>
  <c r="BL133"/>
  <c r="BK133"/>
  <c r="BQ133" s="1"/>
  <c r="BL132"/>
  <c r="BK132"/>
  <c r="BQ132" s="1"/>
  <c r="BL131"/>
  <c r="BK131"/>
  <c r="BQ131" s="1"/>
  <c r="BL130"/>
  <c r="BK130"/>
  <c r="BQ130" s="1"/>
  <c r="BL129"/>
  <c r="BK129"/>
  <c r="BQ129" s="1"/>
  <c r="BL128"/>
  <c r="BK128"/>
  <c r="BQ128" s="1"/>
  <c r="BL127"/>
  <c r="BK127"/>
  <c r="BQ127" s="1"/>
  <c r="BL126"/>
  <c r="BK126"/>
  <c r="BQ126" s="1"/>
  <c r="BL125"/>
  <c r="BK125"/>
  <c r="BQ125" s="1"/>
  <c r="BL124"/>
  <c r="BK124"/>
  <c r="BQ124" s="1"/>
  <c r="BL123"/>
  <c r="BK123"/>
  <c r="BQ123" s="1"/>
  <c r="BL122"/>
  <c r="BK122"/>
  <c r="BQ122" s="1"/>
  <c r="BL121"/>
  <c r="BK121"/>
  <c r="BQ121" s="1"/>
  <c r="BL120"/>
  <c r="BK120"/>
  <c r="BQ120" s="1"/>
  <c r="BL119"/>
  <c r="BK119"/>
  <c r="BQ119" s="1"/>
  <c r="BL118"/>
  <c r="BK118"/>
  <c r="BQ118" s="1"/>
  <c r="BL117"/>
  <c r="BK117"/>
  <c r="BQ117" s="1"/>
  <c r="BL116"/>
  <c r="BK116"/>
  <c r="BQ116" s="1"/>
  <c r="BL115"/>
  <c r="BK115"/>
  <c r="BQ115" s="1"/>
  <c r="BL114"/>
  <c r="BK114"/>
  <c r="BQ114" s="1"/>
  <c r="BL113"/>
  <c r="BK113"/>
  <c r="BQ113" s="1"/>
  <c r="BL112"/>
  <c r="BK112"/>
  <c r="BQ112" s="1"/>
  <c r="BL111"/>
  <c r="BK111"/>
  <c r="BQ111" s="1"/>
  <c r="BL110"/>
  <c r="BK110"/>
  <c r="BQ110" s="1"/>
  <c r="BL109"/>
  <c r="BK109"/>
  <c r="BQ109" s="1"/>
  <c r="BL108"/>
  <c r="BK108"/>
  <c r="BQ108" s="1"/>
  <c r="BL107"/>
  <c r="BK107"/>
  <c r="BQ107" s="1"/>
  <c r="BL106"/>
  <c r="BK106"/>
  <c r="BQ106" s="1"/>
  <c r="BL105"/>
  <c r="BK105"/>
  <c r="BQ105" s="1"/>
  <c r="BL104"/>
  <c r="BK104"/>
  <c r="BQ104" s="1"/>
  <c r="BL103"/>
  <c r="BK103"/>
  <c r="BQ103" s="1"/>
  <c r="BL102"/>
  <c r="BK102"/>
  <c r="BQ102" s="1"/>
  <c r="BL101"/>
  <c r="BK101"/>
  <c r="BQ101" s="1"/>
  <c r="BL100"/>
  <c r="BK100"/>
  <c r="BQ100" s="1"/>
  <c r="BL99"/>
  <c r="BK99"/>
  <c r="BQ99" s="1"/>
  <c r="BL98"/>
  <c r="BK98"/>
  <c r="BQ98" s="1"/>
  <c r="BL97"/>
  <c r="BK97"/>
  <c r="BQ97" s="1"/>
  <c r="BL96"/>
  <c r="BK96"/>
  <c r="BQ96" s="1"/>
  <c r="BL95"/>
  <c r="BK95"/>
  <c r="BQ95" s="1"/>
  <c r="BL94"/>
  <c r="BK94"/>
  <c r="BQ94" s="1"/>
  <c r="BL93"/>
  <c r="BK93"/>
  <c r="BQ93" s="1"/>
  <c r="BL92"/>
  <c r="BK92"/>
  <c r="BQ92" s="1"/>
  <c r="BL91"/>
  <c r="BK91"/>
  <c r="BQ91" s="1"/>
  <c r="BL90"/>
  <c r="BK90"/>
  <c r="BQ90" s="1"/>
  <c r="BL89"/>
  <c r="BK89"/>
  <c r="BQ89" s="1"/>
  <c r="BL88"/>
  <c r="BK88"/>
  <c r="BQ88" s="1"/>
  <c r="BL87"/>
  <c r="BK87"/>
  <c r="BQ87" s="1"/>
  <c r="BL86"/>
  <c r="BK86"/>
  <c r="BQ86" s="1"/>
  <c r="BL85"/>
  <c r="BK85"/>
  <c r="BQ85" s="1"/>
  <c r="BL84"/>
  <c r="BK84"/>
  <c r="BQ84" s="1"/>
  <c r="BL83"/>
  <c r="BK83"/>
  <c r="BQ83" s="1"/>
  <c r="BL82"/>
  <c r="BK82"/>
  <c r="BQ82" s="1"/>
  <c r="BL81"/>
  <c r="BK81"/>
  <c r="BQ81" s="1"/>
  <c r="BL80"/>
  <c r="BK80"/>
  <c r="BQ80" s="1"/>
  <c r="BL79"/>
  <c r="BK79"/>
  <c r="BQ79" s="1"/>
  <c r="BL78"/>
  <c r="BK78"/>
  <c r="BQ78" s="1"/>
  <c r="BL77"/>
  <c r="BK77"/>
  <c r="BQ77" s="1"/>
  <c r="BL76"/>
  <c r="BK76"/>
  <c r="BQ76" s="1"/>
  <c r="BL75"/>
  <c r="BK75"/>
  <c r="BQ75" s="1"/>
  <c r="BL74"/>
  <c r="BK74"/>
  <c r="BQ74" s="1"/>
  <c r="BL73"/>
  <c r="BK73"/>
  <c r="BQ73" s="1"/>
  <c r="BL72"/>
  <c r="BK72"/>
  <c r="BQ72" s="1"/>
  <c r="BL71"/>
  <c r="BK71"/>
  <c r="BQ71" s="1"/>
  <c r="BL70"/>
  <c r="BK70"/>
  <c r="BQ70" s="1"/>
  <c r="BL69"/>
  <c r="BK69"/>
  <c r="BQ69" s="1"/>
  <c r="BL68"/>
  <c r="BK68"/>
  <c r="BQ68" s="1"/>
  <c r="BL67"/>
  <c r="BK67"/>
  <c r="BQ67" s="1"/>
  <c r="BL66"/>
  <c r="BK66"/>
  <c r="BQ66" s="1"/>
  <c r="BL65"/>
  <c r="BK65"/>
  <c r="BQ65" s="1"/>
  <c r="BL64"/>
  <c r="BK64"/>
  <c r="BQ64" s="1"/>
  <c r="BL63"/>
  <c r="BK63"/>
  <c r="BQ63" s="1"/>
  <c r="BL62"/>
  <c r="BK62"/>
  <c r="BQ62" s="1"/>
  <c r="BL61"/>
  <c r="BK61"/>
  <c r="BQ61" s="1"/>
  <c r="BL60"/>
  <c r="BK60"/>
  <c r="BQ60" s="1"/>
  <c r="BL59"/>
  <c r="BK59"/>
  <c r="BQ59" s="1"/>
  <c r="BL58"/>
  <c r="BK58"/>
  <c r="BQ58" s="1"/>
  <c r="BL57"/>
  <c r="BK57"/>
  <c r="BQ57" s="1"/>
  <c r="BL56"/>
  <c r="BK56"/>
  <c r="BQ56" s="1"/>
  <c r="BL55"/>
  <c r="BK55"/>
  <c r="BQ55" s="1"/>
  <c r="BL54"/>
  <c r="BK54"/>
  <c r="BQ54" s="1"/>
  <c r="BL53"/>
  <c r="BK53"/>
  <c r="BQ53" s="1"/>
  <c r="BL52"/>
  <c r="BK52"/>
  <c r="BQ52" s="1"/>
  <c r="BL51"/>
  <c r="BK51"/>
  <c r="BQ51" s="1"/>
  <c r="BL50"/>
  <c r="BK50"/>
  <c r="BQ50" s="1"/>
  <c r="BL49"/>
  <c r="BK49"/>
  <c r="BQ49" s="1"/>
  <c r="BL48"/>
  <c r="BK48"/>
  <c r="BQ48" s="1"/>
  <c r="BL47"/>
  <c r="BK47"/>
  <c r="BQ47" s="1"/>
  <c r="BL46"/>
  <c r="BK46"/>
  <c r="BQ46" s="1"/>
  <c r="BL45"/>
  <c r="BK45"/>
  <c r="BQ45" s="1"/>
  <c r="BL44"/>
  <c r="BK44"/>
  <c r="BQ44" s="1"/>
  <c r="BL43"/>
  <c r="BK43"/>
  <c r="BQ43" s="1"/>
  <c r="BL42"/>
  <c r="BK42"/>
  <c r="BQ42" s="1"/>
  <c r="BL41"/>
  <c r="BK41"/>
  <c r="BQ41" s="1"/>
  <c r="BL40"/>
  <c r="BK40"/>
  <c r="BQ40" s="1"/>
  <c r="BL39"/>
  <c r="BK39"/>
  <c r="BQ39" s="1"/>
  <c r="BL38"/>
  <c r="BK38"/>
  <c r="BQ38" s="1"/>
  <c r="BL37"/>
  <c r="BK37"/>
  <c r="BQ37" s="1"/>
  <c r="BL36"/>
  <c r="BK36"/>
  <c r="BQ36" s="1"/>
  <c r="BL35"/>
  <c r="BK35"/>
  <c r="BQ35" s="1"/>
  <c r="BL34"/>
  <c r="BK34"/>
  <c r="BQ34" s="1"/>
  <c r="BL33"/>
  <c r="BK33"/>
  <c r="BQ33" s="1"/>
  <c r="BL32"/>
  <c r="BK32"/>
  <c r="BQ32" s="1"/>
  <c r="BL31"/>
  <c r="BK31"/>
  <c r="BQ31" s="1"/>
  <c r="BL30"/>
  <c r="BK30"/>
  <c r="BQ30" s="1"/>
  <c r="BL29"/>
  <c r="BK29"/>
  <c r="BQ29" s="1"/>
  <c r="BL28"/>
  <c r="BK28"/>
  <c r="BQ28" s="1"/>
  <c r="BL27"/>
  <c r="BK27"/>
  <c r="BQ27" s="1"/>
  <c r="BL26"/>
  <c r="BK26"/>
  <c r="BQ26" s="1"/>
  <c r="BL25"/>
  <c r="BK25"/>
  <c r="BQ25" s="1"/>
  <c r="BL24"/>
  <c r="BK24"/>
  <c r="BQ24" s="1"/>
  <c r="BL23"/>
  <c r="BK23"/>
  <c r="BQ23" s="1"/>
  <c r="BL22"/>
  <c r="BK22"/>
  <c r="BQ22" s="1"/>
  <c r="BL21"/>
  <c r="BK21"/>
  <c r="BQ21" s="1"/>
  <c r="BL20"/>
  <c r="BK20"/>
  <c r="BQ20" s="1"/>
  <c r="BL19"/>
  <c r="BK19"/>
  <c r="BQ19" s="1"/>
  <c r="BL18"/>
  <c r="BK18"/>
  <c r="BQ18" s="1"/>
  <c r="BL17"/>
  <c r="BK17"/>
  <c r="BQ17" s="1"/>
  <c r="BL16"/>
  <c r="BK16"/>
  <c r="BQ16" s="1"/>
  <c r="BL15"/>
  <c r="BK15"/>
  <c r="BQ15" s="1"/>
  <c r="BL14"/>
  <c r="BK14"/>
  <c r="BQ14" s="1"/>
  <c r="BL13"/>
  <c r="BK13"/>
  <c r="BQ13" s="1"/>
  <c r="BL12"/>
  <c r="BK12"/>
  <c r="BQ12" s="1"/>
  <c r="BL11"/>
  <c r="BK11"/>
  <c r="BQ11" s="1"/>
  <c r="BL10"/>
  <c r="BK10"/>
  <c r="BQ10" s="1"/>
  <c r="BL9"/>
  <c r="BK9"/>
  <c r="BQ9" s="1"/>
  <c r="BL8"/>
  <c r="BK8"/>
  <c r="BL7"/>
  <c r="BK7"/>
  <c r="BL6"/>
  <c r="BK6"/>
  <c r="BA406"/>
  <c r="AZ406"/>
  <c r="BA405"/>
  <c r="AZ405"/>
  <c r="BA404"/>
  <c r="AZ404"/>
  <c r="BA403"/>
  <c r="AZ403"/>
  <c r="BA402"/>
  <c r="AZ402"/>
  <c r="BA401"/>
  <c r="AZ401"/>
  <c r="BA400"/>
  <c r="AZ400"/>
  <c r="BA399"/>
  <c r="AZ399"/>
  <c r="BA398"/>
  <c r="AZ398"/>
  <c r="BA397"/>
  <c r="AZ397"/>
  <c r="BA396"/>
  <c r="AZ396"/>
  <c r="BA395"/>
  <c r="AZ395"/>
  <c r="BA394"/>
  <c r="AZ394"/>
  <c r="BA393"/>
  <c r="AZ393"/>
  <c r="BA392"/>
  <c r="AZ392"/>
  <c r="BA391"/>
  <c r="AZ391"/>
  <c r="BA390"/>
  <c r="AZ390"/>
  <c r="BA389"/>
  <c r="AZ389"/>
  <c r="BA388"/>
  <c r="AZ388"/>
  <c r="BA387"/>
  <c r="AZ387"/>
  <c r="BA386"/>
  <c r="AZ386"/>
  <c r="BA385"/>
  <c r="AZ385"/>
  <c r="BA384"/>
  <c r="AZ384"/>
  <c r="BA383"/>
  <c r="AZ383"/>
  <c r="BA382"/>
  <c r="AZ382"/>
  <c r="BA381"/>
  <c r="AZ381"/>
  <c r="BA380"/>
  <c r="AZ380"/>
  <c r="BA379"/>
  <c r="AZ379"/>
  <c r="BA378"/>
  <c r="AZ378"/>
  <c r="BA377"/>
  <c r="AZ377"/>
  <c r="BA376"/>
  <c r="AZ376"/>
  <c r="BA375"/>
  <c r="AZ375"/>
  <c r="BA374"/>
  <c r="AZ374"/>
  <c r="BA373"/>
  <c r="AZ373"/>
  <c r="BA372"/>
  <c r="AZ372"/>
  <c r="BA371"/>
  <c r="AZ371"/>
  <c r="BA370"/>
  <c r="AZ370"/>
  <c r="BA369"/>
  <c r="AZ369"/>
  <c r="BA368"/>
  <c r="AZ368"/>
  <c r="BA367"/>
  <c r="AZ367"/>
  <c r="BA366"/>
  <c r="AZ366"/>
  <c r="BA365"/>
  <c r="AZ365"/>
  <c r="BA364"/>
  <c r="AZ364"/>
  <c r="BA363"/>
  <c r="AZ363"/>
  <c r="BA362"/>
  <c r="AZ362"/>
  <c r="BA361"/>
  <c r="AZ361"/>
  <c r="BA360"/>
  <c r="AZ360"/>
  <c r="BA359"/>
  <c r="AZ359"/>
  <c r="BA358"/>
  <c r="AZ358"/>
  <c r="BA357"/>
  <c r="AZ357"/>
  <c r="BA356"/>
  <c r="AZ356"/>
  <c r="BA355"/>
  <c r="AZ355"/>
  <c r="BA354"/>
  <c r="AZ354"/>
  <c r="BA353"/>
  <c r="AZ353"/>
  <c r="BA352"/>
  <c r="AZ352"/>
  <c r="BA351"/>
  <c r="AZ351"/>
  <c r="BA350"/>
  <c r="AZ350"/>
  <c r="BA349"/>
  <c r="AZ349"/>
  <c r="BA348"/>
  <c r="AZ348"/>
  <c r="BA347"/>
  <c r="AZ347"/>
  <c r="BA346"/>
  <c r="AZ346"/>
  <c r="BA345"/>
  <c r="AZ345"/>
  <c r="BA344"/>
  <c r="AZ344"/>
  <c r="BA343"/>
  <c r="AZ343"/>
  <c r="BA342"/>
  <c r="AZ342"/>
  <c r="BA341"/>
  <c r="AZ341"/>
  <c r="BA340"/>
  <c r="AZ340"/>
  <c r="BA339"/>
  <c r="AZ339"/>
  <c r="BA338"/>
  <c r="AZ338"/>
  <c r="BA337"/>
  <c r="AZ337"/>
  <c r="BA336"/>
  <c r="AZ336"/>
  <c r="BA335"/>
  <c r="AZ335"/>
  <c r="BA334"/>
  <c r="AZ334"/>
  <c r="BA333"/>
  <c r="AZ333"/>
  <c r="BA332"/>
  <c r="AZ332"/>
  <c r="BA331"/>
  <c r="AZ331"/>
  <c r="BA330"/>
  <c r="AZ330"/>
  <c r="BA329"/>
  <c r="AZ329"/>
  <c r="BA328"/>
  <c r="AZ328"/>
  <c r="BA327"/>
  <c r="AZ327"/>
  <c r="BA326"/>
  <c r="AZ326"/>
  <c r="BA325"/>
  <c r="AZ325"/>
  <c r="BA324"/>
  <c r="AZ324"/>
  <c r="BA323"/>
  <c r="AZ323"/>
  <c r="BA322"/>
  <c r="AZ322"/>
  <c r="BA321"/>
  <c r="AZ321"/>
  <c r="BA320"/>
  <c r="AZ320"/>
  <c r="BA319"/>
  <c r="AZ319"/>
  <c r="BA318"/>
  <c r="AZ318"/>
  <c r="BA317"/>
  <c r="AZ317"/>
  <c r="BA316"/>
  <c r="AZ316"/>
  <c r="BA315"/>
  <c r="AZ315"/>
  <c r="BA314"/>
  <c r="AZ314"/>
  <c r="BA313"/>
  <c r="AZ313"/>
  <c r="BA312"/>
  <c r="AZ312"/>
  <c r="BA311"/>
  <c r="AZ311"/>
  <c r="BA310"/>
  <c r="AZ310"/>
  <c r="BA309"/>
  <c r="AZ309"/>
  <c r="BA308"/>
  <c r="AZ308"/>
  <c r="BA307"/>
  <c r="AZ307"/>
  <c r="BA306"/>
  <c r="AZ306"/>
  <c r="BA305"/>
  <c r="AZ305"/>
  <c r="BA304"/>
  <c r="AZ304"/>
  <c r="BA303"/>
  <c r="AZ303"/>
  <c r="BA302"/>
  <c r="AZ302"/>
  <c r="BA301"/>
  <c r="AZ301"/>
  <c r="BA300"/>
  <c r="AZ300"/>
  <c r="BA299"/>
  <c r="AZ299"/>
  <c r="BA298"/>
  <c r="AZ298"/>
  <c r="BA297"/>
  <c r="AZ297"/>
  <c r="BA296"/>
  <c r="AZ296"/>
  <c r="BA295"/>
  <c r="AZ295"/>
  <c r="BA294"/>
  <c r="AZ294"/>
  <c r="BA293"/>
  <c r="AZ293"/>
  <c r="BA292"/>
  <c r="AZ292"/>
  <c r="BA291"/>
  <c r="AZ291"/>
  <c r="BA290"/>
  <c r="AZ290"/>
  <c r="BA289"/>
  <c r="AZ289"/>
  <c r="BA288"/>
  <c r="AZ288"/>
  <c r="BA287"/>
  <c r="AZ287"/>
  <c r="BA286"/>
  <c r="AZ286"/>
  <c r="BA285"/>
  <c r="AZ285"/>
  <c r="BA284"/>
  <c r="AZ284"/>
  <c r="BA283"/>
  <c r="AZ283"/>
  <c r="BA282"/>
  <c r="AZ282"/>
  <c r="BA281"/>
  <c r="AZ281"/>
  <c r="BA280"/>
  <c r="AZ280"/>
  <c r="BA279"/>
  <c r="AZ279"/>
  <c r="BA278"/>
  <c r="AZ278"/>
  <c r="BA277"/>
  <c r="AZ277"/>
  <c r="BA276"/>
  <c r="AZ276"/>
  <c r="BA275"/>
  <c r="AZ275"/>
  <c r="BA274"/>
  <c r="AZ274"/>
  <c r="BA273"/>
  <c r="AZ273"/>
  <c r="BA272"/>
  <c r="AZ272"/>
  <c r="BA271"/>
  <c r="AZ271"/>
  <c r="BA270"/>
  <c r="AZ270"/>
  <c r="BA269"/>
  <c r="AZ269"/>
  <c r="BA268"/>
  <c r="AZ268"/>
  <c r="BA267"/>
  <c r="AZ267"/>
  <c r="BA266"/>
  <c r="AZ266"/>
  <c r="BA265"/>
  <c r="AZ265"/>
  <c r="BA264"/>
  <c r="AZ264"/>
  <c r="BA263"/>
  <c r="AZ263"/>
  <c r="BA262"/>
  <c r="AZ262"/>
  <c r="BA261"/>
  <c r="AZ261"/>
  <c r="BA260"/>
  <c r="AZ260"/>
  <c r="BA259"/>
  <c r="AZ259"/>
  <c r="BA258"/>
  <c r="AZ258"/>
  <c r="BA257"/>
  <c r="AZ257"/>
  <c r="BA256"/>
  <c r="AZ256"/>
  <c r="BA255"/>
  <c r="AZ255"/>
  <c r="BA254"/>
  <c r="AZ254"/>
  <c r="BA253"/>
  <c r="AZ253"/>
  <c r="BA252"/>
  <c r="AZ252"/>
  <c r="BA251"/>
  <c r="AZ251"/>
  <c r="BA250"/>
  <c r="AZ250"/>
  <c r="BA249"/>
  <c r="AZ249"/>
  <c r="BA248"/>
  <c r="AZ248"/>
  <c r="BA247"/>
  <c r="AZ247"/>
  <c r="BA246"/>
  <c r="AZ246"/>
  <c r="BA245"/>
  <c r="AZ245"/>
  <c r="BA244"/>
  <c r="AZ244"/>
  <c r="BA243"/>
  <c r="AZ243"/>
  <c r="BA242"/>
  <c r="AZ242"/>
  <c r="BA241"/>
  <c r="AZ241"/>
  <c r="BA240"/>
  <c r="AZ240"/>
  <c r="BA239"/>
  <c r="AZ239"/>
  <c r="BA238"/>
  <c r="AZ238"/>
  <c r="BA237"/>
  <c r="AZ237"/>
  <c r="BA236"/>
  <c r="AZ236"/>
  <c r="BA235"/>
  <c r="AZ235"/>
  <c r="BA234"/>
  <c r="AZ234"/>
  <c r="BA233"/>
  <c r="AZ233"/>
  <c r="BA232"/>
  <c r="AZ232"/>
  <c r="BA231"/>
  <c r="AZ231"/>
  <c r="BA230"/>
  <c r="AZ230"/>
  <c r="BA229"/>
  <c r="AZ229"/>
  <c r="BA228"/>
  <c r="AZ228"/>
  <c r="BA227"/>
  <c r="AZ227"/>
  <c r="BA226"/>
  <c r="AZ226"/>
  <c r="BA225"/>
  <c r="AZ225"/>
  <c r="BA224"/>
  <c r="AZ224"/>
  <c r="BA223"/>
  <c r="AZ223"/>
  <c r="BA222"/>
  <c r="AZ222"/>
  <c r="BA221"/>
  <c r="AZ221"/>
  <c r="BA220"/>
  <c r="AZ220"/>
  <c r="BA219"/>
  <c r="AZ219"/>
  <c r="BA218"/>
  <c r="AZ218"/>
  <c r="BA217"/>
  <c r="AZ217"/>
  <c r="BA216"/>
  <c r="AZ216"/>
  <c r="BA215"/>
  <c r="AZ215"/>
  <c r="BA214"/>
  <c r="AZ214"/>
  <c r="BA213"/>
  <c r="AZ213"/>
  <c r="BA212"/>
  <c r="AZ212"/>
  <c r="BA211"/>
  <c r="AZ211"/>
  <c r="BA210"/>
  <c r="AZ210"/>
  <c r="BA209"/>
  <c r="AZ209"/>
  <c r="BA208"/>
  <c r="AZ208"/>
  <c r="BA207"/>
  <c r="AZ207"/>
  <c r="BA206"/>
  <c r="AZ206"/>
  <c r="BA205"/>
  <c r="AZ205"/>
  <c r="BA204"/>
  <c r="AZ204"/>
  <c r="BA203"/>
  <c r="AZ203"/>
  <c r="BA202"/>
  <c r="AZ202"/>
  <c r="BA201"/>
  <c r="AZ201"/>
  <c r="BA200"/>
  <c r="AZ200"/>
  <c r="BA199"/>
  <c r="AZ199"/>
  <c r="BA198"/>
  <c r="AZ198"/>
  <c r="BA197"/>
  <c r="AZ197"/>
  <c r="BA196"/>
  <c r="AZ196"/>
  <c r="BA195"/>
  <c r="AZ195"/>
  <c r="BA194"/>
  <c r="AZ194"/>
  <c r="BA193"/>
  <c r="AZ193"/>
  <c r="BA192"/>
  <c r="AZ192"/>
  <c r="BA191"/>
  <c r="AZ191"/>
  <c r="BA190"/>
  <c r="AZ190"/>
  <c r="BA189"/>
  <c r="AZ189"/>
  <c r="BA188"/>
  <c r="AZ188"/>
  <c r="BA187"/>
  <c r="AZ187"/>
  <c r="BA186"/>
  <c r="AZ186"/>
  <c r="BA185"/>
  <c r="AZ185"/>
  <c r="BA184"/>
  <c r="AZ184"/>
  <c r="BA183"/>
  <c r="AZ183"/>
  <c r="BA182"/>
  <c r="AZ182"/>
  <c r="BA181"/>
  <c r="AZ181"/>
  <c r="BA180"/>
  <c r="AZ180"/>
  <c r="BA179"/>
  <c r="AZ179"/>
  <c r="BA178"/>
  <c r="AZ178"/>
  <c r="BA177"/>
  <c r="AZ177"/>
  <c r="BA176"/>
  <c r="AZ176"/>
  <c r="BA175"/>
  <c r="AZ175"/>
  <c r="BA174"/>
  <c r="AZ174"/>
  <c r="BA173"/>
  <c r="AZ173"/>
  <c r="BA172"/>
  <c r="AZ172"/>
  <c r="BA171"/>
  <c r="AZ171"/>
  <c r="BA170"/>
  <c r="AZ170"/>
  <c r="BA169"/>
  <c r="AZ169"/>
  <c r="BA168"/>
  <c r="AZ168"/>
  <c r="BA167"/>
  <c r="AZ167"/>
  <c r="BA166"/>
  <c r="AZ166"/>
  <c r="BA165"/>
  <c r="AZ165"/>
  <c r="BA164"/>
  <c r="AZ164"/>
  <c r="BA163"/>
  <c r="AZ163"/>
  <c r="BA162"/>
  <c r="AZ162"/>
  <c r="BA161"/>
  <c r="AZ161"/>
  <c r="BA160"/>
  <c r="AZ160"/>
  <c r="BA159"/>
  <c r="AZ159"/>
  <c r="BA158"/>
  <c r="AZ158"/>
  <c r="BA157"/>
  <c r="AZ157"/>
  <c r="BA156"/>
  <c r="AZ156"/>
  <c r="BA155"/>
  <c r="AZ155"/>
  <c r="BA154"/>
  <c r="AZ154"/>
  <c r="BA153"/>
  <c r="AZ153"/>
  <c r="BA152"/>
  <c r="AZ152"/>
  <c r="BA151"/>
  <c r="AZ151"/>
  <c r="BA150"/>
  <c r="AZ150"/>
  <c r="BA149"/>
  <c r="AZ149"/>
  <c r="BA148"/>
  <c r="AZ148"/>
  <c r="BA147"/>
  <c r="AZ147"/>
  <c r="BA146"/>
  <c r="AZ146"/>
  <c r="BA145"/>
  <c r="AZ145"/>
  <c r="BA144"/>
  <c r="AZ144"/>
  <c r="BA143"/>
  <c r="AZ143"/>
  <c r="BA142"/>
  <c r="AZ142"/>
  <c r="BA141"/>
  <c r="AZ141"/>
  <c r="BA140"/>
  <c r="AZ140"/>
  <c r="BA139"/>
  <c r="AZ139"/>
  <c r="BA138"/>
  <c r="AZ138"/>
  <c r="BA137"/>
  <c r="AZ137"/>
  <c r="BA136"/>
  <c r="AZ136"/>
  <c r="BA135"/>
  <c r="AZ135"/>
  <c r="BA134"/>
  <c r="AZ134"/>
  <c r="BA133"/>
  <c r="AZ133"/>
  <c r="BA132"/>
  <c r="AZ132"/>
  <c r="BA131"/>
  <c r="AZ131"/>
  <c r="BA130"/>
  <c r="AZ130"/>
  <c r="BA129"/>
  <c r="AZ129"/>
  <c r="BA128"/>
  <c r="AZ128"/>
  <c r="BA127"/>
  <c r="AZ127"/>
  <c r="BA126"/>
  <c r="AZ126"/>
  <c r="BA125"/>
  <c r="AZ125"/>
  <c r="BA124"/>
  <c r="AZ124"/>
  <c r="BA123"/>
  <c r="AZ123"/>
  <c r="BA122"/>
  <c r="AZ122"/>
  <c r="BA121"/>
  <c r="AZ121"/>
  <c r="BA120"/>
  <c r="AZ120"/>
  <c r="BA119"/>
  <c r="AZ119"/>
  <c r="BA118"/>
  <c r="AZ118"/>
  <c r="BA117"/>
  <c r="AZ117"/>
  <c r="BA116"/>
  <c r="AZ116"/>
  <c r="BA115"/>
  <c r="AZ115"/>
  <c r="BA114"/>
  <c r="AZ114"/>
  <c r="BA113"/>
  <c r="AZ113"/>
  <c r="BA112"/>
  <c r="AZ112"/>
  <c r="BA111"/>
  <c r="AZ111"/>
  <c r="BA110"/>
  <c r="AZ110"/>
  <c r="BA109"/>
  <c r="AZ109"/>
  <c r="BA108"/>
  <c r="AZ108"/>
  <c r="BA107"/>
  <c r="AZ107"/>
  <c r="BA106"/>
  <c r="AZ106"/>
  <c r="BA105"/>
  <c r="AZ105"/>
  <c r="BA104"/>
  <c r="AZ104"/>
  <c r="BA103"/>
  <c r="AZ103"/>
  <c r="BA102"/>
  <c r="AZ102"/>
  <c r="BA101"/>
  <c r="AZ101"/>
  <c r="BA100"/>
  <c r="AZ100"/>
  <c r="BA99"/>
  <c r="AZ99"/>
  <c r="BA98"/>
  <c r="AZ98"/>
  <c r="BA97"/>
  <c r="AZ97"/>
  <c r="BA96"/>
  <c r="AZ96"/>
  <c r="BA95"/>
  <c r="AZ95"/>
  <c r="BA94"/>
  <c r="AZ94"/>
  <c r="BA93"/>
  <c r="AZ93"/>
  <c r="BA92"/>
  <c r="AZ92"/>
  <c r="BA91"/>
  <c r="AZ91"/>
  <c r="BA90"/>
  <c r="AZ90"/>
  <c r="BA89"/>
  <c r="AZ89"/>
  <c r="BA88"/>
  <c r="AZ88"/>
  <c r="BA87"/>
  <c r="AZ87"/>
  <c r="BA86"/>
  <c r="AZ86"/>
  <c r="BA85"/>
  <c r="AZ85"/>
  <c r="BA84"/>
  <c r="AZ84"/>
  <c r="BA83"/>
  <c r="AZ83"/>
  <c r="BA82"/>
  <c r="AZ82"/>
  <c r="BA81"/>
  <c r="AZ81"/>
  <c r="BA80"/>
  <c r="AZ80"/>
  <c r="BA79"/>
  <c r="AZ79"/>
  <c r="BA78"/>
  <c r="AZ78"/>
  <c r="BA77"/>
  <c r="AZ77"/>
  <c r="BA76"/>
  <c r="AZ76"/>
  <c r="BA75"/>
  <c r="AZ75"/>
  <c r="BA74"/>
  <c r="AZ74"/>
  <c r="BA73"/>
  <c r="AZ73"/>
  <c r="BA72"/>
  <c r="AZ72"/>
  <c r="BA71"/>
  <c r="AZ71"/>
  <c r="BA70"/>
  <c r="AZ70"/>
  <c r="BA69"/>
  <c r="AZ69"/>
  <c r="BA68"/>
  <c r="AZ68"/>
  <c r="BA67"/>
  <c r="AZ67"/>
  <c r="BA66"/>
  <c r="AZ66"/>
  <c r="BA65"/>
  <c r="AZ65"/>
  <c r="BA64"/>
  <c r="AZ64"/>
  <c r="BA63"/>
  <c r="AZ63"/>
  <c r="BA62"/>
  <c r="AZ62"/>
  <c r="BA61"/>
  <c r="AZ61"/>
  <c r="BA60"/>
  <c r="AZ60"/>
  <c r="BA59"/>
  <c r="AZ59"/>
  <c r="BA58"/>
  <c r="AZ58"/>
  <c r="BA57"/>
  <c r="AZ57"/>
  <c r="BA56"/>
  <c r="AZ56"/>
  <c r="BA55"/>
  <c r="AZ55"/>
  <c r="BA54"/>
  <c r="AZ54"/>
  <c r="BA53"/>
  <c r="AZ53"/>
  <c r="BA52"/>
  <c r="AZ52"/>
  <c r="BA51"/>
  <c r="AZ51"/>
  <c r="BA50"/>
  <c r="AZ50"/>
  <c r="BA49"/>
  <c r="AZ49"/>
  <c r="BA48"/>
  <c r="AZ48"/>
  <c r="BA47"/>
  <c r="AZ47"/>
  <c r="BA46"/>
  <c r="AZ46"/>
  <c r="BA45"/>
  <c r="AZ45"/>
  <c r="BA44"/>
  <c r="AZ44"/>
  <c r="BA43"/>
  <c r="AZ43"/>
  <c r="BA42"/>
  <c r="AZ42"/>
  <c r="BA41"/>
  <c r="AZ41"/>
  <c r="BA40"/>
  <c r="AZ40"/>
  <c r="BA39"/>
  <c r="AZ39"/>
  <c r="BA38"/>
  <c r="AZ38"/>
  <c r="BA37"/>
  <c r="AZ37"/>
  <c r="BA36"/>
  <c r="AZ36"/>
  <c r="BA35"/>
  <c r="AZ35"/>
  <c r="BA34"/>
  <c r="AZ34"/>
  <c r="BA33"/>
  <c r="AZ33"/>
  <c r="BA32"/>
  <c r="AZ32"/>
  <c r="BA31"/>
  <c r="AZ31"/>
  <c r="BA30"/>
  <c r="AZ30"/>
  <c r="BA29"/>
  <c r="AZ29"/>
  <c r="BA28"/>
  <c r="AZ28"/>
  <c r="BA27"/>
  <c r="AZ27"/>
  <c r="BA26"/>
  <c r="AZ26"/>
  <c r="BA25"/>
  <c r="AZ25"/>
  <c r="BA24"/>
  <c r="AZ24"/>
  <c r="BA23"/>
  <c r="AZ23"/>
  <c r="BA22"/>
  <c r="AZ22"/>
  <c r="BA21"/>
  <c r="AZ21"/>
  <c r="BA20"/>
  <c r="AZ20"/>
  <c r="BA19"/>
  <c r="AZ19"/>
  <c r="BA18"/>
  <c r="AZ18"/>
  <c r="BA17"/>
  <c r="AZ17"/>
  <c r="BA16"/>
  <c r="AZ16"/>
  <c r="BA15"/>
  <c r="AZ15"/>
  <c r="BA14"/>
  <c r="AZ14"/>
  <c r="BA13"/>
  <c r="AZ13"/>
  <c r="BA12"/>
  <c r="AZ12"/>
  <c r="BA11"/>
  <c r="AZ11"/>
  <c r="BA10"/>
  <c r="AZ10"/>
  <c r="BA9"/>
  <c r="AZ9"/>
  <c r="BA8"/>
  <c r="AZ8"/>
  <c r="BA7"/>
  <c r="AZ7"/>
  <c r="BA6"/>
  <c r="AZ6"/>
  <c r="AP406"/>
  <c r="AO406"/>
  <c r="AP405"/>
  <c r="AO405"/>
  <c r="AP404"/>
  <c r="AO404"/>
  <c r="AP403"/>
  <c r="AO403"/>
  <c r="AP402"/>
  <c r="AO402"/>
  <c r="AP401"/>
  <c r="AO401"/>
  <c r="AP400"/>
  <c r="AO400"/>
  <c r="AP399"/>
  <c r="AO399"/>
  <c r="AP398"/>
  <c r="AO398"/>
  <c r="AP397"/>
  <c r="AO397"/>
  <c r="AP396"/>
  <c r="AO396"/>
  <c r="AP395"/>
  <c r="AO395"/>
  <c r="AP394"/>
  <c r="AO394"/>
  <c r="AP393"/>
  <c r="AO393"/>
  <c r="AP392"/>
  <c r="AO392"/>
  <c r="AP391"/>
  <c r="AO391"/>
  <c r="AP390"/>
  <c r="AO390"/>
  <c r="AP389"/>
  <c r="AO389"/>
  <c r="AP388"/>
  <c r="AO388"/>
  <c r="AP387"/>
  <c r="AO387"/>
  <c r="AP386"/>
  <c r="AO386"/>
  <c r="AP385"/>
  <c r="AO385"/>
  <c r="AP384"/>
  <c r="AO384"/>
  <c r="AP383"/>
  <c r="AO383"/>
  <c r="AP382"/>
  <c r="AO382"/>
  <c r="AP381"/>
  <c r="AO381"/>
  <c r="AP380"/>
  <c r="AO380"/>
  <c r="AP379"/>
  <c r="AO379"/>
  <c r="AP378"/>
  <c r="AO378"/>
  <c r="AP377"/>
  <c r="AO377"/>
  <c r="AP376"/>
  <c r="AO376"/>
  <c r="AP375"/>
  <c r="AO375"/>
  <c r="AP374"/>
  <c r="AO374"/>
  <c r="AP373"/>
  <c r="AO373"/>
  <c r="AP372"/>
  <c r="AO372"/>
  <c r="AP371"/>
  <c r="AO371"/>
  <c r="AP370"/>
  <c r="AO370"/>
  <c r="AP369"/>
  <c r="AO369"/>
  <c r="AP368"/>
  <c r="AO368"/>
  <c r="AP367"/>
  <c r="AO367"/>
  <c r="AP366"/>
  <c r="AO366"/>
  <c r="AP365"/>
  <c r="AO365"/>
  <c r="AP364"/>
  <c r="AO364"/>
  <c r="AP363"/>
  <c r="AO363"/>
  <c r="AP362"/>
  <c r="AO362"/>
  <c r="AP361"/>
  <c r="AO361"/>
  <c r="AP360"/>
  <c r="AO360"/>
  <c r="AP359"/>
  <c r="AO359"/>
  <c r="AP358"/>
  <c r="AO358"/>
  <c r="AP357"/>
  <c r="AO357"/>
  <c r="AP356"/>
  <c r="AO356"/>
  <c r="AP355"/>
  <c r="AO355"/>
  <c r="AP354"/>
  <c r="AO354"/>
  <c r="AP353"/>
  <c r="AO353"/>
  <c r="AP352"/>
  <c r="AO352"/>
  <c r="AP351"/>
  <c r="AO351"/>
  <c r="AP350"/>
  <c r="AO350"/>
  <c r="AP349"/>
  <c r="AO349"/>
  <c r="AP348"/>
  <c r="AO348"/>
  <c r="AP347"/>
  <c r="AO347"/>
  <c r="AP346"/>
  <c r="AO346"/>
  <c r="AP345"/>
  <c r="AO345"/>
  <c r="AP344"/>
  <c r="AO344"/>
  <c r="AP343"/>
  <c r="AO343"/>
  <c r="AP342"/>
  <c r="AO342"/>
  <c r="AP341"/>
  <c r="AO341"/>
  <c r="AP340"/>
  <c r="AO340"/>
  <c r="AP339"/>
  <c r="AO339"/>
  <c r="AP338"/>
  <c r="AO338"/>
  <c r="AP337"/>
  <c r="AO337"/>
  <c r="AP336"/>
  <c r="AO336"/>
  <c r="AP335"/>
  <c r="AO335"/>
  <c r="AP334"/>
  <c r="AO334"/>
  <c r="AP333"/>
  <c r="AO333"/>
  <c r="AP332"/>
  <c r="AO332"/>
  <c r="AP331"/>
  <c r="AO331"/>
  <c r="AP330"/>
  <c r="AO330"/>
  <c r="AP329"/>
  <c r="AO329"/>
  <c r="AP328"/>
  <c r="AO328"/>
  <c r="AP327"/>
  <c r="AO327"/>
  <c r="AP326"/>
  <c r="AO326"/>
  <c r="AP325"/>
  <c r="AO325"/>
  <c r="AP324"/>
  <c r="AO324"/>
  <c r="AP323"/>
  <c r="AO323"/>
  <c r="AP322"/>
  <c r="AO322"/>
  <c r="AP321"/>
  <c r="AO321"/>
  <c r="AP320"/>
  <c r="AO320"/>
  <c r="AP319"/>
  <c r="AO319"/>
  <c r="AP318"/>
  <c r="AO318"/>
  <c r="AP317"/>
  <c r="AO317"/>
  <c r="AP316"/>
  <c r="AO316"/>
  <c r="AP315"/>
  <c r="AO315"/>
  <c r="AP314"/>
  <c r="AO314"/>
  <c r="AP313"/>
  <c r="AO313"/>
  <c r="AP312"/>
  <c r="AO312"/>
  <c r="AP311"/>
  <c r="AO311"/>
  <c r="AP310"/>
  <c r="AO310"/>
  <c r="AP309"/>
  <c r="AO309"/>
  <c r="AP308"/>
  <c r="AO308"/>
  <c r="AP307"/>
  <c r="AO307"/>
  <c r="AP306"/>
  <c r="AO306"/>
  <c r="AP305"/>
  <c r="AO305"/>
  <c r="AP304"/>
  <c r="AO304"/>
  <c r="AP303"/>
  <c r="AO303"/>
  <c r="AP302"/>
  <c r="AO302"/>
  <c r="AP301"/>
  <c r="AO301"/>
  <c r="AP300"/>
  <c r="AO300"/>
  <c r="AP299"/>
  <c r="AO299"/>
  <c r="AP298"/>
  <c r="AO298"/>
  <c r="AP297"/>
  <c r="AO297"/>
  <c r="AP296"/>
  <c r="AO296"/>
  <c r="AP295"/>
  <c r="AO295"/>
  <c r="AP294"/>
  <c r="AO294"/>
  <c r="AP293"/>
  <c r="AO293"/>
  <c r="AP292"/>
  <c r="AO292"/>
  <c r="AP291"/>
  <c r="AO291"/>
  <c r="AP290"/>
  <c r="AO290"/>
  <c r="AP289"/>
  <c r="AO289"/>
  <c r="AP288"/>
  <c r="AO288"/>
  <c r="AP287"/>
  <c r="AO287"/>
  <c r="AP286"/>
  <c r="AO286"/>
  <c r="AP285"/>
  <c r="AO285"/>
  <c r="AP284"/>
  <c r="AO284"/>
  <c r="AP283"/>
  <c r="AO283"/>
  <c r="AP282"/>
  <c r="AO282"/>
  <c r="AP281"/>
  <c r="AO281"/>
  <c r="AP280"/>
  <c r="AO280"/>
  <c r="AP279"/>
  <c r="AO279"/>
  <c r="AP278"/>
  <c r="AO278"/>
  <c r="AP277"/>
  <c r="AO277"/>
  <c r="AP276"/>
  <c r="AO276"/>
  <c r="AP275"/>
  <c r="AO275"/>
  <c r="AP274"/>
  <c r="AO274"/>
  <c r="AP273"/>
  <c r="AO273"/>
  <c r="AP272"/>
  <c r="AO272"/>
  <c r="AP271"/>
  <c r="AO271"/>
  <c r="AP270"/>
  <c r="AO270"/>
  <c r="AP269"/>
  <c r="AO269"/>
  <c r="AP268"/>
  <c r="AO268"/>
  <c r="AP267"/>
  <c r="AO267"/>
  <c r="AP266"/>
  <c r="AO266"/>
  <c r="AP265"/>
  <c r="AO265"/>
  <c r="AP264"/>
  <c r="AO264"/>
  <c r="AP263"/>
  <c r="AO263"/>
  <c r="AP262"/>
  <c r="AO262"/>
  <c r="AP261"/>
  <c r="AO261"/>
  <c r="AP260"/>
  <c r="AO260"/>
  <c r="AP259"/>
  <c r="AO259"/>
  <c r="AP258"/>
  <c r="AO258"/>
  <c r="AP257"/>
  <c r="AO257"/>
  <c r="AP256"/>
  <c r="AO256"/>
  <c r="AP255"/>
  <c r="AO255"/>
  <c r="AP254"/>
  <c r="AO254"/>
  <c r="AP253"/>
  <c r="AO253"/>
  <c r="AP252"/>
  <c r="AO252"/>
  <c r="AP251"/>
  <c r="AO251"/>
  <c r="AP250"/>
  <c r="AO250"/>
  <c r="AP249"/>
  <c r="AO249"/>
  <c r="AP248"/>
  <c r="AO248"/>
  <c r="AP247"/>
  <c r="AO247"/>
  <c r="AP246"/>
  <c r="AO246"/>
  <c r="AP245"/>
  <c r="AO245"/>
  <c r="AP244"/>
  <c r="AO244"/>
  <c r="AP243"/>
  <c r="AO243"/>
  <c r="AP242"/>
  <c r="AO242"/>
  <c r="AP241"/>
  <c r="AO241"/>
  <c r="AP240"/>
  <c r="AO240"/>
  <c r="AP239"/>
  <c r="AO239"/>
  <c r="AP238"/>
  <c r="AO238"/>
  <c r="AP237"/>
  <c r="AO237"/>
  <c r="AP236"/>
  <c r="AO236"/>
  <c r="AP235"/>
  <c r="AO235"/>
  <c r="AP234"/>
  <c r="AO234"/>
  <c r="AP233"/>
  <c r="AO233"/>
  <c r="AP232"/>
  <c r="AO232"/>
  <c r="AP231"/>
  <c r="AO231"/>
  <c r="AP230"/>
  <c r="AO230"/>
  <c r="AP229"/>
  <c r="AO229"/>
  <c r="AP228"/>
  <c r="AO228"/>
  <c r="AP227"/>
  <c r="AO227"/>
  <c r="AP226"/>
  <c r="AO226"/>
  <c r="AP225"/>
  <c r="AO225"/>
  <c r="AP224"/>
  <c r="AO224"/>
  <c r="AP223"/>
  <c r="AO223"/>
  <c r="AP222"/>
  <c r="AO222"/>
  <c r="AP221"/>
  <c r="AO221"/>
  <c r="AP220"/>
  <c r="AO220"/>
  <c r="AP219"/>
  <c r="AO219"/>
  <c r="AP218"/>
  <c r="AO218"/>
  <c r="AP217"/>
  <c r="AO217"/>
  <c r="AP216"/>
  <c r="AO216"/>
  <c r="AP215"/>
  <c r="AO215"/>
  <c r="AP214"/>
  <c r="AO214"/>
  <c r="AP213"/>
  <c r="AO213"/>
  <c r="AP212"/>
  <c r="AO212"/>
  <c r="AP211"/>
  <c r="AO211"/>
  <c r="AP210"/>
  <c r="AO210"/>
  <c r="AP209"/>
  <c r="AO209"/>
  <c r="AP208"/>
  <c r="AO208"/>
  <c r="AP207"/>
  <c r="AO207"/>
  <c r="AP206"/>
  <c r="AO206"/>
  <c r="AP205"/>
  <c r="AO205"/>
  <c r="AP204"/>
  <c r="AO204"/>
  <c r="AP203"/>
  <c r="AO203"/>
  <c r="AP202"/>
  <c r="AO202"/>
  <c r="AP201"/>
  <c r="AO201"/>
  <c r="AP200"/>
  <c r="AO200"/>
  <c r="AP199"/>
  <c r="AO199"/>
  <c r="AP198"/>
  <c r="AO198"/>
  <c r="AP197"/>
  <c r="AO197"/>
  <c r="AP196"/>
  <c r="AO196"/>
  <c r="AP195"/>
  <c r="AO195"/>
  <c r="AP194"/>
  <c r="AO194"/>
  <c r="AP193"/>
  <c r="AO193"/>
  <c r="AP192"/>
  <c r="AO192"/>
  <c r="AP191"/>
  <c r="AO191"/>
  <c r="AP190"/>
  <c r="AO190"/>
  <c r="AP189"/>
  <c r="AO189"/>
  <c r="AP188"/>
  <c r="AO188"/>
  <c r="AP187"/>
  <c r="AO187"/>
  <c r="AP186"/>
  <c r="AO186"/>
  <c r="AP185"/>
  <c r="AO185"/>
  <c r="AP184"/>
  <c r="AO184"/>
  <c r="AP183"/>
  <c r="AO183"/>
  <c r="AP182"/>
  <c r="AO182"/>
  <c r="AP181"/>
  <c r="AO181"/>
  <c r="AP180"/>
  <c r="AO180"/>
  <c r="AP179"/>
  <c r="AO179"/>
  <c r="AP178"/>
  <c r="AO178"/>
  <c r="AP177"/>
  <c r="AO177"/>
  <c r="AP176"/>
  <c r="AO176"/>
  <c r="AP175"/>
  <c r="AO175"/>
  <c r="AP174"/>
  <c r="AO174"/>
  <c r="AP173"/>
  <c r="AO173"/>
  <c r="AP172"/>
  <c r="AO172"/>
  <c r="AP171"/>
  <c r="AO171"/>
  <c r="AP170"/>
  <c r="AO170"/>
  <c r="AP169"/>
  <c r="AO169"/>
  <c r="AP168"/>
  <c r="AO168"/>
  <c r="AP167"/>
  <c r="AO167"/>
  <c r="AP166"/>
  <c r="AO166"/>
  <c r="AP165"/>
  <c r="AO165"/>
  <c r="AP164"/>
  <c r="AO164"/>
  <c r="AP163"/>
  <c r="AO163"/>
  <c r="AP162"/>
  <c r="AO162"/>
  <c r="AP161"/>
  <c r="AO161"/>
  <c r="AP160"/>
  <c r="AO160"/>
  <c r="AP159"/>
  <c r="AO159"/>
  <c r="AP158"/>
  <c r="AO158"/>
  <c r="AP157"/>
  <c r="AO157"/>
  <c r="AP156"/>
  <c r="AO156"/>
  <c r="AP155"/>
  <c r="AO155"/>
  <c r="AP154"/>
  <c r="AO154"/>
  <c r="AP153"/>
  <c r="AO153"/>
  <c r="AP152"/>
  <c r="AO152"/>
  <c r="AP151"/>
  <c r="AO151"/>
  <c r="AP150"/>
  <c r="AO150"/>
  <c r="AP149"/>
  <c r="AO149"/>
  <c r="AP148"/>
  <c r="AO148"/>
  <c r="AP147"/>
  <c r="AO147"/>
  <c r="AP146"/>
  <c r="AO146"/>
  <c r="AP145"/>
  <c r="AO145"/>
  <c r="AP144"/>
  <c r="AO144"/>
  <c r="AP143"/>
  <c r="AO143"/>
  <c r="AP142"/>
  <c r="AO142"/>
  <c r="AP141"/>
  <c r="AO141"/>
  <c r="AP140"/>
  <c r="AO140"/>
  <c r="AP139"/>
  <c r="AO139"/>
  <c r="AP138"/>
  <c r="AO138"/>
  <c r="AP137"/>
  <c r="AO137"/>
  <c r="AP136"/>
  <c r="AO136"/>
  <c r="AP135"/>
  <c r="AO135"/>
  <c r="AP134"/>
  <c r="AO134"/>
  <c r="AP133"/>
  <c r="AO133"/>
  <c r="AP132"/>
  <c r="AO132"/>
  <c r="AP131"/>
  <c r="AO131"/>
  <c r="AP130"/>
  <c r="AO130"/>
  <c r="AP129"/>
  <c r="AO129"/>
  <c r="AP128"/>
  <c r="AO128"/>
  <c r="AP127"/>
  <c r="AO127"/>
  <c r="AP126"/>
  <c r="AO126"/>
  <c r="AP125"/>
  <c r="AO125"/>
  <c r="AP124"/>
  <c r="AO124"/>
  <c r="AP123"/>
  <c r="AO123"/>
  <c r="AP122"/>
  <c r="AO122"/>
  <c r="AP121"/>
  <c r="AO121"/>
  <c r="AP120"/>
  <c r="AO120"/>
  <c r="AP119"/>
  <c r="AO119"/>
  <c r="AP118"/>
  <c r="AO118"/>
  <c r="AP117"/>
  <c r="AO117"/>
  <c r="AP116"/>
  <c r="AO116"/>
  <c r="AP115"/>
  <c r="AO115"/>
  <c r="AP114"/>
  <c r="AO114"/>
  <c r="AP113"/>
  <c r="AO113"/>
  <c r="AP112"/>
  <c r="AO112"/>
  <c r="AP111"/>
  <c r="AO111"/>
  <c r="AP110"/>
  <c r="AO110"/>
  <c r="AP109"/>
  <c r="AO109"/>
  <c r="AP108"/>
  <c r="AO108"/>
  <c r="AP107"/>
  <c r="AO107"/>
  <c r="AP106"/>
  <c r="AO106"/>
  <c r="AP105"/>
  <c r="AO105"/>
  <c r="AP104"/>
  <c r="AO104"/>
  <c r="AP103"/>
  <c r="AO103"/>
  <c r="AP102"/>
  <c r="AO102"/>
  <c r="AP101"/>
  <c r="AO101"/>
  <c r="AP100"/>
  <c r="AO100"/>
  <c r="AP99"/>
  <c r="AO99"/>
  <c r="AP98"/>
  <c r="AO98"/>
  <c r="AP97"/>
  <c r="AO97"/>
  <c r="AP96"/>
  <c r="AO96"/>
  <c r="AP95"/>
  <c r="AO95"/>
  <c r="AP94"/>
  <c r="AO94"/>
  <c r="AP93"/>
  <c r="AO93"/>
  <c r="AP92"/>
  <c r="AO92"/>
  <c r="AP91"/>
  <c r="AO91"/>
  <c r="AP90"/>
  <c r="AO90"/>
  <c r="AP89"/>
  <c r="AO89"/>
  <c r="AP88"/>
  <c r="AO88"/>
  <c r="AP87"/>
  <c r="AO87"/>
  <c r="AP86"/>
  <c r="AO86"/>
  <c r="AP85"/>
  <c r="AO85"/>
  <c r="AP84"/>
  <c r="AO84"/>
  <c r="AP83"/>
  <c r="AO83"/>
  <c r="AP82"/>
  <c r="AO82"/>
  <c r="AP81"/>
  <c r="AO81"/>
  <c r="AP80"/>
  <c r="AO80"/>
  <c r="AP79"/>
  <c r="AO79"/>
  <c r="AP78"/>
  <c r="AO78"/>
  <c r="AP77"/>
  <c r="AO77"/>
  <c r="AP76"/>
  <c r="AO76"/>
  <c r="AP75"/>
  <c r="AO75"/>
  <c r="AP74"/>
  <c r="AO74"/>
  <c r="AP73"/>
  <c r="AO73"/>
  <c r="AP72"/>
  <c r="AO72"/>
  <c r="AP71"/>
  <c r="AO71"/>
  <c r="AP70"/>
  <c r="AO70"/>
  <c r="AP69"/>
  <c r="AO69"/>
  <c r="AP68"/>
  <c r="AO68"/>
  <c r="AP67"/>
  <c r="AO67"/>
  <c r="AP66"/>
  <c r="AO66"/>
  <c r="AP65"/>
  <c r="AO65"/>
  <c r="AP64"/>
  <c r="AO64"/>
  <c r="AP63"/>
  <c r="AO63"/>
  <c r="AP62"/>
  <c r="AO62"/>
  <c r="AP61"/>
  <c r="AO61"/>
  <c r="AP60"/>
  <c r="AO60"/>
  <c r="AP59"/>
  <c r="AO59"/>
  <c r="AP58"/>
  <c r="AO58"/>
  <c r="AP57"/>
  <c r="AO57"/>
  <c r="AP56"/>
  <c r="AO56"/>
  <c r="AP55"/>
  <c r="AO55"/>
  <c r="AP54"/>
  <c r="AO54"/>
  <c r="AP53"/>
  <c r="AO53"/>
  <c r="AP52"/>
  <c r="AO52"/>
  <c r="AP51"/>
  <c r="AO51"/>
  <c r="AP50"/>
  <c r="AO50"/>
  <c r="AP49"/>
  <c r="AO49"/>
  <c r="AP48"/>
  <c r="AO48"/>
  <c r="AP47"/>
  <c r="AO47"/>
  <c r="AP46"/>
  <c r="AO46"/>
  <c r="AP45"/>
  <c r="AO45"/>
  <c r="AP44"/>
  <c r="AO44"/>
  <c r="AP43"/>
  <c r="AO43"/>
  <c r="AP42"/>
  <c r="AO42"/>
  <c r="AP41"/>
  <c r="AO41"/>
  <c r="AP40"/>
  <c r="AO40"/>
  <c r="AP39"/>
  <c r="AO39"/>
  <c r="AP38"/>
  <c r="AO38"/>
  <c r="AP37"/>
  <c r="AO37"/>
  <c r="AP36"/>
  <c r="AO36"/>
  <c r="AP35"/>
  <c r="AO35"/>
  <c r="AP34"/>
  <c r="AO34"/>
  <c r="AP33"/>
  <c r="AO33"/>
  <c r="AP32"/>
  <c r="AO32"/>
  <c r="AP31"/>
  <c r="AO31"/>
  <c r="AP30"/>
  <c r="AO30"/>
  <c r="AP29"/>
  <c r="AO29"/>
  <c r="AP28"/>
  <c r="AO28"/>
  <c r="AP27"/>
  <c r="AO27"/>
  <c r="AP26"/>
  <c r="AO26"/>
  <c r="AP25"/>
  <c r="AO25"/>
  <c r="AP24"/>
  <c r="AO24"/>
  <c r="AP23"/>
  <c r="AO23"/>
  <c r="AP22"/>
  <c r="AO22"/>
  <c r="AP21"/>
  <c r="AO21"/>
  <c r="AP20"/>
  <c r="AO20"/>
  <c r="AP19"/>
  <c r="AO19"/>
  <c r="AP18"/>
  <c r="AO18"/>
  <c r="AP17"/>
  <c r="AO17"/>
  <c r="AP16"/>
  <c r="AO16"/>
  <c r="AP15"/>
  <c r="AO15"/>
  <c r="AP14"/>
  <c r="AO14"/>
  <c r="AP13"/>
  <c r="AO13"/>
  <c r="AP12"/>
  <c r="AO12"/>
  <c r="AP11"/>
  <c r="AO11"/>
  <c r="AP10"/>
  <c r="AO10"/>
  <c r="AP9"/>
  <c r="AO9"/>
  <c r="AP8"/>
  <c r="AO8"/>
  <c r="AP7"/>
  <c r="AO7"/>
  <c r="AP6"/>
  <c r="AO6"/>
  <c r="AE406"/>
  <c r="AD406"/>
  <c r="AE405"/>
  <c r="AD405"/>
  <c r="AE404"/>
  <c r="AD404"/>
  <c r="AE403"/>
  <c r="AD403"/>
  <c r="AE402"/>
  <c r="AD402"/>
  <c r="AE401"/>
  <c r="AD401"/>
  <c r="AE400"/>
  <c r="AD400"/>
  <c r="AE399"/>
  <c r="AD399"/>
  <c r="AE398"/>
  <c r="AD398"/>
  <c r="AE397"/>
  <c r="AD397"/>
  <c r="AE396"/>
  <c r="AD396"/>
  <c r="AE395"/>
  <c r="AD395"/>
  <c r="AE394"/>
  <c r="AD394"/>
  <c r="AE393"/>
  <c r="AD393"/>
  <c r="AE392"/>
  <c r="AD392"/>
  <c r="AE391"/>
  <c r="AD391"/>
  <c r="AE390"/>
  <c r="AD390"/>
  <c r="AE389"/>
  <c r="AD389"/>
  <c r="AE388"/>
  <c r="AD388"/>
  <c r="AE387"/>
  <c r="AD387"/>
  <c r="AE386"/>
  <c r="AD386"/>
  <c r="AE385"/>
  <c r="AD385"/>
  <c r="AE384"/>
  <c r="AD384"/>
  <c r="AE383"/>
  <c r="AD383"/>
  <c r="AE382"/>
  <c r="AD382"/>
  <c r="AE381"/>
  <c r="AD381"/>
  <c r="AE380"/>
  <c r="AD380"/>
  <c r="AE379"/>
  <c r="AD379"/>
  <c r="AE378"/>
  <c r="AD378"/>
  <c r="AE377"/>
  <c r="AD377"/>
  <c r="AE376"/>
  <c r="AD376"/>
  <c r="AE375"/>
  <c r="AD375"/>
  <c r="AE374"/>
  <c r="AD374"/>
  <c r="AE373"/>
  <c r="AD373"/>
  <c r="AE372"/>
  <c r="AD372"/>
  <c r="AE371"/>
  <c r="AD371"/>
  <c r="AE370"/>
  <c r="AD370"/>
  <c r="AE369"/>
  <c r="AD369"/>
  <c r="AE368"/>
  <c r="AD368"/>
  <c r="AE367"/>
  <c r="AD367"/>
  <c r="AE366"/>
  <c r="AD366"/>
  <c r="AE365"/>
  <c r="AD365"/>
  <c r="AE364"/>
  <c r="AD364"/>
  <c r="AE363"/>
  <c r="AD363"/>
  <c r="AE362"/>
  <c r="AD362"/>
  <c r="AE361"/>
  <c r="AD361"/>
  <c r="AE360"/>
  <c r="AD360"/>
  <c r="AE359"/>
  <c r="AD359"/>
  <c r="AE358"/>
  <c r="AD358"/>
  <c r="AE357"/>
  <c r="AD357"/>
  <c r="AE356"/>
  <c r="AD356"/>
  <c r="AE355"/>
  <c r="AD355"/>
  <c r="AE354"/>
  <c r="AD354"/>
  <c r="AE353"/>
  <c r="AD353"/>
  <c r="AE352"/>
  <c r="AD352"/>
  <c r="AE351"/>
  <c r="AD351"/>
  <c r="AE350"/>
  <c r="AD350"/>
  <c r="AE349"/>
  <c r="AD349"/>
  <c r="AE348"/>
  <c r="AD348"/>
  <c r="AE347"/>
  <c r="AD347"/>
  <c r="AE346"/>
  <c r="AD346"/>
  <c r="AE345"/>
  <c r="AD345"/>
  <c r="AE344"/>
  <c r="AD344"/>
  <c r="AE343"/>
  <c r="AD343"/>
  <c r="AE342"/>
  <c r="AD342"/>
  <c r="AE341"/>
  <c r="AD341"/>
  <c r="AE340"/>
  <c r="AD340"/>
  <c r="AE339"/>
  <c r="AD339"/>
  <c r="AE338"/>
  <c r="AD338"/>
  <c r="AE337"/>
  <c r="AD337"/>
  <c r="AE336"/>
  <c r="AD336"/>
  <c r="AE335"/>
  <c r="AD335"/>
  <c r="AE334"/>
  <c r="AD334"/>
  <c r="AE333"/>
  <c r="AD333"/>
  <c r="AE332"/>
  <c r="AD332"/>
  <c r="AE331"/>
  <c r="AD331"/>
  <c r="AE330"/>
  <c r="AD330"/>
  <c r="AE329"/>
  <c r="AD329"/>
  <c r="AE328"/>
  <c r="AD328"/>
  <c r="AE327"/>
  <c r="AD327"/>
  <c r="AE326"/>
  <c r="AD326"/>
  <c r="AE325"/>
  <c r="AD325"/>
  <c r="AE324"/>
  <c r="AD324"/>
  <c r="AE323"/>
  <c r="AD323"/>
  <c r="AE322"/>
  <c r="AD322"/>
  <c r="AE321"/>
  <c r="AD321"/>
  <c r="AE320"/>
  <c r="AD320"/>
  <c r="AE319"/>
  <c r="AD319"/>
  <c r="AE318"/>
  <c r="AD318"/>
  <c r="AE317"/>
  <c r="AD317"/>
  <c r="AE316"/>
  <c r="AD316"/>
  <c r="AE315"/>
  <c r="AD315"/>
  <c r="AE314"/>
  <c r="AD314"/>
  <c r="AE313"/>
  <c r="AD313"/>
  <c r="AE312"/>
  <c r="AD312"/>
  <c r="AE311"/>
  <c r="AD311"/>
  <c r="AE310"/>
  <c r="AD310"/>
  <c r="AE309"/>
  <c r="AD309"/>
  <c r="AE308"/>
  <c r="AD308"/>
  <c r="AE307"/>
  <c r="AD307"/>
  <c r="AE306"/>
  <c r="AD306"/>
  <c r="AE305"/>
  <c r="AD305"/>
  <c r="AE304"/>
  <c r="AD304"/>
  <c r="AE303"/>
  <c r="AD303"/>
  <c r="AE302"/>
  <c r="AD302"/>
  <c r="AE301"/>
  <c r="AD301"/>
  <c r="AE300"/>
  <c r="AD300"/>
  <c r="AE299"/>
  <c r="AD299"/>
  <c r="AE298"/>
  <c r="AD298"/>
  <c r="AE297"/>
  <c r="AD297"/>
  <c r="AE296"/>
  <c r="AD296"/>
  <c r="AE295"/>
  <c r="AD295"/>
  <c r="AE294"/>
  <c r="AD294"/>
  <c r="AE293"/>
  <c r="AD293"/>
  <c r="AE292"/>
  <c r="AD292"/>
  <c r="AE291"/>
  <c r="AD291"/>
  <c r="AE290"/>
  <c r="AD290"/>
  <c r="AE289"/>
  <c r="AD289"/>
  <c r="AE288"/>
  <c r="AD288"/>
  <c r="AE287"/>
  <c r="AD287"/>
  <c r="AE286"/>
  <c r="AD286"/>
  <c r="AE285"/>
  <c r="AD285"/>
  <c r="AE284"/>
  <c r="AD284"/>
  <c r="AE283"/>
  <c r="AD283"/>
  <c r="AE282"/>
  <c r="AD282"/>
  <c r="AE281"/>
  <c r="AD281"/>
  <c r="AE280"/>
  <c r="AD280"/>
  <c r="AE279"/>
  <c r="AD279"/>
  <c r="AE278"/>
  <c r="AD278"/>
  <c r="AE277"/>
  <c r="AD277"/>
  <c r="AE276"/>
  <c r="AD276"/>
  <c r="AE275"/>
  <c r="AD275"/>
  <c r="AE274"/>
  <c r="AD274"/>
  <c r="AE273"/>
  <c r="AD273"/>
  <c r="AE272"/>
  <c r="AD272"/>
  <c r="AE271"/>
  <c r="AD271"/>
  <c r="AE270"/>
  <c r="AD270"/>
  <c r="AE269"/>
  <c r="AD269"/>
  <c r="AE268"/>
  <c r="AD268"/>
  <c r="AE267"/>
  <c r="AD267"/>
  <c r="AE266"/>
  <c r="AD266"/>
  <c r="AE265"/>
  <c r="AD265"/>
  <c r="AE264"/>
  <c r="AD264"/>
  <c r="AE263"/>
  <c r="AD263"/>
  <c r="AE262"/>
  <c r="AD262"/>
  <c r="AE261"/>
  <c r="AD261"/>
  <c r="AE260"/>
  <c r="AD260"/>
  <c r="AE259"/>
  <c r="AD259"/>
  <c r="AE258"/>
  <c r="AD258"/>
  <c r="AE257"/>
  <c r="AD257"/>
  <c r="AE256"/>
  <c r="AD256"/>
  <c r="AE255"/>
  <c r="AD255"/>
  <c r="AE254"/>
  <c r="AD254"/>
  <c r="AE253"/>
  <c r="AD253"/>
  <c r="AE252"/>
  <c r="AD252"/>
  <c r="AE251"/>
  <c r="AD251"/>
  <c r="AE250"/>
  <c r="AD250"/>
  <c r="AE249"/>
  <c r="AD249"/>
  <c r="AE248"/>
  <c r="AD248"/>
  <c r="AE247"/>
  <c r="AD247"/>
  <c r="AE246"/>
  <c r="AD246"/>
  <c r="AE245"/>
  <c r="AD245"/>
  <c r="AE244"/>
  <c r="AD244"/>
  <c r="AE243"/>
  <c r="AD243"/>
  <c r="AE242"/>
  <c r="AD242"/>
  <c r="AE241"/>
  <c r="AD241"/>
  <c r="AE240"/>
  <c r="AD240"/>
  <c r="AE239"/>
  <c r="AD239"/>
  <c r="AE238"/>
  <c r="AD238"/>
  <c r="AE237"/>
  <c r="AD237"/>
  <c r="AE236"/>
  <c r="AD236"/>
  <c r="AE235"/>
  <c r="AD235"/>
  <c r="AE234"/>
  <c r="AD234"/>
  <c r="AE233"/>
  <c r="AD233"/>
  <c r="AE232"/>
  <c r="AD232"/>
  <c r="AE231"/>
  <c r="AD231"/>
  <c r="AE230"/>
  <c r="AD230"/>
  <c r="AE229"/>
  <c r="AD229"/>
  <c r="AE228"/>
  <c r="AD228"/>
  <c r="AE227"/>
  <c r="AD227"/>
  <c r="AE226"/>
  <c r="AD226"/>
  <c r="AE225"/>
  <c r="AD225"/>
  <c r="AE224"/>
  <c r="AD224"/>
  <c r="AE223"/>
  <c r="AD223"/>
  <c r="AE222"/>
  <c r="AD222"/>
  <c r="AE221"/>
  <c r="AD221"/>
  <c r="AE220"/>
  <c r="AD220"/>
  <c r="AE219"/>
  <c r="AD219"/>
  <c r="AE218"/>
  <c r="AD218"/>
  <c r="AE217"/>
  <c r="AD217"/>
  <c r="AE216"/>
  <c r="AD216"/>
  <c r="AE215"/>
  <c r="AD215"/>
  <c r="AE214"/>
  <c r="AD214"/>
  <c r="AE213"/>
  <c r="AD213"/>
  <c r="AE212"/>
  <c r="AD212"/>
  <c r="AE211"/>
  <c r="AD211"/>
  <c r="AE210"/>
  <c r="AD210"/>
  <c r="AE209"/>
  <c r="AD209"/>
  <c r="AE208"/>
  <c r="AD208"/>
  <c r="AE207"/>
  <c r="AD207"/>
  <c r="AE206"/>
  <c r="AD206"/>
  <c r="AE205"/>
  <c r="AD205"/>
  <c r="AE204"/>
  <c r="AD204"/>
  <c r="AE203"/>
  <c r="AD203"/>
  <c r="AE202"/>
  <c r="AD202"/>
  <c r="AE201"/>
  <c r="AD201"/>
  <c r="AE200"/>
  <c r="AD200"/>
  <c r="AE199"/>
  <c r="AD199"/>
  <c r="AE198"/>
  <c r="AD198"/>
  <c r="AE197"/>
  <c r="AD197"/>
  <c r="AE196"/>
  <c r="AD196"/>
  <c r="AE195"/>
  <c r="AD195"/>
  <c r="AE194"/>
  <c r="AD194"/>
  <c r="AE193"/>
  <c r="AD193"/>
  <c r="AE192"/>
  <c r="AD192"/>
  <c r="AE191"/>
  <c r="AD191"/>
  <c r="AE190"/>
  <c r="AD190"/>
  <c r="AE189"/>
  <c r="AD189"/>
  <c r="AE188"/>
  <c r="AD188"/>
  <c r="AE187"/>
  <c r="AD187"/>
  <c r="AE186"/>
  <c r="AD186"/>
  <c r="AE185"/>
  <c r="AD185"/>
  <c r="AE184"/>
  <c r="AD184"/>
  <c r="AE183"/>
  <c r="AD183"/>
  <c r="AE182"/>
  <c r="AD182"/>
  <c r="AE181"/>
  <c r="AD181"/>
  <c r="AE180"/>
  <c r="AD180"/>
  <c r="AE179"/>
  <c r="AD179"/>
  <c r="AE178"/>
  <c r="AD178"/>
  <c r="AE177"/>
  <c r="AD177"/>
  <c r="AE176"/>
  <c r="AD176"/>
  <c r="AE175"/>
  <c r="AD175"/>
  <c r="AE174"/>
  <c r="AD174"/>
  <c r="AE173"/>
  <c r="AD173"/>
  <c r="AE172"/>
  <c r="AD172"/>
  <c r="AE171"/>
  <c r="AD171"/>
  <c r="AE170"/>
  <c r="AD170"/>
  <c r="AE169"/>
  <c r="AD169"/>
  <c r="AE168"/>
  <c r="AD168"/>
  <c r="AE167"/>
  <c r="AD167"/>
  <c r="AE166"/>
  <c r="AD166"/>
  <c r="AE165"/>
  <c r="AD165"/>
  <c r="AE164"/>
  <c r="AD164"/>
  <c r="AE163"/>
  <c r="AD163"/>
  <c r="AE162"/>
  <c r="AD162"/>
  <c r="AE161"/>
  <c r="AD161"/>
  <c r="AE160"/>
  <c r="AD160"/>
  <c r="AE159"/>
  <c r="AD159"/>
  <c r="AE158"/>
  <c r="AD158"/>
  <c r="AE157"/>
  <c r="AD157"/>
  <c r="AE156"/>
  <c r="AD156"/>
  <c r="AE155"/>
  <c r="AD155"/>
  <c r="AE154"/>
  <c r="AD154"/>
  <c r="AE153"/>
  <c r="AD153"/>
  <c r="AE152"/>
  <c r="AD152"/>
  <c r="AE151"/>
  <c r="AD151"/>
  <c r="AE150"/>
  <c r="AD150"/>
  <c r="AE149"/>
  <c r="AD149"/>
  <c r="AE148"/>
  <c r="AD148"/>
  <c r="AE147"/>
  <c r="AD147"/>
  <c r="AE146"/>
  <c r="AD146"/>
  <c r="AE145"/>
  <c r="AD145"/>
  <c r="AE144"/>
  <c r="AD144"/>
  <c r="AE143"/>
  <c r="AD143"/>
  <c r="AE142"/>
  <c r="AD142"/>
  <c r="AE141"/>
  <c r="AD141"/>
  <c r="AE140"/>
  <c r="AD140"/>
  <c r="AE139"/>
  <c r="AD139"/>
  <c r="AE138"/>
  <c r="AD138"/>
  <c r="AE137"/>
  <c r="AD137"/>
  <c r="AE136"/>
  <c r="AD136"/>
  <c r="AE135"/>
  <c r="AD135"/>
  <c r="AE134"/>
  <c r="AD134"/>
  <c r="AE133"/>
  <c r="AD133"/>
  <c r="AE132"/>
  <c r="AD132"/>
  <c r="AE131"/>
  <c r="AD131"/>
  <c r="AE130"/>
  <c r="AD130"/>
  <c r="AE129"/>
  <c r="AD129"/>
  <c r="AE128"/>
  <c r="AD128"/>
  <c r="AE127"/>
  <c r="AD127"/>
  <c r="AE126"/>
  <c r="AD126"/>
  <c r="AE125"/>
  <c r="AD125"/>
  <c r="AE124"/>
  <c r="AD124"/>
  <c r="AE123"/>
  <c r="AD123"/>
  <c r="AE122"/>
  <c r="AD122"/>
  <c r="AE121"/>
  <c r="AD121"/>
  <c r="AE120"/>
  <c r="AD120"/>
  <c r="AE119"/>
  <c r="AD119"/>
  <c r="AE118"/>
  <c r="AD118"/>
  <c r="AE117"/>
  <c r="AD117"/>
  <c r="AE116"/>
  <c r="AD116"/>
  <c r="AE115"/>
  <c r="AD115"/>
  <c r="AE114"/>
  <c r="AD114"/>
  <c r="AE113"/>
  <c r="AD113"/>
  <c r="AE112"/>
  <c r="AD112"/>
  <c r="AE111"/>
  <c r="AD111"/>
  <c r="AE110"/>
  <c r="AD110"/>
  <c r="AE109"/>
  <c r="AD109"/>
  <c r="AE108"/>
  <c r="AD108"/>
  <c r="AE107"/>
  <c r="AD107"/>
  <c r="AE106"/>
  <c r="AD106"/>
  <c r="AE105"/>
  <c r="AD105"/>
  <c r="AE104"/>
  <c r="AD104"/>
  <c r="AE103"/>
  <c r="AD103"/>
  <c r="AE102"/>
  <c r="AD102"/>
  <c r="AE101"/>
  <c r="AD101"/>
  <c r="AE100"/>
  <c r="AD100"/>
  <c r="AE99"/>
  <c r="AD99"/>
  <c r="AE98"/>
  <c r="AD98"/>
  <c r="AE97"/>
  <c r="AD97"/>
  <c r="AE96"/>
  <c r="AD96"/>
  <c r="AE95"/>
  <c r="AD95"/>
  <c r="AE94"/>
  <c r="AD94"/>
  <c r="AE93"/>
  <c r="AD93"/>
  <c r="AE92"/>
  <c r="AD92"/>
  <c r="AE91"/>
  <c r="AD91"/>
  <c r="AE90"/>
  <c r="AD90"/>
  <c r="AE89"/>
  <c r="AD89"/>
  <c r="AE88"/>
  <c r="AD88"/>
  <c r="AE87"/>
  <c r="AD87"/>
  <c r="AE86"/>
  <c r="AD86"/>
  <c r="AE85"/>
  <c r="AD85"/>
  <c r="AE84"/>
  <c r="AD84"/>
  <c r="AE83"/>
  <c r="AD83"/>
  <c r="AE82"/>
  <c r="AD82"/>
  <c r="AE81"/>
  <c r="AD81"/>
  <c r="AE80"/>
  <c r="AD80"/>
  <c r="AE79"/>
  <c r="AD79"/>
  <c r="AE78"/>
  <c r="AD78"/>
  <c r="AE77"/>
  <c r="AD77"/>
  <c r="AE76"/>
  <c r="AD76"/>
  <c r="AE75"/>
  <c r="AD75"/>
  <c r="AE74"/>
  <c r="AD74"/>
  <c r="AE73"/>
  <c r="AD73"/>
  <c r="AE72"/>
  <c r="AD72"/>
  <c r="AE71"/>
  <c r="AD71"/>
  <c r="AE70"/>
  <c r="AD70"/>
  <c r="AE69"/>
  <c r="AD69"/>
  <c r="AE68"/>
  <c r="AD68"/>
  <c r="AE67"/>
  <c r="AD67"/>
  <c r="AE66"/>
  <c r="AD66"/>
  <c r="AE65"/>
  <c r="AD65"/>
  <c r="AE64"/>
  <c r="AD64"/>
  <c r="AE63"/>
  <c r="AD63"/>
  <c r="AE62"/>
  <c r="AD62"/>
  <c r="AE61"/>
  <c r="AD61"/>
  <c r="AE60"/>
  <c r="AD60"/>
  <c r="AE59"/>
  <c r="AD59"/>
  <c r="AE58"/>
  <c r="AD58"/>
  <c r="AE57"/>
  <c r="AD57"/>
  <c r="AE56"/>
  <c r="AD56"/>
  <c r="AE55"/>
  <c r="AD55"/>
  <c r="AE54"/>
  <c r="AD54"/>
  <c r="AE53"/>
  <c r="AD53"/>
  <c r="AE52"/>
  <c r="AD52"/>
  <c r="AE51"/>
  <c r="AD51"/>
  <c r="AE50"/>
  <c r="AD50"/>
  <c r="AE49"/>
  <c r="AD49"/>
  <c r="AE48"/>
  <c r="AD48"/>
  <c r="AE47"/>
  <c r="AD47"/>
  <c r="AE46"/>
  <c r="AD46"/>
  <c r="AE45"/>
  <c r="AD45"/>
  <c r="AE44"/>
  <c r="AD44"/>
  <c r="AE43"/>
  <c r="AD43"/>
  <c r="AE42"/>
  <c r="AD42"/>
  <c r="AE41"/>
  <c r="AD41"/>
  <c r="AE40"/>
  <c r="AD40"/>
  <c r="AE39"/>
  <c r="AD39"/>
  <c r="AE38"/>
  <c r="AD38"/>
  <c r="AE37"/>
  <c r="AD37"/>
  <c r="AE36"/>
  <c r="AD36"/>
  <c r="AE35"/>
  <c r="AD35"/>
  <c r="AE34"/>
  <c r="AD34"/>
  <c r="AE33"/>
  <c r="AD33"/>
  <c r="AE32"/>
  <c r="AD32"/>
  <c r="AE31"/>
  <c r="AD31"/>
  <c r="AE30"/>
  <c r="AD30"/>
  <c r="AE29"/>
  <c r="AD29"/>
  <c r="AE28"/>
  <c r="AD28"/>
  <c r="AE27"/>
  <c r="AD27"/>
  <c r="AE26"/>
  <c r="AD26"/>
  <c r="AE25"/>
  <c r="AD25"/>
  <c r="AE24"/>
  <c r="AD24"/>
  <c r="AE23"/>
  <c r="AD23"/>
  <c r="AE22"/>
  <c r="AD22"/>
  <c r="AE21"/>
  <c r="AD21"/>
  <c r="AE20"/>
  <c r="AD20"/>
  <c r="AE19"/>
  <c r="AD19"/>
  <c r="AE18"/>
  <c r="AD18"/>
  <c r="AE17"/>
  <c r="AD17"/>
  <c r="AE16"/>
  <c r="AD16"/>
  <c r="AE15"/>
  <c r="AD15"/>
  <c r="AE14"/>
  <c r="AD14"/>
  <c r="AE13"/>
  <c r="AD13"/>
  <c r="AE12"/>
  <c r="AD12"/>
  <c r="AE11"/>
  <c r="AD11"/>
  <c r="AE10"/>
  <c r="AD10"/>
  <c r="AE9"/>
  <c r="AD9"/>
  <c r="AE8"/>
  <c r="AD8"/>
  <c r="AE7"/>
  <c r="AD7"/>
  <c r="AE6"/>
  <c r="AD6"/>
  <c r="T406"/>
  <c r="S406"/>
  <c r="T405"/>
  <c r="S405"/>
  <c r="T404"/>
  <c r="S404"/>
  <c r="T403"/>
  <c r="S403"/>
  <c r="T402"/>
  <c r="S402"/>
  <c r="T401"/>
  <c r="S401"/>
  <c r="T400"/>
  <c r="S400"/>
  <c r="T399"/>
  <c r="S399"/>
  <c r="T398"/>
  <c r="S398"/>
  <c r="T397"/>
  <c r="S397"/>
  <c r="T396"/>
  <c r="S396"/>
  <c r="T395"/>
  <c r="S395"/>
  <c r="T394"/>
  <c r="S394"/>
  <c r="T393"/>
  <c r="S393"/>
  <c r="T392"/>
  <c r="S392"/>
  <c r="T391"/>
  <c r="S391"/>
  <c r="T390"/>
  <c r="S390"/>
  <c r="T389"/>
  <c r="S389"/>
  <c r="T388"/>
  <c r="S388"/>
  <c r="T387"/>
  <c r="S387"/>
  <c r="T386"/>
  <c r="S386"/>
  <c r="T385"/>
  <c r="S385"/>
  <c r="T384"/>
  <c r="S384"/>
  <c r="T383"/>
  <c r="S383"/>
  <c r="T382"/>
  <c r="S382"/>
  <c r="T381"/>
  <c r="S381"/>
  <c r="T380"/>
  <c r="S380"/>
  <c r="T379"/>
  <c r="S379"/>
  <c r="T378"/>
  <c r="S378"/>
  <c r="T377"/>
  <c r="S377"/>
  <c r="T376"/>
  <c r="S376"/>
  <c r="T375"/>
  <c r="S375"/>
  <c r="T374"/>
  <c r="S374"/>
  <c r="T373"/>
  <c r="S373"/>
  <c r="T372"/>
  <c r="S372"/>
  <c r="T371"/>
  <c r="S371"/>
  <c r="T370"/>
  <c r="S370"/>
  <c r="T369"/>
  <c r="S369"/>
  <c r="T368"/>
  <c r="S368"/>
  <c r="T367"/>
  <c r="S367"/>
  <c r="T366"/>
  <c r="S366"/>
  <c r="T365"/>
  <c r="S365"/>
  <c r="T364"/>
  <c r="S364"/>
  <c r="T363"/>
  <c r="S363"/>
  <c r="T362"/>
  <c r="S362"/>
  <c r="T361"/>
  <c r="S361"/>
  <c r="T360"/>
  <c r="S360"/>
  <c r="T359"/>
  <c r="S359"/>
  <c r="T358"/>
  <c r="S358"/>
  <c r="T357"/>
  <c r="S357"/>
  <c r="T356"/>
  <c r="S356"/>
  <c r="T355"/>
  <c r="S355"/>
  <c r="T354"/>
  <c r="S354"/>
  <c r="T353"/>
  <c r="S353"/>
  <c r="T352"/>
  <c r="S352"/>
  <c r="T351"/>
  <c r="S351"/>
  <c r="T350"/>
  <c r="S350"/>
  <c r="T349"/>
  <c r="S349"/>
  <c r="T348"/>
  <c r="S348"/>
  <c r="T347"/>
  <c r="S347"/>
  <c r="T346"/>
  <c r="S346"/>
  <c r="T345"/>
  <c r="S345"/>
  <c r="T344"/>
  <c r="S344"/>
  <c r="T343"/>
  <c r="S343"/>
  <c r="T342"/>
  <c r="S342"/>
  <c r="T341"/>
  <c r="S341"/>
  <c r="T340"/>
  <c r="S340"/>
  <c r="T339"/>
  <c r="S339"/>
  <c r="T338"/>
  <c r="S338"/>
  <c r="T337"/>
  <c r="S337"/>
  <c r="T336"/>
  <c r="S336"/>
  <c r="T335"/>
  <c r="S335"/>
  <c r="T334"/>
  <c r="S334"/>
  <c r="T333"/>
  <c r="S333"/>
  <c r="T332"/>
  <c r="S332"/>
  <c r="T331"/>
  <c r="S331"/>
  <c r="T330"/>
  <c r="S330"/>
  <c r="T329"/>
  <c r="S329"/>
  <c r="T328"/>
  <c r="S328"/>
  <c r="T327"/>
  <c r="S327"/>
  <c r="T326"/>
  <c r="S326"/>
  <c r="T325"/>
  <c r="S325"/>
  <c r="T324"/>
  <c r="S324"/>
  <c r="T323"/>
  <c r="S323"/>
  <c r="T322"/>
  <c r="S322"/>
  <c r="T321"/>
  <c r="S321"/>
  <c r="T320"/>
  <c r="S320"/>
  <c r="T319"/>
  <c r="S319"/>
  <c r="T318"/>
  <c r="S318"/>
  <c r="T317"/>
  <c r="S317"/>
  <c r="T316"/>
  <c r="S316"/>
  <c r="T315"/>
  <c r="S315"/>
  <c r="T314"/>
  <c r="S314"/>
  <c r="T313"/>
  <c r="S313"/>
  <c r="T312"/>
  <c r="S312"/>
  <c r="T311"/>
  <c r="S311"/>
  <c r="T310"/>
  <c r="S310"/>
  <c r="T309"/>
  <c r="S309"/>
  <c r="T308"/>
  <c r="S308"/>
  <c r="T307"/>
  <c r="S307"/>
  <c r="T306"/>
  <c r="S306"/>
  <c r="T305"/>
  <c r="S305"/>
  <c r="T304"/>
  <c r="S304"/>
  <c r="T303"/>
  <c r="S303"/>
  <c r="T302"/>
  <c r="S302"/>
  <c r="T301"/>
  <c r="S301"/>
  <c r="T300"/>
  <c r="S300"/>
  <c r="T299"/>
  <c r="S299"/>
  <c r="T298"/>
  <c r="S298"/>
  <c r="T297"/>
  <c r="S297"/>
  <c r="T296"/>
  <c r="S296"/>
  <c r="T295"/>
  <c r="S295"/>
  <c r="T294"/>
  <c r="S294"/>
  <c r="T293"/>
  <c r="S293"/>
  <c r="T292"/>
  <c r="S292"/>
  <c r="T291"/>
  <c r="S291"/>
  <c r="T290"/>
  <c r="S290"/>
  <c r="T289"/>
  <c r="S289"/>
  <c r="T288"/>
  <c r="S288"/>
  <c r="T287"/>
  <c r="S287"/>
  <c r="T286"/>
  <c r="S286"/>
  <c r="T285"/>
  <c r="S285"/>
  <c r="T284"/>
  <c r="S284"/>
  <c r="T283"/>
  <c r="S283"/>
  <c r="T282"/>
  <c r="S282"/>
  <c r="T281"/>
  <c r="S281"/>
  <c r="T280"/>
  <c r="S280"/>
  <c r="T279"/>
  <c r="S279"/>
  <c r="T278"/>
  <c r="S278"/>
  <c r="T277"/>
  <c r="S277"/>
  <c r="T276"/>
  <c r="S276"/>
  <c r="T275"/>
  <c r="S275"/>
  <c r="T274"/>
  <c r="S274"/>
  <c r="T273"/>
  <c r="S273"/>
  <c r="T272"/>
  <c r="S272"/>
  <c r="T271"/>
  <c r="S271"/>
  <c r="T270"/>
  <c r="S270"/>
  <c r="T269"/>
  <c r="S269"/>
  <c r="T268"/>
  <c r="S268"/>
  <c r="T267"/>
  <c r="S267"/>
  <c r="T266"/>
  <c r="S266"/>
  <c r="T265"/>
  <c r="S265"/>
  <c r="T264"/>
  <c r="S264"/>
  <c r="T263"/>
  <c r="S263"/>
  <c r="T262"/>
  <c r="S262"/>
  <c r="T261"/>
  <c r="S261"/>
  <c r="T260"/>
  <c r="S260"/>
  <c r="T259"/>
  <c r="S259"/>
  <c r="T258"/>
  <c r="S258"/>
  <c r="T257"/>
  <c r="S257"/>
  <c r="T256"/>
  <c r="S256"/>
  <c r="T255"/>
  <c r="S255"/>
  <c r="T254"/>
  <c r="S254"/>
  <c r="T253"/>
  <c r="S253"/>
  <c r="T252"/>
  <c r="S252"/>
  <c r="T251"/>
  <c r="S251"/>
  <c r="T250"/>
  <c r="S250"/>
  <c r="T249"/>
  <c r="S249"/>
  <c r="T248"/>
  <c r="S248"/>
  <c r="T247"/>
  <c r="S247"/>
  <c r="T246"/>
  <c r="S246"/>
  <c r="T245"/>
  <c r="S245"/>
  <c r="T244"/>
  <c r="S244"/>
  <c r="T243"/>
  <c r="S243"/>
  <c r="T242"/>
  <c r="S242"/>
  <c r="T241"/>
  <c r="S241"/>
  <c r="T240"/>
  <c r="S240"/>
  <c r="T239"/>
  <c r="S239"/>
  <c r="T238"/>
  <c r="S238"/>
  <c r="T237"/>
  <c r="S237"/>
  <c r="T236"/>
  <c r="S236"/>
  <c r="T235"/>
  <c r="S235"/>
  <c r="T234"/>
  <c r="S234"/>
  <c r="T233"/>
  <c r="S233"/>
  <c r="T232"/>
  <c r="S232"/>
  <c r="T231"/>
  <c r="S231"/>
  <c r="T230"/>
  <c r="S230"/>
  <c r="T229"/>
  <c r="S229"/>
  <c r="T228"/>
  <c r="S228"/>
  <c r="T227"/>
  <c r="S227"/>
  <c r="T226"/>
  <c r="S226"/>
  <c r="T225"/>
  <c r="S225"/>
  <c r="T224"/>
  <c r="S224"/>
  <c r="T223"/>
  <c r="S223"/>
  <c r="T222"/>
  <c r="S222"/>
  <c r="T221"/>
  <c r="S221"/>
  <c r="T220"/>
  <c r="S220"/>
  <c r="T219"/>
  <c r="S219"/>
  <c r="T218"/>
  <c r="S218"/>
  <c r="T217"/>
  <c r="S217"/>
  <c r="T216"/>
  <c r="S216"/>
  <c r="T215"/>
  <c r="S215"/>
  <c r="T214"/>
  <c r="S214"/>
  <c r="T213"/>
  <c r="S213"/>
  <c r="T212"/>
  <c r="S212"/>
  <c r="T211"/>
  <c r="S211"/>
  <c r="T210"/>
  <c r="S210"/>
  <c r="T209"/>
  <c r="S209"/>
  <c r="T208"/>
  <c r="S208"/>
  <c r="T207"/>
  <c r="S207"/>
  <c r="T206"/>
  <c r="S206"/>
  <c r="T205"/>
  <c r="S205"/>
  <c r="T204"/>
  <c r="S204"/>
  <c r="T203"/>
  <c r="S203"/>
  <c r="T202"/>
  <c r="S202"/>
  <c r="T201"/>
  <c r="S201"/>
  <c r="T200"/>
  <c r="S200"/>
  <c r="T199"/>
  <c r="S199"/>
  <c r="T198"/>
  <c r="S198"/>
  <c r="T197"/>
  <c r="S197"/>
  <c r="T196"/>
  <c r="S196"/>
  <c r="T195"/>
  <c r="S195"/>
  <c r="T194"/>
  <c r="S194"/>
  <c r="T193"/>
  <c r="S193"/>
  <c r="T192"/>
  <c r="S192"/>
  <c r="T191"/>
  <c r="S191"/>
  <c r="T190"/>
  <c r="S190"/>
  <c r="T189"/>
  <c r="S189"/>
  <c r="T188"/>
  <c r="S188"/>
  <c r="T187"/>
  <c r="S187"/>
  <c r="T186"/>
  <c r="S186"/>
  <c r="T185"/>
  <c r="S185"/>
  <c r="T184"/>
  <c r="S184"/>
  <c r="T183"/>
  <c r="S183"/>
  <c r="T182"/>
  <c r="S182"/>
  <c r="T181"/>
  <c r="S181"/>
  <c r="T180"/>
  <c r="S180"/>
  <c r="T179"/>
  <c r="S179"/>
  <c r="T178"/>
  <c r="S178"/>
  <c r="T177"/>
  <c r="S177"/>
  <c r="T176"/>
  <c r="S176"/>
  <c r="T175"/>
  <c r="S175"/>
  <c r="T174"/>
  <c r="S174"/>
  <c r="T173"/>
  <c r="S173"/>
  <c r="T172"/>
  <c r="S172"/>
  <c r="T171"/>
  <c r="S171"/>
  <c r="T170"/>
  <c r="S170"/>
  <c r="T169"/>
  <c r="S169"/>
  <c r="T168"/>
  <c r="S168"/>
  <c r="T167"/>
  <c r="S167"/>
  <c r="T166"/>
  <c r="S166"/>
  <c r="T165"/>
  <c r="S165"/>
  <c r="T164"/>
  <c r="S164"/>
  <c r="T163"/>
  <c r="S163"/>
  <c r="T162"/>
  <c r="S162"/>
  <c r="T161"/>
  <c r="S161"/>
  <c r="T160"/>
  <c r="S160"/>
  <c r="T159"/>
  <c r="S159"/>
  <c r="T158"/>
  <c r="S158"/>
  <c r="T157"/>
  <c r="S157"/>
  <c r="T156"/>
  <c r="S156"/>
  <c r="T155"/>
  <c r="S155"/>
  <c r="T154"/>
  <c r="S154"/>
  <c r="T153"/>
  <c r="S153"/>
  <c r="T152"/>
  <c r="S152"/>
  <c r="T151"/>
  <c r="S151"/>
  <c r="T150"/>
  <c r="S150"/>
  <c r="T149"/>
  <c r="S149"/>
  <c r="T148"/>
  <c r="S148"/>
  <c r="T147"/>
  <c r="S147"/>
  <c r="T146"/>
  <c r="S146"/>
  <c r="T145"/>
  <c r="S145"/>
  <c r="T144"/>
  <c r="S144"/>
  <c r="T143"/>
  <c r="S143"/>
  <c r="T142"/>
  <c r="S142"/>
  <c r="T141"/>
  <c r="S141"/>
  <c r="T140"/>
  <c r="S140"/>
  <c r="T139"/>
  <c r="S139"/>
  <c r="T138"/>
  <c r="S138"/>
  <c r="T137"/>
  <c r="S137"/>
  <c r="T136"/>
  <c r="S136"/>
  <c r="T135"/>
  <c r="S135"/>
  <c r="T134"/>
  <c r="S134"/>
  <c r="T133"/>
  <c r="S133"/>
  <c r="T132"/>
  <c r="S132"/>
  <c r="T131"/>
  <c r="S131"/>
  <c r="T130"/>
  <c r="S130"/>
  <c r="T129"/>
  <c r="S129"/>
  <c r="T128"/>
  <c r="S128"/>
  <c r="T127"/>
  <c r="S127"/>
  <c r="T126"/>
  <c r="S126"/>
  <c r="T125"/>
  <c r="S125"/>
  <c r="T124"/>
  <c r="S124"/>
  <c r="T123"/>
  <c r="S123"/>
  <c r="T122"/>
  <c r="S122"/>
  <c r="T121"/>
  <c r="S121"/>
  <c r="T120"/>
  <c r="S120"/>
  <c r="T119"/>
  <c r="S119"/>
  <c r="T118"/>
  <c r="S118"/>
  <c r="T117"/>
  <c r="S117"/>
  <c r="T116"/>
  <c r="S116"/>
  <c r="T115"/>
  <c r="S115"/>
  <c r="T114"/>
  <c r="S114"/>
  <c r="T113"/>
  <c r="S113"/>
  <c r="T112"/>
  <c r="S112"/>
  <c r="T111"/>
  <c r="S111"/>
  <c r="T110"/>
  <c r="S110"/>
  <c r="T109"/>
  <c r="S109"/>
  <c r="T108"/>
  <c r="S108"/>
  <c r="T107"/>
  <c r="S107"/>
  <c r="T106"/>
  <c r="S106"/>
  <c r="T105"/>
  <c r="S105"/>
  <c r="T104"/>
  <c r="S104"/>
  <c r="T103"/>
  <c r="S103"/>
  <c r="T102"/>
  <c r="S102"/>
  <c r="T101"/>
  <c r="S101"/>
  <c r="T100"/>
  <c r="S100"/>
  <c r="T99"/>
  <c r="S99"/>
  <c r="T98"/>
  <c r="S98"/>
  <c r="T97"/>
  <c r="S97"/>
  <c r="T96"/>
  <c r="S96"/>
  <c r="T95"/>
  <c r="S95"/>
  <c r="T94"/>
  <c r="S94"/>
  <c r="T93"/>
  <c r="S93"/>
  <c r="T92"/>
  <c r="S92"/>
  <c r="T91"/>
  <c r="S91"/>
  <c r="T90"/>
  <c r="S90"/>
  <c r="T89"/>
  <c r="S89"/>
  <c r="T88"/>
  <c r="S88"/>
  <c r="T87"/>
  <c r="S87"/>
  <c r="T86"/>
  <c r="S86"/>
  <c r="T85"/>
  <c r="S85"/>
  <c r="T84"/>
  <c r="S84"/>
  <c r="T83"/>
  <c r="S83"/>
  <c r="T82"/>
  <c r="S82"/>
  <c r="T81"/>
  <c r="S81"/>
  <c r="T80"/>
  <c r="S80"/>
  <c r="T79"/>
  <c r="S79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T61"/>
  <c r="S61"/>
  <c r="T60"/>
  <c r="S60"/>
  <c r="T59"/>
  <c r="S59"/>
  <c r="T58"/>
  <c r="S58"/>
  <c r="T57"/>
  <c r="S57"/>
  <c r="T56"/>
  <c r="S56"/>
  <c r="T55"/>
  <c r="S55"/>
  <c r="T54"/>
  <c r="S54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36"/>
  <c r="S36"/>
  <c r="T35"/>
  <c r="S35"/>
  <c r="T34"/>
  <c r="S34"/>
  <c r="T33"/>
  <c r="S33"/>
  <c r="T32"/>
  <c r="S32"/>
  <c r="T31"/>
  <c r="S31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13"/>
  <c r="S13"/>
  <c r="T12"/>
  <c r="S12"/>
  <c r="T11"/>
  <c r="S11"/>
  <c r="T10"/>
  <c r="S10"/>
  <c r="T9"/>
  <c r="S9"/>
  <c r="T8"/>
  <c r="S8"/>
  <c r="T7"/>
  <c r="S7"/>
  <c r="T6"/>
  <c r="S6"/>
  <c r="D6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D16"/>
  <c r="D41"/>
  <c r="D71"/>
  <c r="D108"/>
  <c r="D158"/>
  <c r="D213"/>
  <c r="D263"/>
  <c r="D326"/>
  <c r="CU3" s="1"/>
  <c r="D263" i="9"/>
  <c r="D213"/>
  <c r="D158"/>
  <c r="D108"/>
  <c r="D71"/>
  <c r="D41"/>
  <c r="D16"/>
  <c r="D6"/>
  <c r="C6" s="1"/>
  <c r="C7" s="1"/>
  <c r="C8" s="1"/>
  <c r="C9" s="1"/>
  <c r="C10" s="1"/>
  <c r="C11" s="1"/>
  <c r="C12" s="1"/>
  <c r="C13" s="1"/>
  <c r="C14" s="1"/>
  <c r="C15" s="1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6"/>
  <c r="S6"/>
  <c r="S7" s="1"/>
  <c r="S8" s="1"/>
  <c r="P1"/>
  <c r="F8" l="1"/>
  <c r="M7" i="5"/>
  <c r="L8"/>
  <c r="M6"/>
  <c r="W8"/>
  <c r="AH7"/>
  <c r="AS9"/>
  <c r="AT8"/>
  <c r="AT7"/>
  <c r="BD7"/>
  <c r="BR11"/>
  <c r="BR15"/>
  <c r="BR19"/>
  <c r="BR23"/>
  <c r="BR27"/>
  <c r="BR31"/>
  <c r="BR35"/>
  <c r="BR39"/>
  <c r="BR43"/>
  <c r="BR47"/>
  <c r="BR51"/>
  <c r="BR55"/>
  <c r="BR59"/>
  <c r="BR63"/>
  <c r="BR67"/>
  <c r="BR71"/>
  <c r="BR75"/>
  <c r="BR79"/>
  <c r="BR83"/>
  <c r="BR87"/>
  <c r="BR91"/>
  <c r="BR95"/>
  <c r="BR99"/>
  <c r="BR103"/>
  <c r="BR107"/>
  <c r="BR111"/>
  <c r="BR115"/>
  <c r="BR119"/>
  <c r="BR123"/>
  <c r="BR127"/>
  <c r="BR131"/>
  <c r="BR135"/>
  <c r="BR139"/>
  <c r="BR143"/>
  <c r="BR147"/>
  <c r="BR151"/>
  <c r="BR155"/>
  <c r="BR159"/>
  <c r="BR163"/>
  <c r="BR167"/>
  <c r="BR171"/>
  <c r="BR175"/>
  <c r="BR179"/>
  <c r="BR183"/>
  <c r="BR187"/>
  <c r="BR191"/>
  <c r="BR195"/>
  <c r="BR199"/>
  <c r="BR203"/>
  <c r="BR207"/>
  <c r="BR211"/>
  <c r="BR215"/>
  <c r="BR219"/>
  <c r="BR223"/>
  <c r="BR227"/>
  <c r="BR231"/>
  <c r="BR235"/>
  <c r="BR239"/>
  <c r="BR243"/>
  <c r="BR247"/>
  <c r="BR251"/>
  <c r="BR255"/>
  <c r="BR259"/>
  <c r="BR263"/>
  <c r="BR267"/>
  <c r="BR271"/>
  <c r="BR275"/>
  <c r="BR279"/>
  <c r="BR283"/>
  <c r="BR287"/>
  <c r="BR291"/>
  <c r="BR295"/>
  <c r="BR299"/>
  <c r="BR303"/>
  <c r="BR307"/>
  <c r="BR311"/>
  <c r="BR315"/>
  <c r="BR319"/>
  <c r="BR323"/>
  <c r="BR327"/>
  <c r="BR331"/>
  <c r="BR335"/>
  <c r="BR339"/>
  <c r="BR343"/>
  <c r="BR347"/>
  <c r="BR351"/>
  <c r="BR355"/>
  <c r="BR359"/>
  <c r="BR363"/>
  <c r="BR367"/>
  <c r="BR371"/>
  <c r="BR375"/>
  <c r="BR379"/>
  <c r="BR383"/>
  <c r="BR387"/>
  <c r="BR391"/>
  <c r="BR395"/>
  <c r="BR399"/>
  <c r="BR403"/>
  <c r="BR7"/>
  <c r="BR10"/>
  <c r="BR14"/>
  <c r="BR18"/>
  <c r="BR22"/>
  <c r="BR26"/>
  <c r="BR30"/>
  <c r="BR34"/>
  <c r="BR38"/>
  <c r="BR42"/>
  <c r="BR46"/>
  <c r="BR50"/>
  <c r="BR54"/>
  <c r="BR58"/>
  <c r="BR62"/>
  <c r="BR66"/>
  <c r="BR70"/>
  <c r="BR74"/>
  <c r="BR78"/>
  <c r="BR82"/>
  <c r="BR86"/>
  <c r="BR90"/>
  <c r="BR94"/>
  <c r="BR98"/>
  <c r="BR102"/>
  <c r="BR106"/>
  <c r="BR110"/>
  <c r="BR114"/>
  <c r="BR118"/>
  <c r="BR122"/>
  <c r="BR126"/>
  <c r="BR130"/>
  <c r="BR134"/>
  <c r="BR138"/>
  <c r="BR142"/>
  <c r="BR146"/>
  <c r="BR150"/>
  <c r="BR154"/>
  <c r="BR158"/>
  <c r="BR162"/>
  <c r="BR166"/>
  <c r="BR170"/>
  <c r="BR174"/>
  <c r="BR178"/>
  <c r="BR182"/>
  <c r="BR186"/>
  <c r="BR190"/>
  <c r="BR194"/>
  <c r="BR198"/>
  <c r="BR202"/>
  <c r="BR206"/>
  <c r="BR210"/>
  <c r="BR214"/>
  <c r="BR218"/>
  <c r="BR222"/>
  <c r="BR226"/>
  <c r="BR230"/>
  <c r="BR234"/>
  <c r="BR238"/>
  <c r="BR242"/>
  <c r="BR246"/>
  <c r="BR250"/>
  <c r="BR254"/>
  <c r="BR258"/>
  <c r="BR262"/>
  <c r="BR266"/>
  <c r="BR270"/>
  <c r="BR274"/>
  <c r="BR278"/>
  <c r="BR282"/>
  <c r="BR286"/>
  <c r="BR290"/>
  <c r="BR294"/>
  <c r="BR298"/>
  <c r="BR302"/>
  <c r="BR306"/>
  <c r="BR310"/>
  <c r="BR314"/>
  <c r="BR318"/>
  <c r="BR322"/>
  <c r="BR326"/>
  <c r="BR330"/>
  <c r="BR334"/>
  <c r="BR338"/>
  <c r="BR342"/>
  <c r="BR346"/>
  <c r="BR350"/>
  <c r="BR354"/>
  <c r="BR358"/>
  <c r="BR362"/>
  <c r="BR366"/>
  <c r="BR370"/>
  <c r="BR374"/>
  <c r="BR378"/>
  <c r="BR382"/>
  <c r="BR386"/>
  <c r="BR390"/>
  <c r="BR394"/>
  <c r="BR398"/>
  <c r="BR402"/>
  <c r="BR406"/>
  <c r="BR6"/>
  <c r="BR9"/>
  <c r="BR13"/>
  <c r="BR17"/>
  <c r="BR21"/>
  <c r="BR25"/>
  <c r="BR29"/>
  <c r="BR33"/>
  <c r="BR37"/>
  <c r="BR41"/>
  <c r="BR45"/>
  <c r="BR49"/>
  <c r="BR53"/>
  <c r="BR57"/>
  <c r="BR61"/>
  <c r="BR65"/>
  <c r="BR69"/>
  <c r="BR73"/>
  <c r="BR77"/>
  <c r="BR81"/>
  <c r="BR85"/>
  <c r="BR89"/>
  <c r="BR93"/>
  <c r="BR97"/>
  <c r="BR101"/>
  <c r="BR105"/>
  <c r="BR109"/>
  <c r="BR113"/>
  <c r="BR117"/>
  <c r="BR121"/>
  <c r="BR125"/>
  <c r="BR129"/>
  <c r="BR133"/>
  <c r="BR137"/>
  <c r="BR141"/>
  <c r="BR145"/>
  <c r="BR149"/>
  <c r="BR153"/>
  <c r="BR157"/>
  <c r="BR161"/>
  <c r="BR165"/>
  <c r="BR169"/>
  <c r="BR173"/>
  <c r="BR177"/>
  <c r="BR181"/>
  <c r="BR185"/>
  <c r="BR189"/>
  <c r="BR193"/>
  <c r="BR197"/>
  <c r="BR201"/>
  <c r="BR205"/>
  <c r="BR209"/>
  <c r="BR213"/>
  <c r="BR217"/>
  <c r="BR221"/>
  <c r="BR225"/>
  <c r="BR229"/>
  <c r="BR233"/>
  <c r="BR237"/>
  <c r="BR241"/>
  <c r="BR245"/>
  <c r="BR249"/>
  <c r="BR253"/>
  <c r="BR257"/>
  <c r="BR261"/>
  <c r="BR265"/>
  <c r="BR269"/>
  <c r="BR273"/>
  <c r="BR277"/>
  <c r="BR281"/>
  <c r="BR285"/>
  <c r="BR289"/>
  <c r="BR293"/>
  <c r="BR297"/>
  <c r="BR301"/>
  <c r="BR305"/>
  <c r="BR309"/>
  <c r="BR313"/>
  <c r="BR317"/>
  <c r="BR321"/>
  <c r="BR325"/>
  <c r="BR329"/>
  <c r="BR333"/>
  <c r="BR337"/>
  <c r="BR341"/>
  <c r="BR345"/>
  <c r="BR349"/>
  <c r="BR353"/>
  <c r="BR357"/>
  <c r="BR361"/>
  <c r="BR365"/>
  <c r="BR369"/>
  <c r="BR373"/>
  <c r="BR377"/>
  <c r="BR381"/>
  <c r="BR385"/>
  <c r="BR389"/>
  <c r="BR393"/>
  <c r="BR397"/>
  <c r="BR401"/>
  <c r="BR405"/>
  <c r="BQ7"/>
  <c r="BQ8"/>
  <c r="BQ6"/>
  <c r="BO10"/>
  <c r="CK8"/>
  <c r="BC29"/>
  <c r="BC24"/>
  <c r="BC17"/>
  <c r="BC12"/>
  <c r="BC41"/>
  <c r="BC36"/>
  <c r="BC150"/>
  <c r="BC40"/>
  <c r="BC28"/>
  <c r="BC21"/>
  <c r="BC16"/>
  <c r="BC9"/>
  <c r="BC33"/>
  <c r="BC13"/>
  <c r="BC37"/>
  <c r="BC25"/>
  <c r="BC20"/>
  <c r="BC8"/>
  <c r="BC32"/>
  <c r="BN17"/>
  <c r="BN9"/>
  <c r="BP9" s="1"/>
  <c r="BN7"/>
  <c r="BP7" s="1"/>
  <c r="BN142"/>
  <c r="BN11"/>
  <c r="BN25"/>
  <c r="BN15"/>
  <c r="BN13"/>
  <c r="BN29"/>
  <c r="BN21"/>
  <c r="BN19"/>
  <c r="BN6"/>
  <c r="BP6" s="1"/>
  <c r="BY47"/>
  <c r="CJ86"/>
  <c r="CU6"/>
  <c r="CU7" s="1"/>
  <c r="CU8" s="1"/>
  <c r="CU9" s="1"/>
  <c r="CU10" s="1"/>
  <c r="CU11" s="1"/>
  <c r="CU12" s="1"/>
  <c r="CU13" s="1"/>
  <c r="CU14" s="1"/>
  <c r="CU15" s="1"/>
  <c r="CU16" s="1"/>
  <c r="CU17" s="1"/>
  <c r="CU18" s="1"/>
  <c r="CU19" s="1"/>
  <c r="CU20" s="1"/>
  <c r="CU21" s="1"/>
  <c r="CU22" s="1"/>
  <c r="CU23" s="1"/>
  <c r="CU24" s="1"/>
  <c r="CU25" s="1"/>
  <c r="CU26" s="1"/>
  <c r="CU27" s="1"/>
  <c r="CU28" s="1"/>
  <c r="CU29" s="1"/>
  <c r="CU30" s="1"/>
  <c r="CU31" s="1"/>
  <c r="CU32" s="1"/>
  <c r="CU33" s="1"/>
  <c r="CU34" s="1"/>
  <c r="CU35" s="1"/>
  <c r="CU36" s="1"/>
  <c r="CU37" s="1"/>
  <c r="CU38" s="1"/>
  <c r="CU39" s="1"/>
  <c r="CU40" s="1"/>
  <c r="CU41" s="1"/>
  <c r="CU42" s="1"/>
  <c r="CU43" s="1"/>
  <c r="CU44" s="1"/>
  <c r="CU45" s="1"/>
  <c r="CU46" s="1"/>
  <c r="CU47" s="1"/>
  <c r="CU48" s="1"/>
  <c r="CU49" s="1"/>
  <c r="CU50" s="1"/>
  <c r="CU51" s="1"/>
  <c r="CU52" s="1"/>
  <c r="CU53" s="1"/>
  <c r="CU54" s="1"/>
  <c r="CU55" s="1"/>
  <c r="CU56" s="1"/>
  <c r="CU57" s="1"/>
  <c r="CU58" s="1"/>
  <c r="CU59" s="1"/>
  <c r="CU60" s="1"/>
  <c r="CU61" s="1"/>
  <c r="CU62" s="1"/>
  <c r="CU63" s="1"/>
  <c r="CU64" s="1"/>
  <c r="CU65" s="1"/>
  <c r="CU66" s="1"/>
  <c r="CU67" s="1"/>
  <c r="CU68" s="1"/>
  <c r="CU69" s="1"/>
  <c r="CU70" s="1"/>
  <c r="CU71" s="1"/>
  <c r="CU72" s="1"/>
  <c r="CU73" s="1"/>
  <c r="CU74" s="1"/>
  <c r="CU75" s="1"/>
  <c r="CU76" s="1"/>
  <c r="CU77" s="1"/>
  <c r="CU78" s="1"/>
  <c r="CU79" s="1"/>
  <c r="CU80" s="1"/>
  <c r="CU81" s="1"/>
  <c r="CU82" s="1"/>
  <c r="CU83" s="1"/>
  <c r="CU84" s="1"/>
  <c r="CU85" s="1"/>
  <c r="CU86" s="1"/>
  <c r="CU87" s="1"/>
  <c r="CU88" s="1"/>
  <c r="CU89" s="1"/>
  <c r="CU90" s="1"/>
  <c r="CU91" s="1"/>
  <c r="CU92" s="1"/>
  <c r="CU93" s="1"/>
  <c r="CU94" s="1"/>
  <c r="CU95" s="1"/>
  <c r="CU96" s="1"/>
  <c r="CU97" s="1"/>
  <c r="CU98" s="1"/>
  <c r="CU99" s="1"/>
  <c r="CU100" s="1"/>
  <c r="CU101" s="1"/>
  <c r="CU102" s="1"/>
  <c r="CU103" s="1"/>
  <c r="CU104" s="1"/>
  <c r="CU105" s="1"/>
  <c r="CU106" s="1"/>
  <c r="CU107" s="1"/>
  <c r="CU108" s="1"/>
  <c r="CU109" s="1"/>
  <c r="CU110" s="1"/>
  <c r="CU111" s="1"/>
  <c r="CU112" s="1"/>
  <c r="CU113" s="1"/>
  <c r="CU114" s="1"/>
  <c r="CU115" s="1"/>
  <c r="CU116" s="1"/>
  <c r="CU117" s="1"/>
  <c r="CU118" s="1"/>
  <c r="CU119" s="1"/>
  <c r="CU120" s="1"/>
  <c r="CU121" s="1"/>
  <c r="CU122" s="1"/>
  <c r="CU123" s="1"/>
  <c r="CU124" s="1"/>
  <c r="CU125" s="1"/>
  <c r="CU126" s="1"/>
  <c r="CU127" s="1"/>
  <c r="CU128" s="1"/>
  <c r="CU129" s="1"/>
  <c r="CU130" s="1"/>
  <c r="CU131" s="1"/>
  <c r="CU132" s="1"/>
  <c r="CU133" s="1"/>
  <c r="CU134" s="1"/>
  <c r="CU135" s="1"/>
  <c r="CU136" s="1"/>
  <c r="CU137" s="1"/>
  <c r="CU138" s="1"/>
  <c r="CU139" s="1"/>
  <c r="CU140" s="1"/>
  <c r="CU141" s="1"/>
  <c r="CU142" s="1"/>
  <c r="CU143" s="1"/>
  <c r="CU144" s="1"/>
  <c r="CU145" s="1"/>
  <c r="CU146" s="1"/>
  <c r="CU147" s="1"/>
  <c r="CU148" s="1"/>
  <c r="CU149" s="1"/>
  <c r="CU150" s="1"/>
  <c r="CU151" s="1"/>
  <c r="CU152" s="1"/>
  <c r="CU153" s="1"/>
  <c r="CU154" s="1"/>
  <c r="CU155" s="1"/>
  <c r="CU156" s="1"/>
  <c r="CU157" s="1"/>
  <c r="CU158" s="1"/>
  <c r="CU159" s="1"/>
  <c r="CU160" s="1"/>
  <c r="CU161" s="1"/>
  <c r="CU162" s="1"/>
  <c r="CU163" s="1"/>
  <c r="CU164" s="1"/>
  <c r="CU165" s="1"/>
  <c r="CU166" s="1"/>
  <c r="CU167" s="1"/>
  <c r="CU168" s="1"/>
  <c r="CU169" s="1"/>
  <c r="CU170" s="1"/>
  <c r="CU171" s="1"/>
  <c r="CU172" s="1"/>
  <c r="CU173" s="1"/>
  <c r="CU174" s="1"/>
  <c r="CU175" s="1"/>
  <c r="CU176" s="1"/>
  <c r="CU177" s="1"/>
  <c r="CU178" s="1"/>
  <c r="CU179" s="1"/>
  <c r="CU180" s="1"/>
  <c r="CU181" s="1"/>
  <c r="CU182" s="1"/>
  <c r="CU183" s="1"/>
  <c r="CU184" s="1"/>
  <c r="CU185" s="1"/>
  <c r="CU186" s="1"/>
  <c r="CU187" s="1"/>
  <c r="CU188" s="1"/>
  <c r="CU189" s="1"/>
  <c r="CU190" s="1"/>
  <c r="CU191" s="1"/>
  <c r="CU192" s="1"/>
  <c r="CU193" s="1"/>
  <c r="CU194" s="1"/>
  <c r="CU195" s="1"/>
  <c r="CU196" s="1"/>
  <c r="CU197" s="1"/>
  <c r="CU198" s="1"/>
  <c r="CU199" s="1"/>
  <c r="CU200" s="1"/>
  <c r="CU201" s="1"/>
  <c r="CU202" s="1"/>
  <c r="CU203" s="1"/>
  <c r="CU204" s="1"/>
  <c r="CU205" s="1"/>
  <c r="CU206" s="1"/>
  <c r="CU207" s="1"/>
  <c r="CU208" s="1"/>
  <c r="CU209" s="1"/>
  <c r="CU210" s="1"/>
  <c r="CU211" s="1"/>
  <c r="CU212" s="1"/>
  <c r="CU213" s="1"/>
  <c r="CU214" s="1"/>
  <c r="CU215" s="1"/>
  <c r="CU216" s="1"/>
  <c r="CU217" s="1"/>
  <c r="CU218" s="1"/>
  <c r="CU219" s="1"/>
  <c r="CU220" s="1"/>
  <c r="CU221" s="1"/>
  <c r="CU222" s="1"/>
  <c r="CU223" s="1"/>
  <c r="CU224" s="1"/>
  <c r="CU225" s="1"/>
  <c r="CU226" s="1"/>
  <c r="CU227" s="1"/>
  <c r="CU228" s="1"/>
  <c r="CU229" s="1"/>
  <c r="CU230" s="1"/>
  <c r="CU231" s="1"/>
  <c r="CU232" s="1"/>
  <c r="CU233" s="1"/>
  <c r="CU234" s="1"/>
  <c r="CU235" s="1"/>
  <c r="CU236" s="1"/>
  <c r="CU237" s="1"/>
  <c r="CU238" s="1"/>
  <c r="CU239" s="1"/>
  <c r="CU240" s="1"/>
  <c r="CU241" s="1"/>
  <c r="CU242" s="1"/>
  <c r="CU243" s="1"/>
  <c r="CU244" s="1"/>
  <c r="CU245" s="1"/>
  <c r="CU246" s="1"/>
  <c r="CU247" s="1"/>
  <c r="CU248" s="1"/>
  <c r="CU249" s="1"/>
  <c r="CU250" s="1"/>
  <c r="CU251" s="1"/>
  <c r="CU252" s="1"/>
  <c r="CU253" s="1"/>
  <c r="CU254" s="1"/>
  <c r="CU255" s="1"/>
  <c r="CU256" s="1"/>
  <c r="CU257" s="1"/>
  <c r="CU258" s="1"/>
  <c r="CU259" s="1"/>
  <c r="CU260" s="1"/>
  <c r="CU261" s="1"/>
  <c r="CU262" s="1"/>
  <c r="CU263" s="1"/>
  <c r="CU264" s="1"/>
  <c r="CU265" s="1"/>
  <c r="CU266" s="1"/>
  <c r="CU267" s="1"/>
  <c r="CU268" s="1"/>
  <c r="CU269" s="1"/>
  <c r="CU270" s="1"/>
  <c r="CU271" s="1"/>
  <c r="CU272" s="1"/>
  <c r="CU273" s="1"/>
  <c r="CU274" s="1"/>
  <c r="CU275" s="1"/>
  <c r="CU276" s="1"/>
  <c r="CU277" s="1"/>
  <c r="CU278" s="1"/>
  <c r="CU279" s="1"/>
  <c r="CU280" s="1"/>
  <c r="CU281" s="1"/>
  <c r="CU282" s="1"/>
  <c r="CU283" s="1"/>
  <c r="CU284" s="1"/>
  <c r="CU285" s="1"/>
  <c r="CU286" s="1"/>
  <c r="CU287" s="1"/>
  <c r="CU288" s="1"/>
  <c r="CU289" s="1"/>
  <c r="CU290" s="1"/>
  <c r="CU291" s="1"/>
  <c r="CU292" s="1"/>
  <c r="CU293" s="1"/>
  <c r="CU294" s="1"/>
  <c r="CU295" s="1"/>
  <c r="CU296" s="1"/>
  <c r="CU297" s="1"/>
  <c r="CU298" s="1"/>
  <c r="CU299" s="1"/>
  <c r="CU300" s="1"/>
  <c r="CU301" s="1"/>
  <c r="CU302" s="1"/>
  <c r="CU303" s="1"/>
  <c r="CU304" s="1"/>
  <c r="CU305" s="1"/>
  <c r="CU306" s="1"/>
  <c r="CU307" s="1"/>
  <c r="CU308" s="1"/>
  <c r="CU309" s="1"/>
  <c r="CU310" s="1"/>
  <c r="CU311" s="1"/>
  <c r="CU312" s="1"/>
  <c r="CU313" s="1"/>
  <c r="CU314" s="1"/>
  <c r="CU315" s="1"/>
  <c r="CU316" s="1"/>
  <c r="CU317" s="1"/>
  <c r="CU318" s="1"/>
  <c r="CU319" s="1"/>
  <c r="CU320" s="1"/>
  <c r="CU321" s="1"/>
  <c r="CU322" s="1"/>
  <c r="CU323" s="1"/>
  <c r="CU324" s="1"/>
  <c r="CU325" s="1"/>
  <c r="CU326" s="1"/>
  <c r="CU327" s="1"/>
  <c r="CU328" s="1"/>
  <c r="CU329" s="1"/>
  <c r="CU330" s="1"/>
  <c r="CU331" s="1"/>
  <c r="CU332" s="1"/>
  <c r="CU333" s="1"/>
  <c r="CU334" s="1"/>
  <c r="CU335" s="1"/>
  <c r="CU336" s="1"/>
  <c r="CU337" s="1"/>
  <c r="CU338" s="1"/>
  <c r="CU339" s="1"/>
  <c r="CU340" s="1"/>
  <c r="CU341" s="1"/>
  <c r="CU342" s="1"/>
  <c r="CU343" s="1"/>
  <c r="CU344" s="1"/>
  <c r="CU345" s="1"/>
  <c r="CU346" s="1"/>
  <c r="CU347" s="1"/>
  <c r="CU348" s="1"/>
  <c r="CU349" s="1"/>
  <c r="CU350" s="1"/>
  <c r="CU351" s="1"/>
  <c r="CU352" s="1"/>
  <c r="CU353" s="1"/>
  <c r="CU354" s="1"/>
  <c r="CU355" s="1"/>
  <c r="CU356" s="1"/>
  <c r="CU357" s="1"/>
  <c r="CU358" s="1"/>
  <c r="CU359" s="1"/>
  <c r="CU360" s="1"/>
  <c r="CU361" s="1"/>
  <c r="CU362" s="1"/>
  <c r="CU363" s="1"/>
  <c r="CU364" s="1"/>
  <c r="CU365" s="1"/>
  <c r="CU366" s="1"/>
  <c r="CU367" s="1"/>
  <c r="CU368" s="1"/>
  <c r="CU369" s="1"/>
  <c r="CU370" s="1"/>
  <c r="CU371" s="1"/>
  <c r="CU372" s="1"/>
  <c r="CU373" s="1"/>
  <c r="CU374" s="1"/>
  <c r="CU375" s="1"/>
  <c r="CU376" s="1"/>
  <c r="CU377" s="1"/>
  <c r="CU378" s="1"/>
  <c r="CU379" s="1"/>
  <c r="CU380" s="1"/>
  <c r="CU381" s="1"/>
  <c r="CU382" s="1"/>
  <c r="CU383" s="1"/>
  <c r="CU384" s="1"/>
  <c r="CU385" s="1"/>
  <c r="CU386" s="1"/>
  <c r="CU387" s="1"/>
  <c r="CU388" s="1"/>
  <c r="CU389" s="1"/>
  <c r="CU390" s="1"/>
  <c r="CU391" s="1"/>
  <c r="CU392" s="1"/>
  <c r="CU393" s="1"/>
  <c r="CU394" s="1"/>
  <c r="CU395" s="1"/>
  <c r="CU396" s="1"/>
  <c r="CU397" s="1"/>
  <c r="CU398" s="1"/>
  <c r="CU399" s="1"/>
  <c r="CU400" s="1"/>
  <c r="CU401" s="1"/>
  <c r="CU402" s="1"/>
  <c r="CU403" s="1"/>
  <c r="CU404" s="1"/>
  <c r="CU405" s="1"/>
  <c r="CU406" s="1"/>
  <c r="R3" i="9"/>
  <c r="CW7" i="5"/>
  <c r="CV8"/>
  <c r="CV9" s="1"/>
  <c r="CV10" s="1"/>
  <c r="CJ8"/>
  <c r="CJ12"/>
  <c r="CJ16"/>
  <c r="CJ20"/>
  <c r="CJ24"/>
  <c r="CJ28"/>
  <c r="CJ32"/>
  <c r="CJ36"/>
  <c r="CJ40"/>
  <c r="CJ44"/>
  <c r="CJ55"/>
  <c r="CJ57"/>
  <c r="CJ71"/>
  <c r="CJ73"/>
  <c r="CJ89"/>
  <c r="CJ94"/>
  <c r="CJ54"/>
  <c r="CJ70"/>
  <c r="CJ93"/>
  <c r="CJ98"/>
  <c r="CJ6"/>
  <c r="CJ7"/>
  <c r="CJ11"/>
  <c r="CJ15"/>
  <c r="CJ19"/>
  <c r="CJ23"/>
  <c r="CJ27"/>
  <c r="CJ31"/>
  <c r="CJ35"/>
  <c r="CJ39"/>
  <c r="CJ43"/>
  <c r="CJ51"/>
  <c r="CJ53"/>
  <c r="CJ67"/>
  <c r="CJ69"/>
  <c r="CJ97"/>
  <c r="CJ102"/>
  <c r="CJ50"/>
  <c r="CJ66"/>
  <c r="CJ101"/>
  <c r="CJ10"/>
  <c r="CJ14"/>
  <c r="CJ18"/>
  <c r="CJ22"/>
  <c r="CJ26"/>
  <c r="CJ30"/>
  <c r="CJ34"/>
  <c r="CJ38"/>
  <c r="CJ42"/>
  <c r="CJ47"/>
  <c r="CJ49"/>
  <c r="CJ63"/>
  <c r="CJ65"/>
  <c r="CJ46"/>
  <c r="CJ62"/>
  <c r="CJ78"/>
  <c r="CJ82"/>
  <c r="CJ9"/>
  <c r="CJ13"/>
  <c r="CJ17"/>
  <c r="CJ21"/>
  <c r="CJ25"/>
  <c r="CJ29"/>
  <c r="CJ33"/>
  <c r="CJ37"/>
  <c r="CJ41"/>
  <c r="CJ45"/>
  <c r="CJ59"/>
  <c r="CJ61"/>
  <c r="CJ75"/>
  <c r="CJ77"/>
  <c r="CJ81"/>
  <c r="CJ403"/>
  <c r="CJ399"/>
  <c r="CJ395"/>
  <c r="CJ391"/>
  <c r="CJ387"/>
  <c r="CJ383"/>
  <c r="CJ379"/>
  <c r="CJ375"/>
  <c r="CJ371"/>
  <c r="CJ367"/>
  <c r="CJ363"/>
  <c r="CJ359"/>
  <c r="CJ355"/>
  <c r="CJ351"/>
  <c r="CJ404"/>
  <c r="CJ400"/>
  <c r="CJ396"/>
  <c r="CJ392"/>
  <c r="CJ388"/>
  <c r="CJ384"/>
  <c r="CJ380"/>
  <c r="CJ376"/>
  <c r="CJ372"/>
  <c r="CJ368"/>
  <c r="CJ364"/>
  <c r="CJ405"/>
  <c r="CJ401"/>
  <c r="CJ397"/>
  <c r="CJ393"/>
  <c r="CJ389"/>
  <c r="CJ385"/>
  <c r="CJ381"/>
  <c r="CJ377"/>
  <c r="CJ373"/>
  <c r="CJ369"/>
  <c r="CJ365"/>
  <c r="CJ361"/>
  <c r="CJ406"/>
  <c r="CJ402"/>
  <c r="CJ398"/>
  <c r="CJ394"/>
  <c r="CJ390"/>
  <c r="CJ386"/>
  <c r="CJ382"/>
  <c r="CJ378"/>
  <c r="CJ374"/>
  <c r="CJ370"/>
  <c r="CJ366"/>
  <c r="CJ362"/>
  <c r="CJ358"/>
  <c r="CJ353"/>
  <c r="CJ342"/>
  <c r="CJ341"/>
  <c r="CJ326"/>
  <c r="CJ325"/>
  <c r="CJ310"/>
  <c r="CJ309"/>
  <c r="CJ352"/>
  <c r="CJ344"/>
  <c r="CJ343"/>
  <c r="CJ328"/>
  <c r="CJ327"/>
  <c r="CJ312"/>
  <c r="CJ311"/>
  <c r="CJ301"/>
  <c r="CJ297"/>
  <c r="CJ293"/>
  <c r="CJ289"/>
  <c r="CJ285"/>
  <c r="CJ281"/>
  <c r="CJ277"/>
  <c r="CJ273"/>
  <c r="CJ269"/>
  <c r="CJ265"/>
  <c r="CJ261"/>
  <c r="CJ257"/>
  <c r="CJ253"/>
  <c r="CJ249"/>
  <c r="CJ245"/>
  <c r="CJ241"/>
  <c r="CJ237"/>
  <c r="CJ233"/>
  <c r="CJ229"/>
  <c r="CJ225"/>
  <c r="CJ221"/>
  <c r="CJ217"/>
  <c r="CJ213"/>
  <c r="CJ209"/>
  <c r="CJ205"/>
  <c r="CJ201"/>
  <c r="CJ197"/>
  <c r="CJ193"/>
  <c r="CJ189"/>
  <c r="CJ185"/>
  <c r="CJ181"/>
  <c r="CJ177"/>
  <c r="CJ173"/>
  <c r="CJ169"/>
  <c r="CJ165"/>
  <c r="CJ161"/>
  <c r="CJ157"/>
  <c r="CJ153"/>
  <c r="CJ149"/>
  <c r="CJ145"/>
  <c r="CJ141"/>
  <c r="CJ137"/>
  <c r="CJ133"/>
  <c r="CJ129"/>
  <c r="CJ125"/>
  <c r="CJ121"/>
  <c r="CJ117"/>
  <c r="CJ113"/>
  <c r="CJ109"/>
  <c r="CJ105"/>
  <c r="CJ346"/>
  <c r="CJ345"/>
  <c r="CJ330"/>
  <c r="CJ329"/>
  <c r="CJ314"/>
  <c r="CJ313"/>
  <c r="CJ350"/>
  <c r="CJ348"/>
  <c r="CJ347"/>
  <c r="CJ332"/>
  <c r="CJ331"/>
  <c r="CJ316"/>
  <c r="CJ315"/>
  <c r="CJ302"/>
  <c r="CJ298"/>
  <c r="CJ294"/>
  <c r="CJ290"/>
  <c r="CJ286"/>
  <c r="CJ282"/>
  <c r="CJ278"/>
  <c r="CJ274"/>
  <c r="CJ270"/>
  <c r="CJ266"/>
  <c r="CJ262"/>
  <c r="CJ258"/>
  <c r="CJ254"/>
  <c r="CJ250"/>
  <c r="CJ246"/>
  <c r="CJ242"/>
  <c r="CJ238"/>
  <c r="CJ234"/>
  <c r="CJ230"/>
  <c r="CJ226"/>
  <c r="CJ222"/>
  <c r="CJ218"/>
  <c r="CJ214"/>
  <c r="CJ210"/>
  <c r="CJ206"/>
  <c r="CJ202"/>
  <c r="CJ198"/>
  <c r="CJ194"/>
  <c r="CJ190"/>
  <c r="CJ186"/>
  <c r="CJ182"/>
  <c r="CJ178"/>
  <c r="CJ174"/>
  <c r="CJ170"/>
  <c r="CJ166"/>
  <c r="CJ162"/>
  <c r="CJ158"/>
  <c r="CJ154"/>
  <c r="CJ150"/>
  <c r="CJ146"/>
  <c r="CJ142"/>
  <c r="CJ138"/>
  <c r="CJ134"/>
  <c r="CJ130"/>
  <c r="CJ126"/>
  <c r="CJ122"/>
  <c r="CJ118"/>
  <c r="CJ114"/>
  <c r="CJ110"/>
  <c r="CJ106"/>
  <c r="CJ357"/>
  <c r="CJ349"/>
  <c r="CJ334"/>
  <c r="CJ333"/>
  <c r="CJ318"/>
  <c r="CJ317"/>
  <c r="CJ356"/>
  <c r="CJ336"/>
  <c r="CJ335"/>
  <c r="CJ320"/>
  <c r="CJ319"/>
  <c r="CJ304"/>
  <c r="CJ303"/>
  <c r="CJ299"/>
  <c r="CJ295"/>
  <c r="CJ291"/>
  <c r="CJ287"/>
  <c r="CJ283"/>
  <c r="CJ279"/>
  <c r="CJ275"/>
  <c r="CJ271"/>
  <c r="CJ267"/>
  <c r="CJ263"/>
  <c r="CJ259"/>
  <c r="CJ255"/>
  <c r="CJ251"/>
  <c r="CJ247"/>
  <c r="CJ243"/>
  <c r="CJ239"/>
  <c r="CJ235"/>
  <c r="CJ231"/>
  <c r="CJ227"/>
  <c r="CJ223"/>
  <c r="CJ219"/>
  <c r="CJ215"/>
  <c r="CJ211"/>
  <c r="CJ207"/>
  <c r="CJ203"/>
  <c r="CJ199"/>
  <c r="CJ195"/>
  <c r="CJ191"/>
  <c r="CJ187"/>
  <c r="CJ183"/>
  <c r="CJ179"/>
  <c r="CJ175"/>
  <c r="CJ171"/>
  <c r="CJ167"/>
  <c r="CJ163"/>
  <c r="CJ159"/>
  <c r="CJ155"/>
  <c r="CJ151"/>
  <c r="CJ147"/>
  <c r="CJ143"/>
  <c r="CJ139"/>
  <c r="CJ135"/>
  <c r="CJ131"/>
  <c r="CJ127"/>
  <c r="CJ123"/>
  <c r="CJ119"/>
  <c r="CJ115"/>
  <c r="CJ111"/>
  <c r="CJ107"/>
  <c r="CJ103"/>
  <c r="CJ99"/>
  <c r="CJ95"/>
  <c r="CJ91"/>
  <c r="CJ87"/>
  <c r="CJ83"/>
  <c r="CJ79"/>
  <c r="CJ360"/>
  <c r="CJ338"/>
  <c r="CJ337"/>
  <c r="CJ322"/>
  <c r="CJ321"/>
  <c r="CJ306"/>
  <c r="CJ305"/>
  <c r="CJ354"/>
  <c r="CJ340"/>
  <c r="CJ339"/>
  <c r="CJ324"/>
  <c r="CJ323"/>
  <c r="CJ308"/>
  <c r="CJ307"/>
  <c r="CJ300"/>
  <c r="CJ296"/>
  <c r="CJ292"/>
  <c r="CJ288"/>
  <c r="CJ284"/>
  <c r="CJ280"/>
  <c r="CJ276"/>
  <c r="CJ272"/>
  <c r="CJ268"/>
  <c r="CJ264"/>
  <c r="CJ260"/>
  <c r="CJ256"/>
  <c r="CJ252"/>
  <c r="CJ248"/>
  <c r="CJ244"/>
  <c r="CJ240"/>
  <c r="CJ236"/>
  <c r="CJ232"/>
  <c r="CJ228"/>
  <c r="CJ224"/>
  <c r="CJ220"/>
  <c r="CJ216"/>
  <c r="CJ212"/>
  <c r="CJ208"/>
  <c r="CJ204"/>
  <c r="CJ200"/>
  <c r="CJ196"/>
  <c r="CJ192"/>
  <c r="CJ188"/>
  <c r="CJ184"/>
  <c r="CJ180"/>
  <c r="CJ176"/>
  <c r="CJ172"/>
  <c r="CJ168"/>
  <c r="CJ164"/>
  <c r="CJ160"/>
  <c r="CJ156"/>
  <c r="CJ152"/>
  <c r="CJ148"/>
  <c r="CJ144"/>
  <c r="CJ140"/>
  <c r="CJ136"/>
  <c r="CJ132"/>
  <c r="CJ128"/>
  <c r="CJ124"/>
  <c r="CJ120"/>
  <c r="CJ116"/>
  <c r="CJ112"/>
  <c r="CJ108"/>
  <c r="CJ104"/>
  <c r="CJ100"/>
  <c r="CJ96"/>
  <c r="CJ92"/>
  <c r="CJ88"/>
  <c r="CJ84"/>
  <c r="CJ80"/>
  <c r="CJ76"/>
  <c r="CJ72"/>
  <c r="CJ68"/>
  <c r="CJ64"/>
  <c r="CJ60"/>
  <c r="CJ56"/>
  <c r="CJ52"/>
  <c r="CJ48"/>
  <c r="CJ58"/>
  <c r="CJ74"/>
  <c r="CJ85"/>
  <c r="CJ90"/>
  <c r="BY8"/>
  <c r="BY9"/>
  <c r="BY24"/>
  <c r="BY25"/>
  <c r="BY40"/>
  <c r="BY41"/>
  <c r="BY62"/>
  <c r="BY6"/>
  <c r="BY7"/>
  <c r="BY22"/>
  <c r="BY23"/>
  <c r="BY38"/>
  <c r="BY39"/>
  <c r="BY54"/>
  <c r="BY56"/>
  <c r="BY20"/>
  <c r="BY21"/>
  <c r="BY36"/>
  <c r="BY37"/>
  <c r="BY52"/>
  <c r="BY53"/>
  <c r="BY55"/>
  <c r="BY58"/>
  <c r="BY18"/>
  <c r="BY19"/>
  <c r="BY34"/>
  <c r="BY35"/>
  <c r="BY50"/>
  <c r="BY51"/>
  <c r="BY16"/>
  <c r="BY17"/>
  <c r="BY32"/>
  <c r="BY33"/>
  <c r="BY48"/>
  <c r="BY49"/>
  <c r="BZ12"/>
  <c r="BY14"/>
  <c r="BY15"/>
  <c r="BY30"/>
  <c r="BY31"/>
  <c r="BY46"/>
  <c r="BY403"/>
  <c r="BY399"/>
  <c r="BY395"/>
  <c r="BY391"/>
  <c r="BY387"/>
  <c r="BY383"/>
  <c r="BY379"/>
  <c r="BY375"/>
  <c r="BY371"/>
  <c r="BY367"/>
  <c r="BY363"/>
  <c r="BY359"/>
  <c r="BY355"/>
  <c r="BY351"/>
  <c r="BY404"/>
  <c r="BY400"/>
  <c r="BY396"/>
  <c r="BY392"/>
  <c r="BY388"/>
  <c r="BY384"/>
  <c r="BY380"/>
  <c r="BY376"/>
  <c r="BY372"/>
  <c r="BY368"/>
  <c r="BY364"/>
  <c r="BY360"/>
  <c r="BY405"/>
  <c r="BY401"/>
  <c r="BY397"/>
  <c r="BY393"/>
  <c r="BY389"/>
  <c r="BY385"/>
  <c r="BY381"/>
  <c r="BY377"/>
  <c r="BY373"/>
  <c r="BY369"/>
  <c r="BY365"/>
  <c r="BY361"/>
  <c r="BY406"/>
  <c r="BY402"/>
  <c r="BY398"/>
  <c r="BY394"/>
  <c r="BY390"/>
  <c r="BY386"/>
  <c r="BY382"/>
  <c r="BY378"/>
  <c r="BY374"/>
  <c r="BY370"/>
  <c r="BY366"/>
  <c r="BY362"/>
  <c r="BY358"/>
  <c r="BY354"/>
  <c r="BY350"/>
  <c r="BY357"/>
  <c r="BY356"/>
  <c r="BY349"/>
  <c r="BY348"/>
  <c r="BY347"/>
  <c r="BY332"/>
  <c r="BY331"/>
  <c r="BY316"/>
  <c r="BY315"/>
  <c r="BY302"/>
  <c r="BY298"/>
  <c r="BY294"/>
  <c r="BY290"/>
  <c r="BY286"/>
  <c r="BY282"/>
  <c r="BY278"/>
  <c r="BY274"/>
  <c r="BY270"/>
  <c r="BY266"/>
  <c r="BY262"/>
  <c r="BY258"/>
  <c r="BY254"/>
  <c r="BY250"/>
  <c r="BY246"/>
  <c r="BY242"/>
  <c r="BY238"/>
  <c r="BY234"/>
  <c r="BY230"/>
  <c r="BY226"/>
  <c r="BY222"/>
  <c r="BY218"/>
  <c r="BY214"/>
  <c r="BY210"/>
  <c r="BY206"/>
  <c r="BY202"/>
  <c r="BY198"/>
  <c r="BY194"/>
  <c r="BY190"/>
  <c r="BY186"/>
  <c r="BY182"/>
  <c r="BY178"/>
  <c r="BY174"/>
  <c r="BY170"/>
  <c r="BY166"/>
  <c r="BY162"/>
  <c r="BY158"/>
  <c r="BY154"/>
  <c r="BY150"/>
  <c r="BY146"/>
  <c r="BY142"/>
  <c r="BY138"/>
  <c r="BY134"/>
  <c r="BY130"/>
  <c r="BY126"/>
  <c r="BY122"/>
  <c r="BY118"/>
  <c r="BY114"/>
  <c r="BY110"/>
  <c r="BY106"/>
  <c r="BY102"/>
  <c r="BY98"/>
  <c r="BY94"/>
  <c r="BY90"/>
  <c r="BY86"/>
  <c r="BY82"/>
  <c r="BY78"/>
  <c r="BY74"/>
  <c r="BY70"/>
  <c r="BY66"/>
  <c r="BY334"/>
  <c r="BY333"/>
  <c r="BY318"/>
  <c r="BY317"/>
  <c r="BY336"/>
  <c r="BY335"/>
  <c r="BY320"/>
  <c r="BY319"/>
  <c r="BY304"/>
  <c r="BY303"/>
  <c r="BY299"/>
  <c r="BY295"/>
  <c r="BY291"/>
  <c r="BY287"/>
  <c r="BY283"/>
  <c r="BY279"/>
  <c r="BY275"/>
  <c r="BY271"/>
  <c r="BY267"/>
  <c r="BY263"/>
  <c r="BY259"/>
  <c r="BY255"/>
  <c r="BY251"/>
  <c r="BY247"/>
  <c r="BY243"/>
  <c r="BY239"/>
  <c r="BY235"/>
  <c r="BY231"/>
  <c r="BY227"/>
  <c r="BY223"/>
  <c r="BY219"/>
  <c r="BY215"/>
  <c r="BY211"/>
  <c r="BY207"/>
  <c r="BY203"/>
  <c r="BY199"/>
  <c r="BY195"/>
  <c r="BY191"/>
  <c r="BY187"/>
  <c r="BY183"/>
  <c r="BY179"/>
  <c r="BY175"/>
  <c r="BY171"/>
  <c r="BY167"/>
  <c r="BY163"/>
  <c r="BY159"/>
  <c r="BY155"/>
  <c r="BY151"/>
  <c r="BY147"/>
  <c r="BY143"/>
  <c r="BY139"/>
  <c r="BY135"/>
  <c r="BY131"/>
  <c r="BY127"/>
  <c r="BY123"/>
  <c r="BY119"/>
  <c r="BY115"/>
  <c r="BY111"/>
  <c r="BY107"/>
  <c r="BY103"/>
  <c r="BY99"/>
  <c r="BY95"/>
  <c r="BY91"/>
  <c r="BY87"/>
  <c r="BY83"/>
  <c r="BY79"/>
  <c r="BY75"/>
  <c r="BY71"/>
  <c r="BY67"/>
  <c r="BY63"/>
  <c r="BY59"/>
  <c r="BY338"/>
  <c r="BY337"/>
  <c r="BY322"/>
  <c r="BY321"/>
  <c r="BY306"/>
  <c r="BY305"/>
  <c r="BY353"/>
  <c r="BY352"/>
  <c r="BY340"/>
  <c r="BY339"/>
  <c r="BY324"/>
  <c r="BY323"/>
  <c r="BY308"/>
  <c r="BY307"/>
  <c r="BY300"/>
  <c r="BY296"/>
  <c r="BY292"/>
  <c r="BY288"/>
  <c r="BY284"/>
  <c r="BY280"/>
  <c r="BY276"/>
  <c r="BY272"/>
  <c r="BY268"/>
  <c r="BY264"/>
  <c r="BY260"/>
  <c r="BY256"/>
  <c r="BY252"/>
  <c r="BY248"/>
  <c r="BY244"/>
  <c r="BY240"/>
  <c r="BY236"/>
  <c r="BY232"/>
  <c r="BY228"/>
  <c r="BY224"/>
  <c r="BY220"/>
  <c r="BY216"/>
  <c r="BY212"/>
  <c r="BY208"/>
  <c r="BY204"/>
  <c r="BY200"/>
  <c r="BY196"/>
  <c r="BY192"/>
  <c r="BY188"/>
  <c r="BY184"/>
  <c r="BY180"/>
  <c r="BY176"/>
  <c r="BY172"/>
  <c r="BY168"/>
  <c r="BY164"/>
  <c r="BY160"/>
  <c r="BY156"/>
  <c r="BY152"/>
  <c r="BY148"/>
  <c r="BY144"/>
  <c r="BY140"/>
  <c r="BY136"/>
  <c r="BY132"/>
  <c r="BY128"/>
  <c r="BY124"/>
  <c r="BY120"/>
  <c r="BY116"/>
  <c r="BY112"/>
  <c r="BY108"/>
  <c r="BY104"/>
  <c r="BY100"/>
  <c r="BY96"/>
  <c r="BY92"/>
  <c r="BY88"/>
  <c r="BY84"/>
  <c r="BY80"/>
  <c r="BY76"/>
  <c r="BY72"/>
  <c r="BY68"/>
  <c r="BY64"/>
  <c r="BY60"/>
  <c r="BY342"/>
  <c r="BY341"/>
  <c r="BY326"/>
  <c r="BY325"/>
  <c r="BY310"/>
  <c r="BY309"/>
  <c r="BY344"/>
  <c r="BY343"/>
  <c r="BY328"/>
  <c r="BY327"/>
  <c r="BY312"/>
  <c r="BY311"/>
  <c r="BY301"/>
  <c r="BY297"/>
  <c r="BY293"/>
  <c r="BY289"/>
  <c r="BY285"/>
  <c r="BY281"/>
  <c r="BY277"/>
  <c r="BY273"/>
  <c r="BY269"/>
  <c r="BY265"/>
  <c r="BY261"/>
  <c r="BY257"/>
  <c r="BY253"/>
  <c r="BY249"/>
  <c r="BY245"/>
  <c r="BY241"/>
  <c r="BY237"/>
  <c r="BY233"/>
  <c r="BY229"/>
  <c r="BY225"/>
  <c r="BY221"/>
  <c r="BY217"/>
  <c r="BY213"/>
  <c r="BY209"/>
  <c r="BY205"/>
  <c r="BY201"/>
  <c r="BY197"/>
  <c r="BY193"/>
  <c r="BY189"/>
  <c r="BY185"/>
  <c r="BY181"/>
  <c r="BY177"/>
  <c r="BY173"/>
  <c r="BY169"/>
  <c r="BY165"/>
  <c r="BY161"/>
  <c r="BY157"/>
  <c r="BY153"/>
  <c r="BY149"/>
  <c r="BY145"/>
  <c r="BY141"/>
  <c r="BY137"/>
  <c r="BY133"/>
  <c r="BY129"/>
  <c r="BY125"/>
  <c r="BY121"/>
  <c r="BY117"/>
  <c r="BY113"/>
  <c r="BY109"/>
  <c r="BY105"/>
  <c r="BY101"/>
  <c r="BY97"/>
  <c r="BY93"/>
  <c r="BY89"/>
  <c r="BY85"/>
  <c r="BY81"/>
  <c r="BY77"/>
  <c r="BY73"/>
  <c r="BY69"/>
  <c r="BY65"/>
  <c r="BY61"/>
  <c r="BY57"/>
  <c r="BY346"/>
  <c r="BY345"/>
  <c r="BY330"/>
  <c r="BY329"/>
  <c r="BY314"/>
  <c r="BY313"/>
  <c r="BY12"/>
  <c r="BY13"/>
  <c r="BY28"/>
  <c r="BY29"/>
  <c r="BY44"/>
  <c r="BY45"/>
  <c r="BY10"/>
  <c r="BY11"/>
  <c r="BY26"/>
  <c r="BY27"/>
  <c r="BY42"/>
  <c r="BY43"/>
  <c r="BN8"/>
  <c r="BP8" s="1"/>
  <c r="BN12"/>
  <c r="BN16"/>
  <c r="BN20"/>
  <c r="BN24"/>
  <c r="BN28"/>
  <c r="BN32"/>
  <c r="BN36"/>
  <c r="BN40"/>
  <c r="BN44"/>
  <c r="BN48"/>
  <c r="BN52"/>
  <c r="BN56"/>
  <c r="BN60"/>
  <c r="BN64"/>
  <c r="BN68"/>
  <c r="BN74"/>
  <c r="BN90"/>
  <c r="BN106"/>
  <c r="BN122"/>
  <c r="BN138"/>
  <c r="BN161"/>
  <c r="BN169"/>
  <c r="BN177"/>
  <c r="BN185"/>
  <c r="BN193"/>
  <c r="BN201"/>
  <c r="BN73"/>
  <c r="BN87"/>
  <c r="BN89"/>
  <c r="BN103"/>
  <c r="BN105"/>
  <c r="BN119"/>
  <c r="BN121"/>
  <c r="BN135"/>
  <c r="BN137"/>
  <c r="BN151"/>
  <c r="BN153"/>
  <c r="BN155"/>
  <c r="BN163"/>
  <c r="BN171"/>
  <c r="BN179"/>
  <c r="BN187"/>
  <c r="BN195"/>
  <c r="BN203"/>
  <c r="BN23"/>
  <c r="BN27"/>
  <c r="BN31"/>
  <c r="BN35"/>
  <c r="BN39"/>
  <c r="BN43"/>
  <c r="BN47"/>
  <c r="BN51"/>
  <c r="BN55"/>
  <c r="BN59"/>
  <c r="BN63"/>
  <c r="BN67"/>
  <c r="BN71"/>
  <c r="BN86"/>
  <c r="BN102"/>
  <c r="BN118"/>
  <c r="BN134"/>
  <c r="BN150"/>
  <c r="BN83"/>
  <c r="BN85"/>
  <c r="BN99"/>
  <c r="BN101"/>
  <c r="BN115"/>
  <c r="BN117"/>
  <c r="BN131"/>
  <c r="BN133"/>
  <c r="BN147"/>
  <c r="BN149"/>
  <c r="BN10"/>
  <c r="BN14"/>
  <c r="BN18"/>
  <c r="BN22"/>
  <c r="BN26"/>
  <c r="BN30"/>
  <c r="BN34"/>
  <c r="BN38"/>
  <c r="BN42"/>
  <c r="BN46"/>
  <c r="BN50"/>
  <c r="BN54"/>
  <c r="BN58"/>
  <c r="BN62"/>
  <c r="BN66"/>
  <c r="BN70"/>
  <c r="BN82"/>
  <c r="BN98"/>
  <c r="BN114"/>
  <c r="BN130"/>
  <c r="BN146"/>
  <c r="BN157"/>
  <c r="BN165"/>
  <c r="BN173"/>
  <c r="BN181"/>
  <c r="BN189"/>
  <c r="BN197"/>
  <c r="BN79"/>
  <c r="BN81"/>
  <c r="BN95"/>
  <c r="BN97"/>
  <c r="BN111"/>
  <c r="BN113"/>
  <c r="BN127"/>
  <c r="BN129"/>
  <c r="BN143"/>
  <c r="BN145"/>
  <c r="BN159"/>
  <c r="BN167"/>
  <c r="BN175"/>
  <c r="BN183"/>
  <c r="BN191"/>
  <c r="BN199"/>
  <c r="BN33"/>
  <c r="BN37"/>
  <c r="BN41"/>
  <c r="BN45"/>
  <c r="BN49"/>
  <c r="BN53"/>
  <c r="BN57"/>
  <c r="BN61"/>
  <c r="BN65"/>
  <c r="BN69"/>
  <c r="BN78"/>
  <c r="BN94"/>
  <c r="BN110"/>
  <c r="BN126"/>
  <c r="BN403"/>
  <c r="BN399"/>
  <c r="BN395"/>
  <c r="BN391"/>
  <c r="BN387"/>
  <c r="BN383"/>
  <c r="BN379"/>
  <c r="BN375"/>
  <c r="BN404"/>
  <c r="BN405"/>
  <c r="BN401"/>
  <c r="BN397"/>
  <c r="BN393"/>
  <c r="BN406"/>
  <c r="BN402"/>
  <c r="BN398"/>
  <c r="BN394"/>
  <c r="BN390"/>
  <c r="BN386"/>
  <c r="BN382"/>
  <c r="BN378"/>
  <c r="BN374"/>
  <c r="BN392"/>
  <c r="BN371"/>
  <c r="BN356"/>
  <c r="BN355"/>
  <c r="BN340"/>
  <c r="BN339"/>
  <c r="BN324"/>
  <c r="BN323"/>
  <c r="BN308"/>
  <c r="BN307"/>
  <c r="BN358"/>
  <c r="BN357"/>
  <c r="BN342"/>
  <c r="BN341"/>
  <c r="BN326"/>
  <c r="BN325"/>
  <c r="BN310"/>
  <c r="BN309"/>
  <c r="BN301"/>
  <c r="BN297"/>
  <c r="BN293"/>
  <c r="BN289"/>
  <c r="BN285"/>
  <c r="BN281"/>
  <c r="BN277"/>
  <c r="BN273"/>
  <c r="BN269"/>
  <c r="BN265"/>
  <c r="BN261"/>
  <c r="BN257"/>
  <c r="BN253"/>
  <c r="BN249"/>
  <c r="BN245"/>
  <c r="BN241"/>
  <c r="BN237"/>
  <c r="BN233"/>
  <c r="BN229"/>
  <c r="BN225"/>
  <c r="BN221"/>
  <c r="BN217"/>
  <c r="BN213"/>
  <c r="BN209"/>
  <c r="BN205"/>
  <c r="BN360"/>
  <c r="BN359"/>
  <c r="BN344"/>
  <c r="BN343"/>
  <c r="BN328"/>
  <c r="BN327"/>
  <c r="BN312"/>
  <c r="BN311"/>
  <c r="BN385"/>
  <c r="BN384"/>
  <c r="BN377"/>
  <c r="BN376"/>
  <c r="BN362"/>
  <c r="BN361"/>
  <c r="BN346"/>
  <c r="BN345"/>
  <c r="BN330"/>
  <c r="BN329"/>
  <c r="BN314"/>
  <c r="BN313"/>
  <c r="BN302"/>
  <c r="BN298"/>
  <c r="BN294"/>
  <c r="BN290"/>
  <c r="BN286"/>
  <c r="BN282"/>
  <c r="BN278"/>
  <c r="BN274"/>
  <c r="BN270"/>
  <c r="BN266"/>
  <c r="BN262"/>
  <c r="BN258"/>
  <c r="BN254"/>
  <c r="BN250"/>
  <c r="BN246"/>
  <c r="BN242"/>
  <c r="BN238"/>
  <c r="BN234"/>
  <c r="BN230"/>
  <c r="BN226"/>
  <c r="BN222"/>
  <c r="BN218"/>
  <c r="BN214"/>
  <c r="BN210"/>
  <c r="BN206"/>
  <c r="BN202"/>
  <c r="BN198"/>
  <c r="BN194"/>
  <c r="BN190"/>
  <c r="BN186"/>
  <c r="BN182"/>
  <c r="BN178"/>
  <c r="BN174"/>
  <c r="BN170"/>
  <c r="BN166"/>
  <c r="BN162"/>
  <c r="BN158"/>
  <c r="BN154"/>
  <c r="BN400"/>
  <c r="BN364"/>
  <c r="BN363"/>
  <c r="BN348"/>
  <c r="BN347"/>
  <c r="BN332"/>
  <c r="BN331"/>
  <c r="BN316"/>
  <c r="BN315"/>
  <c r="BN366"/>
  <c r="BN365"/>
  <c r="BN350"/>
  <c r="BN349"/>
  <c r="BN334"/>
  <c r="BN333"/>
  <c r="BN318"/>
  <c r="BN317"/>
  <c r="BN303"/>
  <c r="BN299"/>
  <c r="BN295"/>
  <c r="BN291"/>
  <c r="BN287"/>
  <c r="BN283"/>
  <c r="BN279"/>
  <c r="BN275"/>
  <c r="BN271"/>
  <c r="BN267"/>
  <c r="BN263"/>
  <c r="BN259"/>
  <c r="BN255"/>
  <c r="BN251"/>
  <c r="BN247"/>
  <c r="BN243"/>
  <c r="BN239"/>
  <c r="BN235"/>
  <c r="BN231"/>
  <c r="BN227"/>
  <c r="BN223"/>
  <c r="BN219"/>
  <c r="BN215"/>
  <c r="BN211"/>
  <c r="BN207"/>
  <c r="BN396"/>
  <c r="BN368"/>
  <c r="BN367"/>
  <c r="BN352"/>
  <c r="BN351"/>
  <c r="BN336"/>
  <c r="BN335"/>
  <c r="BN320"/>
  <c r="BN319"/>
  <c r="BN304"/>
  <c r="BN389"/>
  <c r="BN388"/>
  <c r="BN381"/>
  <c r="BN380"/>
  <c r="BN373"/>
  <c r="BN372"/>
  <c r="BN370"/>
  <c r="BN369"/>
  <c r="BN354"/>
  <c r="BN353"/>
  <c r="BN338"/>
  <c r="BN337"/>
  <c r="BN322"/>
  <c r="BN321"/>
  <c r="BN306"/>
  <c r="BN305"/>
  <c r="BN300"/>
  <c r="BN296"/>
  <c r="BN292"/>
  <c r="BN288"/>
  <c r="BN284"/>
  <c r="BN280"/>
  <c r="BN276"/>
  <c r="BN272"/>
  <c r="BN268"/>
  <c r="BN264"/>
  <c r="BN260"/>
  <c r="BN256"/>
  <c r="BN252"/>
  <c r="BN248"/>
  <c r="BN244"/>
  <c r="BN240"/>
  <c r="BN236"/>
  <c r="BN232"/>
  <c r="BN228"/>
  <c r="BN224"/>
  <c r="BN220"/>
  <c r="BN216"/>
  <c r="BN212"/>
  <c r="BN208"/>
  <c r="BN204"/>
  <c r="BN200"/>
  <c r="BN196"/>
  <c r="BN192"/>
  <c r="BN188"/>
  <c r="BN184"/>
  <c r="BN180"/>
  <c r="BN176"/>
  <c r="BN172"/>
  <c r="BN168"/>
  <c r="BN164"/>
  <c r="BN160"/>
  <c r="BN156"/>
  <c r="BN152"/>
  <c r="BN148"/>
  <c r="BN144"/>
  <c r="BN140"/>
  <c r="BN136"/>
  <c r="BN132"/>
  <c r="BN128"/>
  <c r="BN124"/>
  <c r="BN120"/>
  <c r="BN116"/>
  <c r="BN112"/>
  <c r="BN108"/>
  <c r="BN104"/>
  <c r="BN100"/>
  <c r="BN96"/>
  <c r="BN92"/>
  <c r="BN88"/>
  <c r="BN84"/>
  <c r="BN80"/>
  <c r="BN76"/>
  <c r="BN72"/>
  <c r="BN75"/>
  <c r="BN77"/>
  <c r="BN91"/>
  <c r="BN93"/>
  <c r="BN107"/>
  <c r="BN109"/>
  <c r="BN123"/>
  <c r="BN125"/>
  <c r="BN139"/>
  <c r="BN141"/>
  <c r="BC10"/>
  <c r="BC14"/>
  <c r="BC18"/>
  <c r="BC22"/>
  <c r="BC26"/>
  <c r="BC30"/>
  <c r="BC34"/>
  <c r="BC38"/>
  <c r="BC42"/>
  <c r="BC46"/>
  <c r="BC50"/>
  <c r="BC54"/>
  <c r="BC58"/>
  <c r="BC62"/>
  <c r="BC66"/>
  <c r="BC71"/>
  <c r="BC73"/>
  <c r="BC74"/>
  <c r="BC87"/>
  <c r="BC89"/>
  <c r="BC90"/>
  <c r="BC103"/>
  <c r="BC105"/>
  <c r="BC106"/>
  <c r="BC119"/>
  <c r="BC121"/>
  <c r="BC122"/>
  <c r="BC135"/>
  <c r="BC137"/>
  <c r="BC138"/>
  <c r="BC151"/>
  <c r="BC153"/>
  <c r="BC154"/>
  <c r="BC45"/>
  <c r="BC49"/>
  <c r="BC53"/>
  <c r="BC57"/>
  <c r="BC61"/>
  <c r="BC65"/>
  <c r="BC69"/>
  <c r="BC70"/>
  <c r="BC83"/>
  <c r="BC85"/>
  <c r="BC86"/>
  <c r="BC99"/>
  <c r="BC101"/>
  <c r="BC102"/>
  <c r="BC115"/>
  <c r="BC117"/>
  <c r="BC118"/>
  <c r="BC131"/>
  <c r="BC133"/>
  <c r="BC134"/>
  <c r="BC147"/>
  <c r="BC149"/>
  <c r="BC403"/>
  <c r="BC399"/>
  <c r="BC395"/>
  <c r="BC391"/>
  <c r="BC387"/>
  <c r="BC383"/>
  <c r="BC379"/>
  <c r="BC375"/>
  <c r="BC371"/>
  <c r="BC404"/>
  <c r="BC400"/>
  <c r="BC396"/>
  <c r="BC392"/>
  <c r="BC388"/>
  <c r="BC384"/>
  <c r="BC380"/>
  <c r="BC405"/>
  <c r="BC401"/>
  <c r="BC397"/>
  <c r="BC393"/>
  <c r="BC389"/>
  <c r="BC385"/>
  <c r="BC381"/>
  <c r="BC406"/>
  <c r="BC402"/>
  <c r="BC398"/>
  <c r="BC394"/>
  <c r="BC390"/>
  <c r="BC386"/>
  <c r="BC382"/>
  <c r="BC378"/>
  <c r="BC374"/>
  <c r="BC360"/>
  <c r="BC359"/>
  <c r="BC344"/>
  <c r="BC343"/>
  <c r="BC328"/>
  <c r="BC327"/>
  <c r="BC312"/>
  <c r="BC311"/>
  <c r="BC301"/>
  <c r="BC297"/>
  <c r="BC293"/>
  <c r="BC289"/>
  <c r="BC285"/>
  <c r="BC281"/>
  <c r="BC277"/>
  <c r="BC273"/>
  <c r="BC269"/>
  <c r="BC265"/>
  <c r="BC261"/>
  <c r="BC257"/>
  <c r="BC253"/>
  <c r="BC249"/>
  <c r="BC245"/>
  <c r="BC241"/>
  <c r="BC237"/>
  <c r="BC233"/>
  <c r="BC229"/>
  <c r="BC225"/>
  <c r="BC221"/>
  <c r="BC217"/>
  <c r="BC213"/>
  <c r="BC209"/>
  <c r="BC205"/>
  <c r="BC201"/>
  <c r="BC197"/>
  <c r="BC193"/>
  <c r="BC189"/>
  <c r="BC185"/>
  <c r="BC181"/>
  <c r="BC177"/>
  <c r="BC173"/>
  <c r="BC169"/>
  <c r="BC165"/>
  <c r="BC161"/>
  <c r="BC362"/>
  <c r="BC361"/>
  <c r="BC346"/>
  <c r="BC345"/>
  <c r="BC330"/>
  <c r="BC329"/>
  <c r="BC314"/>
  <c r="BC313"/>
  <c r="BC364"/>
  <c r="BC363"/>
  <c r="BC348"/>
  <c r="BC347"/>
  <c r="BC332"/>
  <c r="BC331"/>
  <c r="BC316"/>
  <c r="BC315"/>
  <c r="BC302"/>
  <c r="BC298"/>
  <c r="BC294"/>
  <c r="BC290"/>
  <c r="BC286"/>
  <c r="BC282"/>
  <c r="BC278"/>
  <c r="BC274"/>
  <c r="BC270"/>
  <c r="BC266"/>
  <c r="BC262"/>
  <c r="BC258"/>
  <c r="BC254"/>
  <c r="BC250"/>
  <c r="BC246"/>
  <c r="BC242"/>
  <c r="BC238"/>
  <c r="BC234"/>
  <c r="BC230"/>
  <c r="BC226"/>
  <c r="BC222"/>
  <c r="BC218"/>
  <c r="BC214"/>
  <c r="BC210"/>
  <c r="BC206"/>
  <c r="BC202"/>
  <c r="BC198"/>
  <c r="BC194"/>
  <c r="BC190"/>
  <c r="BC186"/>
  <c r="BC182"/>
  <c r="BC178"/>
  <c r="BC174"/>
  <c r="BC170"/>
  <c r="BC166"/>
  <c r="BC162"/>
  <c r="BC373"/>
  <c r="BC372"/>
  <c r="BC366"/>
  <c r="BC365"/>
  <c r="BC350"/>
  <c r="BC349"/>
  <c r="BC334"/>
  <c r="BC333"/>
  <c r="BC318"/>
  <c r="BC317"/>
  <c r="BC368"/>
  <c r="BC367"/>
  <c r="BC352"/>
  <c r="BC351"/>
  <c r="BC336"/>
  <c r="BC335"/>
  <c r="BC320"/>
  <c r="BC319"/>
  <c r="BC304"/>
  <c r="BC303"/>
  <c r="BC299"/>
  <c r="BC295"/>
  <c r="BC291"/>
  <c r="BC287"/>
  <c r="BC283"/>
  <c r="BC279"/>
  <c r="BC275"/>
  <c r="BC271"/>
  <c r="BC267"/>
  <c r="BC263"/>
  <c r="BC259"/>
  <c r="BC255"/>
  <c r="BC251"/>
  <c r="BC247"/>
  <c r="BC243"/>
  <c r="BC239"/>
  <c r="BC235"/>
  <c r="BC231"/>
  <c r="BC227"/>
  <c r="BC223"/>
  <c r="BC219"/>
  <c r="BC215"/>
  <c r="BC211"/>
  <c r="BC207"/>
  <c r="BC203"/>
  <c r="BC199"/>
  <c r="BC195"/>
  <c r="BC191"/>
  <c r="BC187"/>
  <c r="BC183"/>
  <c r="BC179"/>
  <c r="BC175"/>
  <c r="BC171"/>
  <c r="BC167"/>
  <c r="BC163"/>
  <c r="BC370"/>
  <c r="BC369"/>
  <c r="BC354"/>
  <c r="BC353"/>
  <c r="BC338"/>
  <c r="BC337"/>
  <c r="BC322"/>
  <c r="BC321"/>
  <c r="BC306"/>
  <c r="BC305"/>
  <c r="BC356"/>
  <c r="BC355"/>
  <c r="BC340"/>
  <c r="BC339"/>
  <c r="BC324"/>
  <c r="BC323"/>
  <c r="BC308"/>
  <c r="BC307"/>
  <c r="BC300"/>
  <c r="BC296"/>
  <c r="BC292"/>
  <c r="BC288"/>
  <c r="BC284"/>
  <c r="BC280"/>
  <c r="BC276"/>
  <c r="BC272"/>
  <c r="BC268"/>
  <c r="BC264"/>
  <c r="BC260"/>
  <c r="BC256"/>
  <c r="BC252"/>
  <c r="BC248"/>
  <c r="BC244"/>
  <c r="BC240"/>
  <c r="BC236"/>
  <c r="BC232"/>
  <c r="BC228"/>
  <c r="BC224"/>
  <c r="BC220"/>
  <c r="BC216"/>
  <c r="BC212"/>
  <c r="BC208"/>
  <c r="BC204"/>
  <c r="BC200"/>
  <c r="BC196"/>
  <c r="BC192"/>
  <c r="BC188"/>
  <c r="BC184"/>
  <c r="BC180"/>
  <c r="BC176"/>
  <c r="BC172"/>
  <c r="BC168"/>
  <c r="BC164"/>
  <c r="BC160"/>
  <c r="BC156"/>
  <c r="BC152"/>
  <c r="BC148"/>
  <c r="BC144"/>
  <c r="BC140"/>
  <c r="BC136"/>
  <c r="BC132"/>
  <c r="BC128"/>
  <c r="BC124"/>
  <c r="BC120"/>
  <c r="BC116"/>
  <c r="BC112"/>
  <c r="BC108"/>
  <c r="BC104"/>
  <c r="BC100"/>
  <c r="BC96"/>
  <c r="BC92"/>
  <c r="BC88"/>
  <c r="BC84"/>
  <c r="BC80"/>
  <c r="BC76"/>
  <c r="BC72"/>
  <c r="BC377"/>
  <c r="BC376"/>
  <c r="BC358"/>
  <c r="BC357"/>
  <c r="BC342"/>
  <c r="BC341"/>
  <c r="BC326"/>
  <c r="BC325"/>
  <c r="BC310"/>
  <c r="BC309"/>
  <c r="BC44"/>
  <c r="BC48"/>
  <c r="BC52"/>
  <c r="BC56"/>
  <c r="BC60"/>
  <c r="BC64"/>
  <c r="BC68"/>
  <c r="BC79"/>
  <c r="BC81"/>
  <c r="BC82"/>
  <c r="BC95"/>
  <c r="BC97"/>
  <c r="BC98"/>
  <c r="BC111"/>
  <c r="BC113"/>
  <c r="BC114"/>
  <c r="BC127"/>
  <c r="BC129"/>
  <c r="BC130"/>
  <c r="BC143"/>
  <c r="BC145"/>
  <c r="BC146"/>
  <c r="BC6"/>
  <c r="BC7"/>
  <c r="BC11"/>
  <c r="BC15"/>
  <c r="BC19"/>
  <c r="BC23"/>
  <c r="BC27"/>
  <c r="BC31"/>
  <c r="BC35"/>
  <c r="BC39"/>
  <c r="BC43"/>
  <c r="BC47"/>
  <c r="BC51"/>
  <c r="BC55"/>
  <c r="BC59"/>
  <c r="BC63"/>
  <c r="BC67"/>
  <c r="BC75"/>
  <c r="BC77"/>
  <c r="BC78"/>
  <c r="BC91"/>
  <c r="BC93"/>
  <c r="BC94"/>
  <c r="BC107"/>
  <c r="BC109"/>
  <c r="BC110"/>
  <c r="BC123"/>
  <c r="BC125"/>
  <c r="BC126"/>
  <c r="BC139"/>
  <c r="BC141"/>
  <c r="BC142"/>
  <c r="BC155"/>
  <c r="BC157"/>
  <c r="BC158"/>
  <c r="BC159"/>
  <c r="C7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16" i="9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S9"/>
  <c r="F9" l="1"/>
  <c r="J8"/>
  <c r="K8" s="1"/>
  <c r="R11"/>
  <c r="R19"/>
  <c r="R27"/>
  <c r="R35"/>
  <c r="R43"/>
  <c r="R51"/>
  <c r="R59"/>
  <c r="R67"/>
  <c r="R75"/>
  <c r="R83"/>
  <c r="R91"/>
  <c r="R99"/>
  <c r="R107"/>
  <c r="R115"/>
  <c r="R123"/>
  <c r="R131"/>
  <c r="R139"/>
  <c r="R147"/>
  <c r="R155"/>
  <c r="R163"/>
  <c r="R171"/>
  <c r="R179"/>
  <c r="R187"/>
  <c r="R195"/>
  <c r="R203"/>
  <c r="R211"/>
  <c r="R219"/>
  <c r="R227"/>
  <c r="R235"/>
  <c r="R243"/>
  <c r="R251"/>
  <c r="R259"/>
  <c r="R267"/>
  <c r="R275"/>
  <c r="R283"/>
  <c r="R291"/>
  <c r="R299"/>
  <c r="R307"/>
  <c r="R315"/>
  <c r="R323"/>
  <c r="R331"/>
  <c r="R339"/>
  <c r="R347"/>
  <c r="R355"/>
  <c r="R363"/>
  <c r="R371"/>
  <c r="R379"/>
  <c r="R387"/>
  <c r="R395"/>
  <c r="R403"/>
  <c r="R6"/>
  <c r="R10"/>
  <c r="R18"/>
  <c r="R26"/>
  <c r="R34"/>
  <c r="R42"/>
  <c r="R50"/>
  <c r="R58"/>
  <c r="R66"/>
  <c r="R74"/>
  <c r="R82"/>
  <c r="R90"/>
  <c r="R98"/>
  <c r="R106"/>
  <c r="R114"/>
  <c r="R122"/>
  <c r="R130"/>
  <c r="R138"/>
  <c r="R146"/>
  <c r="R154"/>
  <c r="R162"/>
  <c r="R170"/>
  <c r="R178"/>
  <c r="R186"/>
  <c r="R194"/>
  <c r="R202"/>
  <c r="R210"/>
  <c r="R218"/>
  <c r="R226"/>
  <c r="R234"/>
  <c r="R242"/>
  <c r="R250"/>
  <c r="R258"/>
  <c r="R266"/>
  <c r="R274"/>
  <c r="R282"/>
  <c r="R290"/>
  <c r="R298"/>
  <c r="R306"/>
  <c r="R314"/>
  <c r="R322"/>
  <c r="R330"/>
  <c r="R338"/>
  <c r="R346"/>
  <c r="R354"/>
  <c r="R362"/>
  <c r="R370"/>
  <c r="R378"/>
  <c r="R386"/>
  <c r="R394"/>
  <c r="R402"/>
  <c r="R9"/>
  <c r="R17"/>
  <c r="R25"/>
  <c r="R33"/>
  <c r="R41"/>
  <c r="R49"/>
  <c r="R57"/>
  <c r="R65"/>
  <c r="R73"/>
  <c r="R81"/>
  <c r="R89"/>
  <c r="R97"/>
  <c r="R105"/>
  <c r="R113"/>
  <c r="R121"/>
  <c r="R129"/>
  <c r="R137"/>
  <c r="R145"/>
  <c r="R153"/>
  <c r="R161"/>
  <c r="R169"/>
  <c r="R177"/>
  <c r="R185"/>
  <c r="R193"/>
  <c r="R201"/>
  <c r="R209"/>
  <c r="R217"/>
  <c r="R225"/>
  <c r="R233"/>
  <c r="R241"/>
  <c r="R249"/>
  <c r="R257"/>
  <c r="R265"/>
  <c r="R273"/>
  <c r="R281"/>
  <c r="R289"/>
  <c r="R297"/>
  <c r="R305"/>
  <c r="R313"/>
  <c r="R321"/>
  <c r="R329"/>
  <c r="R337"/>
  <c r="R345"/>
  <c r="R353"/>
  <c r="R361"/>
  <c r="R369"/>
  <c r="R377"/>
  <c r="R385"/>
  <c r="R393"/>
  <c r="R401"/>
  <c r="R8"/>
  <c r="R16"/>
  <c r="R24"/>
  <c r="R32"/>
  <c r="R40"/>
  <c r="R48"/>
  <c r="R56"/>
  <c r="R64"/>
  <c r="R72"/>
  <c r="R80"/>
  <c r="R88"/>
  <c r="R96"/>
  <c r="R104"/>
  <c r="R112"/>
  <c r="R120"/>
  <c r="R128"/>
  <c r="R136"/>
  <c r="R144"/>
  <c r="R152"/>
  <c r="R160"/>
  <c r="R168"/>
  <c r="R176"/>
  <c r="R184"/>
  <c r="R192"/>
  <c r="R200"/>
  <c r="R208"/>
  <c r="R216"/>
  <c r="R224"/>
  <c r="R232"/>
  <c r="R240"/>
  <c r="R248"/>
  <c r="R256"/>
  <c r="R264"/>
  <c r="R272"/>
  <c r="R280"/>
  <c r="R288"/>
  <c r="R296"/>
  <c r="R304"/>
  <c r="R312"/>
  <c r="R320"/>
  <c r="R328"/>
  <c r="R336"/>
  <c r="R344"/>
  <c r="R352"/>
  <c r="R360"/>
  <c r="R368"/>
  <c r="R376"/>
  <c r="R384"/>
  <c r="R392"/>
  <c r="R400"/>
  <c r="R7"/>
  <c r="R15"/>
  <c r="R23"/>
  <c r="R31"/>
  <c r="R39"/>
  <c r="R47"/>
  <c r="R55"/>
  <c r="R63"/>
  <c r="R71"/>
  <c r="R79"/>
  <c r="R87"/>
  <c r="R95"/>
  <c r="R103"/>
  <c r="R111"/>
  <c r="R119"/>
  <c r="R127"/>
  <c r="R135"/>
  <c r="R143"/>
  <c r="R151"/>
  <c r="R159"/>
  <c r="R167"/>
  <c r="R175"/>
  <c r="R183"/>
  <c r="R191"/>
  <c r="R199"/>
  <c r="R207"/>
  <c r="R215"/>
  <c r="R223"/>
  <c r="R231"/>
  <c r="R239"/>
  <c r="R247"/>
  <c r="R255"/>
  <c r="R263"/>
  <c r="R271"/>
  <c r="R279"/>
  <c r="R287"/>
  <c r="R295"/>
  <c r="R303"/>
  <c r="R311"/>
  <c r="R319"/>
  <c r="R327"/>
  <c r="R335"/>
  <c r="R343"/>
  <c r="R351"/>
  <c r="R359"/>
  <c r="R367"/>
  <c r="R375"/>
  <c r="R383"/>
  <c r="R391"/>
  <c r="R399"/>
  <c r="X3"/>
  <c r="R14"/>
  <c r="R22"/>
  <c r="R30"/>
  <c r="R38"/>
  <c r="R46"/>
  <c r="R54"/>
  <c r="R62"/>
  <c r="R70"/>
  <c r="R78"/>
  <c r="R86"/>
  <c r="R94"/>
  <c r="R102"/>
  <c r="R110"/>
  <c r="R118"/>
  <c r="R126"/>
  <c r="R134"/>
  <c r="R142"/>
  <c r="R150"/>
  <c r="R158"/>
  <c r="R166"/>
  <c r="R174"/>
  <c r="R182"/>
  <c r="R190"/>
  <c r="R198"/>
  <c r="R206"/>
  <c r="R214"/>
  <c r="R222"/>
  <c r="R230"/>
  <c r="R238"/>
  <c r="R246"/>
  <c r="R254"/>
  <c r="R262"/>
  <c r="R270"/>
  <c r="R278"/>
  <c r="R286"/>
  <c r="R294"/>
  <c r="R302"/>
  <c r="R310"/>
  <c r="R318"/>
  <c r="R326"/>
  <c r="R334"/>
  <c r="R342"/>
  <c r="R350"/>
  <c r="R358"/>
  <c r="R366"/>
  <c r="R374"/>
  <c r="R382"/>
  <c r="R390"/>
  <c r="R398"/>
  <c r="R406"/>
  <c r="R13"/>
  <c r="R21"/>
  <c r="R29"/>
  <c r="R37"/>
  <c r="R45"/>
  <c r="R53"/>
  <c r="R61"/>
  <c r="R69"/>
  <c r="R77"/>
  <c r="R85"/>
  <c r="R93"/>
  <c r="R101"/>
  <c r="R109"/>
  <c r="R117"/>
  <c r="R125"/>
  <c r="R133"/>
  <c r="R141"/>
  <c r="R149"/>
  <c r="R157"/>
  <c r="R165"/>
  <c r="R173"/>
  <c r="R181"/>
  <c r="R189"/>
  <c r="R197"/>
  <c r="R205"/>
  <c r="R213"/>
  <c r="R221"/>
  <c r="R229"/>
  <c r="R237"/>
  <c r="R245"/>
  <c r="R253"/>
  <c r="R261"/>
  <c r="R269"/>
  <c r="R277"/>
  <c r="R285"/>
  <c r="R293"/>
  <c r="R301"/>
  <c r="R309"/>
  <c r="R317"/>
  <c r="R325"/>
  <c r="R333"/>
  <c r="R341"/>
  <c r="R349"/>
  <c r="R357"/>
  <c r="R365"/>
  <c r="R373"/>
  <c r="R381"/>
  <c r="R389"/>
  <c r="R397"/>
  <c r="R405"/>
  <c r="R52"/>
  <c r="R116"/>
  <c r="R180"/>
  <c r="R244"/>
  <c r="R308"/>
  <c r="R372"/>
  <c r="R316"/>
  <c r="R380"/>
  <c r="R44"/>
  <c r="R108"/>
  <c r="R172"/>
  <c r="R236"/>
  <c r="R300"/>
  <c r="R364"/>
  <c r="R188"/>
  <c r="R36"/>
  <c r="R100"/>
  <c r="R164"/>
  <c r="R228"/>
  <c r="R292"/>
  <c r="R356"/>
  <c r="R252"/>
  <c r="R28"/>
  <c r="R92"/>
  <c r="R156"/>
  <c r="R220"/>
  <c r="R284"/>
  <c r="R348"/>
  <c r="R124"/>
  <c r="R20"/>
  <c r="R84"/>
  <c r="R148"/>
  <c r="R212"/>
  <c r="R276"/>
  <c r="R340"/>
  <c r="R404"/>
  <c r="R12"/>
  <c r="R76"/>
  <c r="R140"/>
  <c r="R204"/>
  <c r="R268"/>
  <c r="R332"/>
  <c r="R396"/>
  <c r="R60"/>
  <c r="R68"/>
  <c r="R132"/>
  <c r="R196"/>
  <c r="R260"/>
  <c r="R324"/>
  <c r="R388"/>
  <c r="L9" i="5"/>
  <c r="M8"/>
  <c r="X8"/>
  <c r="W9"/>
  <c r="AI7"/>
  <c r="AH8"/>
  <c r="AT9"/>
  <c r="AS10"/>
  <c r="BE7"/>
  <c r="BD8"/>
  <c r="BP10"/>
  <c r="BO11"/>
  <c r="CL8"/>
  <c r="CK9"/>
  <c r="CW6"/>
  <c r="C328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W8"/>
  <c r="CV11"/>
  <c r="CW10"/>
  <c r="CW9"/>
  <c r="BZ13"/>
  <c r="S10" i="9"/>
  <c r="R31" i="4"/>
  <c r="R28"/>
  <c r="R26"/>
  <c r="I43"/>
  <c r="L33"/>
  <c r="L34" s="1"/>
  <c r="G33"/>
  <c r="G34" s="1"/>
  <c r="Q31"/>
  <c r="P31"/>
  <c r="O31"/>
  <c r="N31"/>
  <c r="M31"/>
  <c r="L31"/>
  <c r="K31"/>
  <c r="J31"/>
  <c r="I31"/>
  <c r="H31"/>
  <c r="G31"/>
  <c r="Q28"/>
  <c r="Q33" s="1"/>
  <c r="Q34" s="1"/>
  <c r="P28"/>
  <c r="P33" s="1"/>
  <c r="P34" s="1"/>
  <c r="O28"/>
  <c r="O33" s="1"/>
  <c r="O34" s="1"/>
  <c r="N28"/>
  <c r="N33" s="1"/>
  <c r="N34" s="1"/>
  <c r="M28"/>
  <c r="M33" s="1"/>
  <c r="M34" s="1"/>
  <c r="L28"/>
  <c r="K28"/>
  <c r="K33" s="1"/>
  <c r="K34" s="1"/>
  <c r="J28"/>
  <c r="J33" s="1"/>
  <c r="J34" s="1"/>
  <c r="I28"/>
  <c r="I33" s="1"/>
  <c r="I34" s="1"/>
  <c r="H28"/>
  <c r="H33" s="1"/>
  <c r="H34" s="1"/>
  <c r="G28"/>
  <c r="F29"/>
  <c r="G29" s="1"/>
  <c r="Q26"/>
  <c r="P26"/>
  <c r="O26"/>
  <c r="N26"/>
  <c r="M26"/>
  <c r="L26"/>
  <c r="K26"/>
  <c r="J26"/>
  <c r="I26"/>
  <c r="H26"/>
  <c r="G26"/>
  <c r="F26"/>
  <c r="I21"/>
  <c r="H12"/>
  <c r="I12"/>
  <c r="J12"/>
  <c r="K12"/>
  <c r="L12"/>
  <c r="M12"/>
  <c r="N12"/>
  <c r="O12"/>
  <c r="P12"/>
  <c r="Q12"/>
  <c r="H11"/>
  <c r="I11"/>
  <c r="J11"/>
  <c r="K11"/>
  <c r="L11"/>
  <c r="M11"/>
  <c r="N11"/>
  <c r="O11"/>
  <c r="P11"/>
  <c r="Q11"/>
  <c r="B906" i="9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W406" s="1"/>
  <c r="B405"/>
  <c r="W405" s="1"/>
  <c r="B404"/>
  <c r="W404" s="1"/>
  <c r="B403"/>
  <c r="W403" s="1"/>
  <c r="B402"/>
  <c r="W402" s="1"/>
  <c r="B401"/>
  <c r="W401" s="1"/>
  <c r="B400"/>
  <c r="W400" s="1"/>
  <c r="B399"/>
  <c r="W399" s="1"/>
  <c r="B398"/>
  <c r="W398" s="1"/>
  <c r="B397"/>
  <c r="W397" s="1"/>
  <c r="B396"/>
  <c r="W396" s="1"/>
  <c r="B395"/>
  <c r="W395" s="1"/>
  <c r="B394"/>
  <c r="W394" s="1"/>
  <c r="B393"/>
  <c r="W393" s="1"/>
  <c r="B392"/>
  <c r="W392" s="1"/>
  <c r="B391"/>
  <c r="W391" s="1"/>
  <c r="B390"/>
  <c r="W390" s="1"/>
  <c r="B389"/>
  <c r="W389" s="1"/>
  <c r="B388"/>
  <c r="W388" s="1"/>
  <c r="B387"/>
  <c r="W387" s="1"/>
  <c r="B386"/>
  <c r="W386" s="1"/>
  <c r="B385"/>
  <c r="W385" s="1"/>
  <c r="B384"/>
  <c r="W384" s="1"/>
  <c r="B383"/>
  <c r="W383" s="1"/>
  <c r="B382"/>
  <c r="W382" s="1"/>
  <c r="B381"/>
  <c r="W381" s="1"/>
  <c r="B380"/>
  <c r="W380" s="1"/>
  <c r="B379"/>
  <c r="W379" s="1"/>
  <c r="B378"/>
  <c r="W378" s="1"/>
  <c r="B377"/>
  <c r="W377" s="1"/>
  <c r="B376"/>
  <c r="W376" s="1"/>
  <c r="B375"/>
  <c r="W375" s="1"/>
  <c r="B374"/>
  <c r="W374" s="1"/>
  <c r="B373"/>
  <c r="W373" s="1"/>
  <c r="B372"/>
  <c r="W372" s="1"/>
  <c r="B371"/>
  <c r="W371" s="1"/>
  <c r="B370"/>
  <c r="W370" s="1"/>
  <c r="B369"/>
  <c r="W369" s="1"/>
  <c r="B368"/>
  <c r="W368" s="1"/>
  <c r="B367"/>
  <c r="W367" s="1"/>
  <c r="B366"/>
  <c r="W366" s="1"/>
  <c r="B365"/>
  <c r="W365" s="1"/>
  <c r="B364"/>
  <c r="W364" s="1"/>
  <c r="B363"/>
  <c r="W363" s="1"/>
  <c r="B362"/>
  <c r="W362" s="1"/>
  <c r="B361"/>
  <c r="W361" s="1"/>
  <c r="B360"/>
  <c r="W360" s="1"/>
  <c r="B359"/>
  <c r="W359" s="1"/>
  <c r="B358"/>
  <c r="W358" s="1"/>
  <c r="B357"/>
  <c r="W357" s="1"/>
  <c r="B356"/>
  <c r="W356" s="1"/>
  <c r="B355"/>
  <c r="W355" s="1"/>
  <c r="B354"/>
  <c r="W354" s="1"/>
  <c r="B353"/>
  <c r="W353" s="1"/>
  <c r="B352"/>
  <c r="W352" s="1"/>
  <c r="B351"/>
  <c r="W351" s="1"/>
  <c r="B350"/>
  <c r="W350" s="1"/>
  <c r="B349"/>
  <c r="W349" s="1"/>
  <c r="B348"/>
  <c r="W348" s="1"/>
  <c r="B347"/>
  <c r="W347" s="1"/>
  <c r="B346"/>
  <c r="W346" s="1"/>
  <c r="B345"/>
  <c r="W345" s="1"/>
  <c r="B344"/>
  <c r="W344" s="1"/>
  <c r="B343"/>
  <c r="W343" s="1"/>
  <c r="B342"/>
  <c r="W342" s="1"/>
  <c r="B341"/>
  <c r="W341" s="1"/>
  <c r="B340"/>
  <c r="W340" s="1"/>
  <c r="B339"/>
  <c r="W339" s="1"/>
  <c r="B338"/>
  <c r="W338" s="1"/>
  <c r="B337"/>
  <c r="W337" s="1"/>
  <c r="B336"/>
  <c r="W336" s="1"/>
  <c r="B335"/>
  <c r="W335" s="1"/>
  <c r="B334"/>
  <c r="W334" s="1"/>
  <c r="B333"/>
  <c r="W333" s="1"/>
  <c r="B332"/>
  <c r="W332" s="1"/>
  <c r="B331"/>
  <c r="W331" s="1"/>
  <c r="B330"/>
  <c r="W330" s="1"/>
  <c r="B329"/>
  <c r="W329" s="1"/>
  <c r="B328"/>
  <c r="W328" s="1"/>
  <c r="B327"/>
  <c r="W327" s="1"/>
  <c r="B326"/>
  <c r="W326" s="1"/>
  <c r="B325"/>
  <c r="W325" s="1"/>
  <c r="B324"/>
  <c r="W324" s="1"/>
  <c r="B323"/>
  <c r="W323" s="1"/>
  <c r="B322"/>
  <c r="W322" s="1"/>
  <c r="B321"/>
  <c r="W321" s="1"/>
  <c r="B320"/>
  <c r="W320" s="1"/>
  <c r="B319"/>
  <c r="W319" s="1"/>
  <c r="B318"/>
  <c r="W318" s="1"/>
  <c r="B317"/>
  <c r="W317" s="1"/>
  <c r="B316"/>
  <c r="W316" s="1"/>
  <c r="B315"/>
  <c r="W315" s="1"/>
  <c r="B314"/>
  <c r="W314" s="1"/>
  <c r="B313"/>
  <c r="W313" s="1"/>
  <c r="B312"/>
  <c r="W312" s="1"/>
  <c r="B311"/>
  <c r="W311" s="1"/>
  <c r="B310"/>
  <c r="W310" s="1"/>
  <c r="B309"/>
  <c r="W309" s="1"/>
  <c r="B308"/>
  <c r="W308" s="1"/>
  <c r="B307"/>
  <c r="W307" s="1"/>
  <c r="B306"/>
  <c r="A306"/>
  <c r="B305"/>
  <c r="A305"/>
  <c r="B304"/>
  <c r="A304"/>
  <c r="B303"/>
  <c r="A303"/>
  <c r="B302"/>
  <c r="A302"/>
  <c r="B301"/>
  <c r="A301"/>
  <c r="B300"/>
  <c r="A300"/>
  <c r="B299"/>
  <c r="A299"/>
  <c r="B298"/>
  <c r="A298"/>
  <c r="W298" s="1"/>
  <c r="B297"/>
  <c r="A297"/>
  <c r="B296"/>
  <c r="A296"/>
  <c r="B295"/>
  <c r="A295"/>
  <c r="B294"/>
  <c r="A294"/>
  <c r="W294" s="1"/>
  <c r="B293"/>
  <c r="A293"/>
  <c r="B292"/>
  <c r="A292"/>
  <c r="B291"/>
  <c r="A291"/>
  <c r="B290"/>
  <c r="A290"/>
  <c r="W290" s="1"/>
  <c r="B289"/>
  <c r="A289"/>
  <c r="B288"/>
  <c r="A288"/>
  <c r="B287"/>
  <c r="A287"/>
  <c r="B286"/>
  <c r="A286"/>
  <c r="W286" s="1"/>
  <c r="B285"/>
  <c r="A285"/>
  <c r="B284"/>
  <c r="A284"/>
  <c r="B283"/>
  <c r="A283"/>
  <c r="B282"/>
  <c r="A282"/>
  <c r="W282" s="1"/>
  <c r="B281"/>
  <c r="A281"/>
  <c r="B280"/>
  <c r="A280"/>
  <c r="B279"/>
  <c r="A279"/>
  <c r="B278"/>
  <c r="A278"/>
  <c r="W278" s="1"/>
  <c r="B277"/>
  <c r="A277"/>
  <c r="B276"/>
  <c r="A276"/>
  <c r="B275"/>
  <c r="A275"/>
  <c r="B274"/>
  <c r="A274"/>
  <c r="W274" s="1"/>
  <c r="B273"/>
  <c r="A273"/>
  <c r="B272"/>
  <c r="A272"/>
  <c r="B271"/>
  <c r="A271"/>
  <c r="B270"/>
  <c r="A270"/>
  <c r="W270" s="1"/>
  <c r="B269"/>
  <c r="A269"/>
  <c r="B268"/>
  <c r="A268"/>
  <c r="B267"/>
  <c r="A267"/>
  <c r="B266"/>
  <c r="A266"/>
  <c r="W266" s="1"/>
  <c r="B265"/>
  <c r="A265"/>
  <c r="B264"/>
  <c r="A264"/>
  <c r="B263"/>
  <c r="A263"/>
  <c r="B262"/>
  <c r="A262"/>
  <c r="W262" s="1"/>
  <c r="B261"/>
  <c r="A261"/>
  <c r="B260"/>
  <c r="A260"/>
  <c r="B259"/>
  <c r="A259"/>
  <c r="B258"/>
  <c r="A258"/>
  <c r="W258" s="1"/>
  <c r="B257"/>
  <c r="A257"/>
  <c r="B256"/>
  <c r="A256"/>
  <c r="B255"/>
  <c r="A255"/>
  <c r="B254"/>
  <c r="A254"/>
  <c r="W254" s="1"/>
  <c r="B253"/>
  <c r="A253"/>
  <c r="B252"/>
  <c r="A252"/>
  <c r="B251"/>
  <c r="A251"/>
  <c r="B250"/>
  <c r="A250"/>
  <c r="W250" s="1"/>
  <c r="B249"/>
  <c r="A249"/>
  <c r="B248"/>
  <c r="A248"/>
  <c r="B247"/>
  <c r="A247"/>
  <c r="B246"/>
  <c r="A246"/>
  <c r="W246" s="1"/>
  <c r="B245"/>
  <c r="A245"/>
  <c r="B244"/>
  <c r="A244"/>
  <c r="B243"/>
  <c r="A243"/>
  <c r="B242"/>
  <c r="A242"/>
  <c r="W242" s="1"/>
  <c r="B241"/>
  <c r="A241"/>
  <c r="B240"/>
  <c r="A240"/>
  <c r="B239"/>
  <c r="A239"/>
  <c r="B238"/>
  <c r="A238"/>
  <c r="W238" s="1"/>
  <c r="B237"/>
  <c r="A237"/>
  <c r="B236"/>
  <c r="A236"/>
  <c r="B235"/>
  <c r="A235"/>
  <c r="B234"/>
  <c r="A234"/>
  <c r="W234" s="1"/>
  <c r="B233"/>
  <c r="A233"/>
  <c r="B232"/>
  <c r="A232"/>
  <c r="B231"/>
  <c r="A231"/>
  <c r="B230"/>
  <c r="A230"/>
  <c r="W230" s="1"/>
  <c r="B229"/>
  <c r="A229"/>
  <c r="B228"/>
  <c r="A228"/>
  <c r="B227"/>
  <c r="A227"/>
  <c r="B226"/>
  <c r="A226"/>
  <c r="W226" s="1"/>
  <c r="B225"/>
  <c r="A225"/>
  <c r="B224"/>
  <c r="A224"/>
  <c r="B223"/>
  <c r="A223"/>
  <c r="B222"/>
  <c r="A222"/>
  <c r="W222" s="1"/>
  <c r="B221"/>
  <c r="A221"/>
  <c r="B220"/>
  <c r="A220"/>
  <c r="B219"/>
  <c r="A219"/>
  <c r="B218"/>
  <c r="A218"/>
  <c r="W218" s="1"/>
  <c r="B217"/>
  <c r="A217"/>
  <c r="B216"/>
  <c r="A216"/>
  <c r="B215"/>
  <c r="A215"/>
  <c r="B214"/>
  <c r="A214"/>
  <c r="W214" s="1"/>
  <c r="B213"/>
  <c r="A213"/>
  <c r="B212"/>
  <c r="A212"/>
  <c r="B211"/>
  <c r="A211"/>
  <c r="B210"/>
  <c r="A210"/>
  <c r="W210" s="1"/>
  <c r="B209"/>
  <c r="A209"/>
  <c r="B208"/>
  <c r="A208"/>
  <c r="B207"/>
  <c r="A207"/>
  <c r="B206"/>
  <c r="A206"/>
  <c r="W206" s="1"/>
  <c r="B205"/>
  <c r="A205"/>
  <c r="B204"/>
  <c r="A204"/>
  <c r="B203"/>
  <c r="A203"/>
  <c r="B202"/>
  <c r="A202"/>
  <c r="W202" s="1"/>
  <c r="B201"/>
  <c r="A201"/>
  <c r="B200"/>
  <c r="A200"/>
  <c r="B199"/>
  <c r="A199"/>
  <c r="B198"/>
  <c r="A198"/>
  <c r="W198" s="1"/>
  <c r="B197"/>
  <c r="A197"/>
  <c r="B196"/>
  <c r="A196"/>
  <c r="B195"/>
  <c r="A195"/>
  <c r="B194"/>
  <c r="A194"/>
  <c r="W194" s="1"/>
  <c r="B193"/>
  <c r="A193"/>
  <c r="B192"/>
  <c r="A192"/>
  <c r="B191"/>
  <c r="A191"/>
  <c r="B190"/>
  <c r="A190"/>
  <c r="W190" s="1"/>
  <c r="B189"/>
  <c r="A189"/>
  <c r="B188"/>
  <c r="A188"/>
  <c r="B187"/>
  <c r="A187"/>
  <c r="B186"/>
  <c r="A186"/>
  <c r="W186" s="1"/>
  <c r="B185"/>
  <c r="A185"/>
  <c r="B184"/>
  <c r="A184"/>
  <c r="B183"/>
  <c r="A183"/>
  <c r="B182"/>
  <c r="A182"/>
  <c r="W182" s="1"/>
  <c r="B181"/>
  <c r="A181"/>
  <c r="B180"/>
  <c r="A180"/>
  <c r="B179"/>
  <c r="A179"/>
  <c r="B178"/>
  <c r="A178"/>
  <c r="W178" s="1"/>
  <c r="B177"/>
  <c r="A177"/>
  <c r="B176"/>
  <c r="A176"/>
  <c r="B175"/>
  <c r="A175"/>
  <c r="B174"/>
  <c r="A174"/>
  <c r="W174" s="1"/>
  <c r="B173"/>
  <c r="A173"/>
  <c r="B172"/>
  <c r="A172"/>
  <c r="B171"/>
  <c r="A171"/>
  <c r="B170"/>
  <c r="A170"/>
  <c r="W170" s="1"/>
  <c r="B169"/>
  <c r="A169"/>
  <c r="B168"/>
  <c r="A168"/>
  <c r="B167"/>
  <c r="A167"/>
  <c r="B166"/>
  <c r="A166"/>
  <c r="W166" s="1"/>
  <c r="B165"/>
  <c r="A165"/>
  <c r="B164"/>
  <c r="A164"/>
  <c r="B163"/>
  <c r="A163"/>
  <c r="B162"/>
  <c r="A162"/>
  <c r="W162" s="1"/>
  <c r="B161"/>
  <c r="A161"/>
  <c r="B160"/>
  <c r="A160"/>
  <c r="B159"/>
  <c r="A159"/>
  <c r="W159" s="1"/>
  <c r="B158"/>
  <c r="A158"/>
  <c r="W158" s="1"/>
  <c r="B157"/>
  <c r="A157"/>
  <c r="B156"/>
  <c r="A156"/>
  <c r="B155"/>
  <c r="A155"/>
  <c r="W155" s="1"/>
  <c r="B154"/>
  <c r="A154"/>
  <c r="W154" s="1"/>
  <c r="B153"/>
  <c r="A153"/>
  <c r="B152"/>
  <c r="A152"/>
  <c r="B151"/>
  <c r="A151"/>
  <c r="W151" s="1"/>
  <c r="B150"/>
  <c r="A150"/>
  <c r="W150" s="1"/>
  <c r="B149"/>
  <c r="A149"/>
  <c r="B148"/>
  <c r="A148"/>
  <c r="W148" s="1"/>
  <c r="B147"/>
  <c r="A147"/>
  <c r="W147" s="1"/>
  <c r="B146"/>
  <c r="A146"/>
  <c r="W146" s="1"/>
  <c r="B145"/>
  <c r="A145"/>
  <c r="B144"/>
  <c r="A144"/>
  <c r="W144" s="1"/>
  <c r="B143"/>
  <c r="A143"/>
  <c r="W143" s="1"/>
  <c r="B142"/>
  <c r="A142"/>
  <c r="W142" s="1"/>
  <c r="B141"/>
  <c r="A141"/>
  <c r="B140"/>
  <c r="A140"/>
  <c r="W140" s="1"/>
  <c r="B139"/>
  <c r="A139"/>
  <c r="W139" s="1"/>
  <c r="B138"/>
  <c r="A138"/>
  <c r="W138" s="1"/>
  <c r="B137"/>
  <c r="A137"/>
  <c r="B136"/>
  <c r="A136"/>
  <c r="W136" s="1"/>
  <c r="B135"/>
  <c r="A135"/>
  <c r="W135" s="1"/>
  <c r="B134"/>
  <c r="A134"/>
  <c r="W134" s="1"/>
  <c r="B133"/>
  <c r="A133"/>
  <c r="B132"/>
  <c r="A132"/>
  <c r="W132" s="1"/>
  <c r="B131"/>
  <c r="A131"/>
  <c r="W131" s="1"/>
  <c r="B130"/>
  <c r="A130"/>
  <c r="W130" s="1"/>
  <c r="B129"/>
  <c r="A129"/>
  <c r="B128"/>
  <c r="A128"/>
  <c r="W128" s="1"/>
  <c r="B127"/>
  <c r="A127"/>
  <c r="W127" s="1"/>
  <c r="B126"/>
  <c r="A126"/>
  <c r="W126" s="1"/>
  <c r="B125"/>
  <c r="A125"/>
  <c r="W125" s="1"/>
  <c r="B124"/>
  <c r="A124"/>
  <c r="W124" s="1"/>
  <c r="B123"/>
  <c r="A123"/>
  <c r="W123" s="1"/>
  <c r="B122"/>
  <c r="A122"/>
  <c r="W122" s="1"/>
  <c r="B121"/>
  <c r="A121"/>
  <c r="W121" s="1"/>
  <c r="B120"/>
  <c r="A120"/>
  <c r="W120" s="1"/>
  <c r="B119"/>
  <c r="A119"/>
  <c r="W119" s="1"/>
  <c r="B118"/>
  <c r="A118"/>
  <c r="W118" s="1"/>
  <c r="B117"/>
  <c r="A117"/>
  <c r="W117" s="1"/>
  <c r="B116"/>
  <c r="A116"/>
  <c r="W116" s="1"/>
  <c r="B115"/>
  <c r="A115"/>
  <c r="W115" s="1"/>
  <c r="B114"/>
  <c r="A114"/>
  <c r="W114" s="1"/>
  <c r="B113"/>
  <c r="A113"/>
  <c r="W113" s="1"/>
  <c r="B112"/>
  <c r="A112"/>
  <c r="W112" s="1"/>
  <c r="B111"/>
  <c r="A111"/>
  <c r="W111" s="1"/>
  <c r="B110"/>
  <c r="A110"/>
  <c r="W110" s="1"/>
  <c r="B109"/>
  <c r="A109"/>
  <c r="W109" s="1"/>
  <c r="B108"/>
  <c r="A108"/>
  <c r="W108" s="1"/>
  <c r="B107"/>
  <c r="A107"/>
  <c r="W107" s="1"/>
  <c r="B106"/>
  <c r="A106"/>
  <c r="W106" s="1"/>
  <c r="B105"/>
  <c r="A105"/>
  <c r="W105" s="1"/>
  <c r="B104"/>
  <c r="A104"/>
  <c r="W104" s="1"/>
  <c r="B103"/>
  <c r="A103"/>
  <c r="W103" s="1"/>
  <c r="B102"/>
  <c r="A102"/>
  <c r="W102" s="1"/>
  <c r="B101"/>
  <c r="A101"/>
  <c r="W101" s="1"/>
  <c r="B100"/>
  <c r="A100"/>
  <c r="W100" s="1"/>
  <c r="B99"/>
  <c r="A99"/>
  <c r="W99" s="1"/>
  <c r="B98"/>
  <c r="A98"/>
  <c r="W98" s="1"/>
  <c r="B97"/>
  <c r="A97"/>
  <c r="W97" s="1"/>
  <c r="B96"/>
  <c r="A96"/>
  <c r="W96" s="1"/>
  <c r="B95"/>
  <c r="A95"/>
  <c r="W95" s="1"/>
  <c r="B94"/>
  <c r="A94"/>
  <c r="W94" s="1"/>
  <c r="B93"/>
  <c r="A93"/>
  <c r="W93" s="1"/>
  <c r="B92"/>
  <c r="A92"/>
  <c r="W92" s="1"/>
  <c r="B91"/>
  <c r="A91"/>
  <c r="W91" s="1"/>
  <c r="B90"/>
  <c r="A90"/>
  <c r="W90" s="1"/>
  <c r="B89"/>
  <c r="A89"/>
  <c r="W89" s="1"/>
  <c r="B88"/>
  <c r="A88"/>
  <c r="W88" s="1"/>
  <c r="B87"/>
  <c r="A87"/>
  <c r="W87" s="1"/>
  <c r="B86"/>
  <c r="A86"/>
  <c r="W86" s="1"/>
  <c r="B85"/>
  <c r="A85"/>
  <c r="W85" s="1"/>
  <c r="B84"/>
  <c r="A84"/>
  <c r="W84" s="1"/>
  <c r="B83"/>
  <c r="A83"/>
  <c r="W83" s="1"/>
  <c r="B82"/>
  <c r="A82"/>
  <c r="W82" s="1"/>
  <c r="B81"/>
  <c r="A81"/>
  <c r="W81" s="1"/>
  <c r="B80"/>
  <c r="A80"/>
  <c r="W80" s="1"/>
  <c r="B79"/>
  <c r="A79"/>
  <c r="W79" s="1"/>
  <c r="B78"/>
  <c r="A78"/>
  <c r="W78" s="1"/>
  <c r="B77"/>
  <c r="A77"/>
  <c r="W77" s="1"/>
  <c r="B76"/>
  <c r="A76"/>
  <c r="W76" s="1"/>
  <c r="B75"/>
  <c r="A75"/>
  <c r="W75" s="1"/>
  <c r="B74"/>
  <c r="A74"/>
  <c r="W74" s="1"/>
  <c r="B73"/>
  <c r="A73"/>
  <c r="W73" s="1"/>
  <c r="B72"/>
  <c r="A72"/>
  <c r="W72" s="1"/>
  <c r="B71"/>
  <c r="A71"/>
  <c r="W71" s="1"/>
  <c r="B70"/>
  <c r="A70"/>
  <c r="W70" s="1"/>
  <c r="B69"/>
  <c r="A69"/>
  <c r="W69" s="1"/>
  <c r="B68"/>
  <c r="A68"/>
  <c r="W68" s="1"/>
  <c r="B67"/>
  <c r="A67"/>
  <c r="W67" s="1"/>
  <c r="B66"/>
  <c r="A66"/>
  <c r="W66" s="1"/>
  <c r="B65"/>
  <c r="A65"/>
  <c r="W65" s="1"/>
  <c r="B64"/>
  <c r="A64"/>
  <c r="W64" s="1"/>
  <c r="B63"/>
  <c r="A63"/>
  <c r="W63" s="1"/>
  <c r="B62"/>
  <c r="A62"/>
  <c r="W62" s="1"/>
  <c r="B61"/>
  <c r="A61"/>
  <c r="W61" s="1"/>
  <c r="B60"/>
  <c r="A60"/>
  <c r="W60" s="1"/>
  <c r="B59"/>
  <c r="A59"/>
  <c r="W59" s="1"/>
  <c r="B58"/>
  <c r="A58"/>
  <c r="W58" s="1"/>
  <c r="B57"/>
  <c r="A57"/>
  <c r="W57" s="1"/>
  <c r="B56"/>
  <c r="A56"/>
  <c r="W56" s="1"/>
  <c r="B55"/>
  <c r="A55"/>
  <c r="W55" s="1"/>
  <c r="B54"/>
  <c r="A54"/>
  <c r="W54" s="1"/>
  <c r="B53"/>
  <c r="A53"/>
  <c r="W53" s="1"/>
  <c r="B52"/>
  <c r="A52"/>
  <c r="W52" s="1"/>
  <c r="B51"/>
  <c r="A51"/>
  <c r="W51" s="1"/>
  <c r="B50"/>
  <c r="A50"/>
  <c r="W50" s="1"/>
  <c r="B49"/>
  <c r="A49"/>
  <c r="W49" s="1"/>
  <c r="B48"/>
  <c r="A48"/>
  <c r="W48" s="1"/>
  <c r="B47"/>
  <c r="A47"/>
  <c r="W47" s="1"/>
  <c r="B46"/>
  <c r="A46"/>
  <c r="W46" s="1"/>
  <c r="B45"/>
  <c r="A45"/>
  <c r="W45" s="1"/>
  <c r="B44"/>
  <c r="A44"/>
  <c r="W44" s="1"/>
  <c r="B43"/>
  <c r="A43"/>
  <c r="W43" s="1"/>
  <c r="B42"/>
  <c r="A42"/>
  <c r="W42" s="1"/>
  <c r="B41"/>
  <c r="A41"/>
  <c r="W41" s="1"/>
  <c r="B40"/>
  <c r="A40"/>
  <c r="W40" s="1"/>
  <c r="B39"/>
  <c r="A39"/>
  <c r="W39" s="1"/>
  <c r="B38"/>
  <c r="A38"/>
  <c r="W38" s="1"/>
  <c r="B37"/>
  <c r="A37"/>
  <c r="W37" s="1"/>
  <c r="B36"/>
  <c r="A36"/>
  <c r="W36" s="1"/>
  <c r="B35"/>
  <c r="A35"/>
  <c r="W35" s="1"/>
  <c r="B34"/>
  <c r="A34"/>
  <c r="W34" s="1"/>
  <c r="B33"/>
  <c r="A33"/>
  <c r="W33" s="1"/>
  <c r="B32"/>
  <c r="A32"/>
  <c r="W32" s="1"/>
  <c r="B31"/>
  <c r="A31"/>
  <c r="W31" s="1"/>
  <c r="B30"/>
  <c r="A30"/>
  <c r="W30" s="1"/>
  <c r="B29"/>
  <c r="A29"/>
  <c r="W29" s="1"/>
  <c r="B28"/>
  <c r="A28"/>
  <c r="W28" s="1"/>
  <c r="B27"/>
  <c r="A27"/>
  <c r="W27" s="1"/>
  <c r="B26"/>
  <c r="A26"/>
  <c r="W26" s="1"/>
  <c r="B25"/>
  <c r="A25"/>
  <c r="W25" s="1"/>
  <c r="B24"/>
  <c r="A24"/>
  <c r="W24" s="1"/>
  <c r="B23"/>
  <c r="A23"/>
  <c r="W23" s="1"/>
  <c r="B22"/>
  <c r="A22"/>
  <c r="W22" s="1"/>
  <c r="B21"/>
  <c r="A21"/>
  <c r="W21" s="1"/>
  <c r="B20"/>
  <c r="A20"/>
  <c r="W20" s="1"/>
  <c r="B19"/>
  <c r="A19"/>
  <c r="W19" s="1"/>
  <c r="B18"/>
  <c r="A18"/>
  <c r="W18" s="1"/>
  <c r="B17"/>
  <c r="A17"/>
  <c r="W17" s="1"/>
  <c r="B16"/>
  <c r="A16"/>
  <c r="W16" s="1"/>
  <c r="B15"/>
  <c r="A15"/>
  <c r="W15" s="1"/>
  <c r="B14"/>
  <c r="A14"/>
  <c r="W14" s="1"/>
  <c r="B13"/>
  <c r="A13"/>
  <c r="W13" s="1"/>
  <c r="B12"/>
  <c r="A12"/>
  <c r="W12" s="1"/>
  <c r="B11"/>
  <c r="A11"/>
  <c r="W11" s="1"/>
  <c r="B10"/>
  <c r="A10"/>
  <c r="W10" s="1"/>
  <c r="B9"/>
  <c r="A9"/>
  <c r="W9" s="1"/>
  <c r="B8"/>
  <c r="A8"/>
  <c r="W8" s="1"/>
  <c r="B7"/>
  <c r="A7"/>
  <c r="W7" s="1"/>
  <c r="M6"/>
  <c r="B6"/>
  <c r="A6"/>
  <c r="M2"/>
  <c r="M1"/>
  <c r="H6" i="5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6"/>
  <c r="K33" i="7"/>
  <c r="K32"/>
  <c r="F2" i="5"/>
  <c r="I1"/>
  <c r="F4" i="4"/>
  <c r="F6"/>
  <c r="F7" s="1"/>
  <c r="A7" i="5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6"/>
  <c r="S40" i="7"/>
  <c r="S41"/>
  <c r="S42"/>
  <c r="S43"/>
  <c r="S44"/>
  <c r="S45"/>
  <c r="S46"/>
  <c r="S47"/>
  <c r="S48"/>
  <c r="S49"/>
  <c r="S50"/>
  <c r="S51"/>
  <c r="S52"/>
  <c r="S53"/>
  <c r="S39"/>
  <c r="F5"/>
  <c r="F6"/>
  <c r="F7"/>
  <c r="F8"/>
  <c r="M8" s="1"/>
  <c r="F9"/>
  <c r="F10"/>
  <c r="F11"/>
  <c r="F12"/>
  <c r="M12" s="1"/>
  <c r="F4"/>
  <c r="E5"/>
  <c r="E6"/>
  <c r="E7"/>
  <c r="E8"/>
  <c r="E9"/>
  <c r="E10"/>
  <c r="E11"/>
  <c r="E12"/>
  <c r="E4"/>
  <c r="I12"/>
  <c r="G12" s="1"/>
  <c r="L9"/>
  <c r="I9" s="1"/>
  <c r="G9" s="1"/>
  <c r="I11"/>
  <c r="G11" s="1"/>
  <c r="I10"/>
  <c r="G10" s="1"/>
  <c r="I8"/>
  <c r="G8" s="1"/>
  <c r="I7"/>
  <c r="G7" s="1"/>
  <c r="I4"/>
  <c r="G4" s="1"/>
  <c r="I5"/>
  <c r="G5" s="1"/>
  <c r="I6"/>
  <c r="G6" s="1"/>
  <c r="M10"/>
  <c r="M9"/>
  <c r="M6"/>
  <c r="M4"/>
  <c r="M5"/>
  <c r="M7"/>
  <c r="M11"/>
  <c r="S46" i="6"/>
  <c r="S45"/>
  <c r="S32"/>
  <c r="S33"/>
  <c r="S19"/>
  <c r="S18"/>
  <c r="Q9" i="4"/>
  <c r="P9"/>
  <c r="O9"/>
  <c r="N9"/>
  <c r="M9"/>
  <c r="L9"/>
  <c r="K9"/>
  <c r="J9"/>
  <c r="I9"/>
  <c r="H9"/>
  <c r="G9"/>
  <c r="Q6"/>
  <c r="P6"/>
  <c r="O6"/>
  <c r="N6"/>
  <c r="M6"/>
  <c r="L6"/>
  <c r="K6"/>
  <c r="J6"/>
  <c r="I6"/>
  <c r="H6"/>
  <c r="G6"/>
  <c r="G11" s="1"/>
  <c r="G12" s="1"/>
  <c r="Q4"/>
  <c r="P4"/>
  <c r="O4"/>
  <c r="N4"/>
  <c r="M4"/>
  <c r="L4"/>
  <c r="K4"/>
  <c r="J4"/>
  <c r="I4"/>
  <c r="H4"/>
  <c r="G4"/>
  <c r="S54" i="6"/>
  <c r="S38"/>
  <c r="S27"/>
  <c r="S23"/>
  <c r="S14"/>
  <c r="S11"/>
  <c r="S8"/>
  <c r="S6"/>
  <c r="S7"/>
  <c r="S5"/>
  <c r="B6" i="4"/>
  <c r="B1"/>
  <c r="A542" s="1"/>
  <c r="B542" s="1"/>
  <c r="R6" i="6"/>
  <c r="R5"/>
  <c r="C6"/>
  <c r="C7"/>
  <c r="C8"/>
  <c r="K8" s="1"/>
  <c r="C5"/>
  <c r="V4"/>
  <c r="W4" s="1"/>
  <c r="N5"/>
  <c r="N6"/>
  <c r="N7"/>
  <c r="O7" s="1"/>
  <c r="N8"/>
  <c r="N4"/>
  <c r="O4" s="1"/>
  <c r="K5"/>
  <c r="K6"/>
  <c r="K7"/>
  <c r="K4"/>
  <c r="L4" s="1"/>
  <c r="H5"/>
  <c r="P5" s="1"/>
  <c r="H6"/>
  <c r="P6" s="1"/>
  <c r="H7"/>
  <c r="P7" s="1"/>
  <c r="H4"/>
  <c r="I4" s="1"/>
  <c r="F6" i="5"/>
  <c r="F1"/>
  <c r="F10" i="9" l="1"/>
  <c r="J9"/>
  <c r="K9" s="1"/>
  <c r="W163"/>
  <c r="W167"/>
  <c r="W171"/>
  <c r="W175"/>
  <c r="W179"/>
  <c r="W183"/>
  <c r="W187"/>
  <c r="W191"/>
  <c r="W195"/>
  <c r="W199"/>
  <c r="W203"/>
  <c r="W207"/>
  <c r="W211"/>
  <c r="W215"/>
  <c r="W219"/>
  <c r="W223"/>
  <c r="W227"/>
  <c r="W231"/>
  <c r="W235"/>
  <c r="W239"/>
  <c r="W243"/>
  <c r="W247"/>
  <c r="W251"/>
  <c r="W255"/>
  <c r="W259"/>
  <c r="W302"/>
  <c r="W306"/>
  <c r="W129"/>
  <c r="W133"/>
  <c r="W137"/>
  <c r="W141"/>
  <c r="W145"/>
  <c r="W149"/>
  <c r="W153"/>
  <c r="W157"/>
  <c r="W161"/>
  <c r="W165"/>
  <c r="W169"/>
  <c r="W173"/>
  <c r="W177"/>
  <c r="W181"/>
  <c r="W185"/>
  <c r="W189"/>
  <c r="W193"/>
  <c r="W197"/>
  <c r="W201"/>
  <c r="W205"/>
  <c r="W209"/>
  <c r="W213"/>
  <c r="W217"/>
  <c r="W221"/>
  <c r="W225"/>
  <c r="W229"/>
  <c r="W233"/>
  <c r="W237"/>
  <c r="W241"/>
  <c r="W245"/>
  <c r="W249"/>
  <c r="W253"/>
  <c r="W257"/>
  <c r="W261"/>
  <c r="W265"/>
  <c r="W269"/>
  <c r="W273"/>
  <c r="W277"/>
  <c r="W281"/>
  <c r="W285"/>
  <c r="W289"/>
  <c r="W293"/>
  <c r="W297"/>
  <c r="W301"/>
  <c r="W305"/>
  <c r="W152"/>
  <c r="W156"/>
  <c r="W160"/>
  <c r="W164"/>
  <c r="W168"/>
  <c r="W172"/>
  <c r="W176"/>
  <c r="W180"/>
  <c r="W184"/>
  <c r="W188"/>
  <c r="W192"/>
  <c r="W196"/>
  <c r="W200"/>
  <c r="W204"/>
  <c r="W208"/>
  <c r="W212"/>
  <c r="W216"/>
  <c r="W220"/>
  <c r="W224"/>
  <c r="W228"/>
  <c r="W232"/>
  <c r="W236"/>
  <c r="W240"/>
  <c r="W244"/>
  <c r="W248"/>
  <c r="W252"/>
  <c r="W256"/>
  <c r="W260"/>
  <c r="W264"/>
  <c r="W268"/>
  <c r="L10" i="5"/>
  <c r="M9"/>
  <c r="W10"/>
  <c r="X9"/>
  <c r="AH9"/>
  <c r="AI8"/>
  <c r="AS11"/>
  <c r="AT10"/>
  <c r="BD9"/>
  <c r="BE8"/>
  <c r="BO12"/>
  <c r="BP11"/>
  <c r="CK10"/>
  <c r="CL9"/>
  <c r="CZ274"/>
  <c r="CZ202"/>
  <c r="CZ130"/>
  <c r="CZ82"/>
  <c r="CZ18"/>
  <c r="CZ381"/>
  <c r="CZ365"/>
  <c r="CZ341"/>
  <c r="CZ333"/>
  <c r="CZ325"/>
  <c r="CZ317"/>
  <c r="CZ309"/>
  <c r="CZ266"/>
  <c r="CZ210"/>
  <c r="CZ154"/>
  <c r="CZ106"/>
  <c r="CZ42"/>
  <c r="CZ10"/>
  <c r="CZ397"/>
  <c r="CZ349"/>
  <c r="CZ6"/>
  <c r="CZ299"/>
  <c r="CZ291"/>
  <c r="CZ283"/>
  <c r="CZ275"/>
  <c r="CZ267"/>
  <c r="CZ259"/>
  <c r="CZ251"/>
  <c r="CZ243"/>
  <c r="CZ235"/>
  <c r="CZ227"/>
  <c r="CZ219"/>
  <c r="CZ211"/>
  <c r="CZ203"/>
  <c r="CZ195"/>
  <c r="CZ187"/>
  <c r="CZ179"/>
  <c r="CZ171"/>
  <c r="CZ163"/>
  <c r="CZ155"/>
  <c r="CZ147"/>
  <c r="CZ139"/>
  <c r="CZ131"/>
  <c r="CZ123"/>
  <c r="CZ115"/>
  <c r="CZ107"/>
  <c r="CZ99"/>
  <c r="CZ91"/>
  <c r="CZ83"/>
  <c r="CZ75"/>
  <c r="CZ67"/>
  <c r="CZ59"/>
  <c r="CZ51"/>
  <c r="CZ43"/>
  <c r="CZ35"/>
  <c r="CZ27"/>
  <c r="CZ19"/>
  <c r="CZ11"/>
  <c r="CZ406"/>
  <c r="CZ398"/>
  <c r="CZ390"/>
  <c r="CZ382"/>
  <c r="CZ374"/>
  <c r="CZ366"/>
  <c r="CZ358"/>
  <c r="CZ350"/>
  <c r="CZ342"/>
  <c r="CZ334"/>
  <c r="CZ326"/>
  <c r="CZ318"/>
  <c r="CZ310"/>
  <c r="CZ290"/>
  <c r="CZ234"/>
  <c r="CZ186"/>
  <c r="CZ138"/>
  <c r="CZ98"/>
  <c r="CZ58"/>
  <c r="CZ34"/>
  <c r="CZ357"/>
  <c r="CZ300"/>
  <c r="CZ292"/>
  <c r="CZ284"/>
  <c r="CZ276"/>
  <c r="CZ268"/>
  <c r="CZ260"/>
  <c r="CZ252"/>
  <c r="CZ244"/>
  <c r="CZ236"/>
  <c r="CZ228"/>
  <c r="CZ220"/>
  <c r="CZ212"/>
  <c r="CZ204"/>
  <c r="CZ196"/>
  <c r="CZ188"/>
  <c r="CZ180"/>
  <c r="CZ172"/>
  <c r="CZ164"/>
  <c r="CZ156"/>
  <c r="CZ148"/>
  <c r="CZ140"/>
  <c r="CZ132"/>
  <c r="CZ124"/>
  <c r="CZ116"/>
  <c r="CZ108"/>
  <c r="CZ100"/>
  <c r="CZ92"/>
  <c r="CZ84"/>
  <c r="CZ76"/>
  <c r="CZ68"/>
  <c r="CZ60"/>
  <c r="CZ52"/>
  <c r="CZ44"/>
  <c r="CZ36"/>
  <c r="CZ28"/>
  <c r="CZ20"/>
  <c r="CZ12"/>
  <c r="CZ399"/>
  <c r="CZ391"/>
  <c r="CZ383"/>
  <c r="CZ375"/>
  <c r="CZ367"/>
  <c r="CZ359"/>
  <c r="CZ351"/>
  <c r="CZ343"/>
  <c r="CZ335"/>
  <c r="CZ327"/>
  <c r="CZ319"/>
  <c r="CZ311"/>
  <c r="CS405"/>
  <c r="CS403"/>
  <c r="CS401"/>
  <c r="CS399"/>
  <c r="CS397"/>
  <c r="CS395"/>
  <c r="CS393"/>
  <c r="CS391"/>
  <c r="CS389"/>
  <c r="CS387"/>
  <c r="CS385"/>
  <c r="CS383"/>
  <c r="CS381"/>
  <c r="CS379"/>
  <c r="CS377"/>
  <c r="CS375"/>
  <c r="CS373"/>
  <c r="CS371"/>
  <c r="CS369"/>
  <c r="CS367"/>
  <c r="CS365"/>
  <c r="CS363"/>
  <c r="CS361"/>
  <c r="CS359"/>
  <c r="CS357"/>
  <c r="CS355"/>
  <c r="CS353"/>
  <c r="CS351"/>
  <c r="CS349"/>
  <c r="CS347"/>
  <c r="CS345"/>
  <c r="CS343"/>
  <c r="CS341"/>
  <c r="CS339"/>
  <c r="CS337"/>
  <c r="CS335"/>
  <c r="CS333"/>
  <c r="CS331"/>
  <c r="CS329"/>
  <c r="CS327"/>
  <c r="CS325"/>
  <c r="CS323"/>
  <c r="CS321"/>
  <c r="CS319"/>
  <c r="CS317"/>
  <c r="CS315"/>
  <c r="CS313"/>
  <c r="CS311"/>
  <c r="CS309"/>
  <c r="CS307"/>
  <c r="CS305"/>
  <c r="CS303"/>
  <c r="CS301"/>
  <c r="CS299"/>
  <c r="CS14"/>
  <c r="CS406"/>
  <c r="CS404"/>
  <c r="CS402"/>
  <c r="CS400"/>
  <c r="CS398"/>
  <c r="CS396"/>
  <c r="CS394"/>
  <c r="CS392"/>
  <c r="CS390"/>
  <c r="CS388"/>
  <c r="CS386"/>
  <c r="CS384"/>
  <c r="CS382"/>
  <c r="CS380"/>
  <c r="CS378"/>
  <c r="CS376"/>
  <c r="CS374"/>
  <c r="CS372"/>
  <c r="CS370"/>
  <c r="CS368"/>
  <c r="CS366"/>
  <c r="CS364"/>
  <c r="CS362"/>
  <c r="CS360"/>
  <c r="CS358"/>
  <c r="CS356"/>
  <c r="CS354"/>
  <c r="CS352"/>
  <c r="CS350"/>
  <c r="CS348"/>
  <c r="CS346"/>
  <c r="CS344"/>
  <c r="CS342"/>
  <c r="CS340"/>
  <c r="CS338"/>
  <c r="CS336"/>
  <c r="CS334"/>
  <c r="CS332"/>
  <c r="CS330"/>
  <c r="CS328"/>
  <c r="CS326"/>
  <c r="CS324"/>
  <c r="CS322"/>
  <c r="CS320"/>
  <c r="CS318"/>
  <c r="CS316"/>
  <c r="CS314"/>
  <c r="CS312"/>
  <c r="CS310"/>
  <c r="CS308"/>
  <c r="CS306"/>
  <c r="CS304"/>
  <c r="CS302"/>
  <c r="CS300"/>
  <c r="CS297"/>
  <c r="CS295"/>
  <c r="CS293"/>
  <c r="CS291"/>
  <c r="CS289"/>
  <c r="CS287"/>
  <c r="CS285"/>
  <c r="CS283"/>
  <c r="CS281"/>
  <c r="CS279"/>
  <c r="CS277"/>
  <c r="CS275"/>
  <c r="CS273"/>
  <c r="CS271"/>
  <c r="CS269"/>
  <c r="CS267"/>
  <c r="CS265"/>
  <c r="CS263"/>
  <c r="CS261"/>
  <c r="CS259"/>
  <c r="CS257"/>
  <c r="CS255"/>
  <c r="CS253"/>
  <c r="CS251"/>
  <c r="CS249"/>
  <c r="CS247"/>
  <c r="CS245"/>
  <c r="CS243"/>
  <c r="CS241"/>
  <c r="CS239"/>
  <c r="CS237"/>
  <c r="CS235"/>
  <c r="CS233"/>
  <c r="CS231"/>
  <c r="CS229"/>
  <c r="CS227"/>
  <c r="CS225"/>
  <c r="CS223"/>
  <c r="CS221"/>
  <c r="CS219"/>
  <c r="CS217"/>
  <c r="CS215"/>
  <c r="CS213"/>
  <c r="CS211"/>
  <c r="CS209"/>
  <c r="CS207"/>
  <c r="CS205"/>
  <c r="CS203"/>
  <c r="CS201"/>
  <c r="CS199"/>
  <c r="CS197"/>
  <c r="CS195"/>
  <c r="CS193"/>
  <c r="CS191"/>
  <c r="CS189"/>
  <c r="CS187"/>
  <c r="CS185"/>
  <c r="CS183"/>
  <c r="CS181"/>
  <c r="CS179"/>
  <c r="CS177"/>
  <c r="CS175"/>
  <c r="CS173"/>
  <c r="CS171"/>
  <c r="CS169"/>
  <c r="CS167"/>
  <c r="CS165"/>
  <c r="CS163"/>
  <c r="CS161"/>
  <c r="CS159"/>
  <c r="CS157"/>
  <c r="CS155"/>
  <c r="CS153"/>
  <c r="CS151"/>
  <c r="CS149"/>
  <c r="CS147"/>
  <c r="CS145"/>
  <c r="CS143"/>
  <c r="CS141"/>
  <c r="CS139"/>
  <c r="CS137"/>
  <c r="CS135"/>
  <c r="CS133"/>
  <c r="CS131"/>
  <c r="CS129"/>
  <c r="CS127"/>
  <c r="CS125"/>
  <c r="CS123"/>
  <c r="CS121"/>
  <c r="CS119"/>
  <c r="CS117"/>
  <c r="CS115"/>
  <c r="CS113"/>
  <c r="CS111"/>
  <c r="CS109"/>
  <c r="CS107"/>
  <c r="CS105"/>
  <c r="CS103"/>
  <c r="CS101"/>
  <c r="CS99"/>
  <c r="CS97"/>
  <c r="CS95"/>
  <c r="CS93"/>
  <c r="CS91"/>
  <c r="CS89"/>
  <c r="CS87"/>
  <c r="CS85"/>
  <c r="CS83"/>
  <c r="CS81"/>
  <c r="CS79"/>
  <c r="CS77"/>
  <c r="CS75"/>
  <c r="CS73"/>
  <c r="CS71"/>
  <c r="CS69"/>
  <c r="CS67"/>
  <c r="CS65"/>
  <c r="CS63"/>
  <c r="CS61"/>
  <c r="CS59"/>
  <c r="CS57"/>
  <c r="CS55"/>
  <c r="CS53"/>
  <c r="CS51"/>
  <c r="CS49"/>
  <c r="CS47"/>
  <c r="CS45"/>
  <c r="CS43"/>
  <c r="CS41"/>
  <c r="CS39"/>
  <c r="CS37"/>
  <c r="CS35"/>
  <c r="CS33"/>
  <c r="CS31"/>
  <c r="CS29"/>
  <c r="CS27"/>
  <c r="CS25"/>
  <c r="CS23"/>
  <c r="CS21"/>
  <c r="CS19"/>
  <c r="CS17"/>
  <c r="CS15"/>
  <c r="CS13"/>
  <c r="CS11"/>
  <c r="CS9"/>
  <c r="CS7"/>
  <c r="CS298"/>
  <c r="CS296"/>
  <c r="CS294"/>
  <c r="CS292"/>
  <c r="CS290"/>
  <c r="CS288"/>
  <c r="CS286"/>
  <c r="CS284"/>
  <c r="CS282"/>
  <c r="CS280"/>
  <c r="CS278"/>
  <c r="CS276"/>
  <c r="CS274"/>
  <c r="CS272"/>
  <c r="CS270"/>
  <c r="CS268"/>
  <c r="CS266"/>
  <c r="CS264"/>
  <c r="CS262"/>
  <c r="CS260"/>
  <c r="CS258"/>
  <c r="CS256"/>
  <c r="CS254"/>
  <c r="CS252"/>
  <c r="CS250"/>
  <c r="CS248"/>
  <c r="CS246"/>
  <c r="CS244"/>
  <c r="CS242"/>
  <c r="CS240"/>
  <c r="CS238"/>
  <c r="CS236"/>
  <c r="CS234"/>
  <c r="CS232"/>
  <c r="CS230"/>
  <c r="CS228"/>
  <c r="CS226"/>
  <c r="CS224"/>
  <c r="CS222"/>
  <c r="CS220"/>
  <c r="CS218"/>
  <c r="CS216"/>
  <c r="CS214"/>
  <c r="CS212"/>
  <c r="CS210"/>
  <c r="CS208"/>
  <c r="CS206"/>
  <c r="CS204"/>
  <c r="CS202"/>
  <c r="CS200"/>
  <c r="CS198"/>
  <c r="CS196"/>
  <c r="CS194"/>
  <c r="CS192"/>
  <c r="CS190"/>
  <c r="CS188"/>
  <c r="CS186"/>
  <c r="CS184"/>
  <c r="CS182"/>
  <c r="CS180"/>
  <c r="CS178"/>
  <c r="CS176"/>
  <c r="CS174"/>
  <c r="CS172"/>
  <c r="CS170"/>
  <c r="CS168"/>
  <c r="CS166"/>
  <c r="CS164"/>
  <c r="CS162"/>
  <c r="CS160"/>
  <c r="CS158"/>
  <c r="CS156"/>
  <c r="CS154"/>
  <c r="CS152"/>
  <c r="CS150"/>
  <c r="CS148"/>
  <c r="CS146"/>
  <c r="CS144"/>
  <c r="CS142"/>
  <c r="CS140"/>
  <c r="CS138"/>
  <c r="CS136"/>
  <c r="CS134"/>
  <c r="CS132"/>
  <c r="CS130"/>
  <c r="CS128"/>
  <c r="CS126"/>
  <c r="CS124"/>
  <c r="CS122"/>
  <c r="CS120"/>
  <c r="CS118"/>
  <c r="CS116"/>
  <c r="CS114"/>
  <c r="CS112"/>
  <c r="CS110"/>
  <c r="CS108"/>
  <c r="CS106"/>
  <c r="CS104"/>
  <c r="CS102"/>
  <c r="CS100"/>
  <c r="CS98"/>
  <c r="CS96"/>
  <c r="CS94"/>
  <c r="CS92"/>
  <c r="CS90"/>
  <c r="CS88"/>
  <c r="CS86"/>
  <c r="CS84"/>
  <c r="CS82"/>
  <c r="CS80"/>
  <c r="CS78"/>
  <c r="CS76"/>
  <c r="CS74"/>
  <c r="CS72"/>
  <c r="CS70"/>
  <c r="CS68"/>
  <c r="CS66"/>
  <c r="CS64"/>
  <c r="CS62"/>
  <c r="CS60"/>
  <c r="CS58"/>
  <c r="CS56"/>
  <c r="CS54"/>
  <c r="CS52"/>
  <c r="CS50"/>
  <c r="CS48"/>
  <c r="CS46"/>
  <c r="CS44"/>
  <c r="CS42"/>
  <c r="CS40"/>
  <c r="CS38"/>
  <c r="CS36"/>
  <c r="CS34"/>
  <c r="CS32"/>
  <c r="CS30"/>
  <c r="CS28"/>
  <c r="CS26"/>
  <c r="CS24"/>
  <c r="CS22"/>
  <c r="CS20"/>
  <c r="CS18"/>
  <c r="CS16"/>
  <c r="CS12"/>
  <c r="CS10"/>
  <c r="CS8"/>
  <c r="CZ250"/>
  <c r="CZ178"/>
  <c r="CZ90"/>
  <c r="CZ301"/>
  <c r="CZ293"/>
  <c r="CZ285"/>
  <c r="CZ277"/>
  <c r="CZ269"/>
  <c r="CZ261"/>
  <c r="CZ253"/>
  <c r="CZ245"/>
  <c r="CZ237"/>
  <c r="CZ229"/>
  <c r="CZ221"/>
  <c r="CZ213"/>
  <c r="CZ205"/>
  <c r="CZ197"/>
  <c r="CZ189"/>
  <c r="CZ181"/>
  <c r="CZ173"/>
  <c r="CZ165"/>
  <c r="CZ157"/>
  <c r="CZ149"/>
  <c r="CZ141"/>
  <c r="CZ133"/>
  <c r="CZ125"/>
  <c r="CZ117"/>
  <c r="CZ109"/>
  <c r="CZ101"/>
  <c r="CZ93"/>
  <c r="CZ85"/>
  <c r="CZ77"/>
  <c r="CZ69"/>
  <c r="CZ61"/>
  <c r="CZ53"/>
  <c r="CZ45"/>
  <c r="CZ37"/>
  <c r="CZ29"/>
  <c r="CZ21"/>
  <c r="CZ13"/>
  <c r="CZ400"/>
  <c r="CZ392"/>
  <c r="CZ384"/>
  <c r="CZ376"/>
  <c r="CZ368"/>
  <c r="CZ360"/>
  <c r="CZ352"/>
  <c r="CZ344"/>
  <c r="CZ336"/>
  <c r="CZ328"/>
  <c r="CZ320"/>
  <c r="CZ312"/>
  <c r="CZ306"/>
  <c r="CZ242"/>
  <c r="CZ170"/>
  <c r="CZ74"/>
  <c r="CZ405"/>
  <c r="CZ302"/>
  <c r="CZ294"/>
  <c r="CZ286"/>
  <c r="CZ278"/>
  <c r="CZ270"/>
  <c r="CZ262"/>
  <c r="CZ254"/>
  <c r="CZ246"/>
  <c r="CZ238"/>
  <c r="CZ230"/>
  <c r="CZ222"/>
  <c r="CZ214"/>
  <c r="CZ206"/>
  <c r="CZ198"/>
  <c r="CZ190"/>
  <c r="CZ182"/>
  <c r="CZ174"/>
  <c r="CZ166"/>
  <c r="CZ158"/>
  <c r="CZ150"/>
  <c r="CZ142"/>
  <c r="CZ134"/>
  <c r="CZ126"/>
  <c r="CZ118"/>
  <c r="CZ110"/>
  <c r="CZ102"/>
  <c r="CZ94"/>
  <c r="CZ86"/>
  <c r="CZ78"/>
  <c r="CZ70"/>
  <c r="CZ62"/>
  <c r="CZ54"/>
  <c r="CZ46"/>
  <c r="CZ38"/>
  <c r="CZ30"/>
  <c r="CZ22"/>
  <c r="CZ14"/>
  <c r="CZ401"/>
  <c r="CZ393"/>
  <c r="CZ385"/>
  <c r="CZ377"/>
  <c r="CZ369"/>
  <c r="CZ361"/>
  <c r="CZ353"/>
  <c r="CZ345"/>
  <c r="CZ337"/>
  <c r="CZ329"/>
  <c r="CZ321"/>
  <c r="CZ313"/>
  <c r="CZ258"/>
  <c r="CZ218"/>
  <c r="CZ162"/>
  <c r="CZ122"/>
  <c r="CZ66"/>
  <c r="CZ26"/>
  <c r="CZ373"/>
  <c r="CZ303"/>
  <c r="CZ295"/>
  <c r="CZ287"/>
  <c r="CZ279"/>
  <c r="CZ271"/>
  <c r="CZ263"/>
  <c r="CZ255"/>
  <c r="CZ247"/>
  <c r="CZ239"/>
  <c r="CZ231"/>
  <c r="CZ223"/>
  <c r="CZ215"/>
  <c r="CZ207"/>
  <c r="CZ199"/>
  <c r="CZ191"/>
  <c r="CZ183"/>
  <c r="CZ175"/>
  <c r="CZ167"/>
  <c r="CZ159"/>
  <c r="CZ151"/>
  <c r="CZ143"/>
  <c r="CZ135"/>
  <c r="CZ127"/>
  <c r="CZ119"/>
  <c r="CZ111"/>
  <c r="CZ103"/>
  <c r="CZ95"/>
  <c r="CZ87"/>
  <c r="CZ79"/>
  <c r="CZ71"/>
  <c r="CZ63"/>
  <c r="CZ55"/>
  <c r="CZ47"/>
  <c r="CZ39"/>
  <c r="CZ31"/>
  <c r="CZ23"/>
  <c r="CZ15"/>
  <c r="CZ7"/>
  <c r="CZ402"/>
  <c r="CZ394"/>
  <c r="CZ386"/>
  <c r="CZ378"/>
  <c r="CZ370"/>
  <c r="CZ362"/>
  <c r="CZ354"/>
  <c r="CZ346"/>
  <c r="CZ338"/>
  <c r="CZ330"/>
  <c r="CZ322"/>
  <c r="CZ314"/>
  <c r="CZ282"/>
  <c r="CZ194"/>
  <c r="CZ114"/>
  <c r="CZ304"/>
  <c r="CZ296"/>
  <c r="CZ288"/>
  <c r="CZ280"/>
  <c r="CZ272"/>
  <c r="CZ264"/>
  <c r="CZ256"/>
  <c r="CZ248"/>
  <c r="CZ240"/>
  <c r="CZ232"/>
  <c r="CZ224"/>
  <c r="CZ216"/>
  <c r="CZ208"/>
  <c r="CZ200"/>
  <c r="CZ192"/>
  <c r="CZ184"/>
  <c r="CZ176"/>
  <c r="CZ168"/>
  <c r="CZ160"/>
  <c r="CZ152"/>
  <c r="CZ144"/>
  <c r="CZ136"/>
  <c r="CZ128"/>
  <c r="CZ120"/>
  <c r="CZ112"/>
  <c r="CZ104"/>
  <c r="CZ96"/>
  <c r="CZ88"/>
  <c r="CZ80"/>
  <c r="CZ72"/>
  <c r="CZ64"/>
  <c r="CZ56"/>
  <c r="CZ48"/>
  <c r="CZ40"/>
  <c r="CZ32"/>
  <c r="CZ24"/>
  <c r="CZ16"/>
  <c r="CZ8"/>
  <c r="CZ403"/>
  <c r="CZ395"/>
  <c r="CZ387"/>
  <c r="CZ379"/>
  <c r="CZ371"/>
  <c r="CZ363"/>
  <c r="CZ355"/>
  <c r="CZ347"/>
  <c r="CZ339"/>
  <c r="CZ331"/>
  <c r="CZ323"/>
  <c r="CZ315"/>
  <c r="CZ307"/>
  <c r="CZ298"/>
  <c r="CZ226"/>
  <c r="CZ146"/>
  <c r="CZ50"/>
  <c r="CZ389"/>
  <c r="CZ305"/>
  <c r="CZ297"/>
  <c r="CZ289"/>
  <c r="CZ281"/>
  <c r="CZ273"/>
  <c r="CZ265"/>
  <c r="CZ257"/>
  <c r="CZ249"/>
  <c r="CZ241"/>
  <c r="CZ233"/>
  <c r="CZ225"/>
  <c r="CZ217"/>
  <c r="CZ209"/>
  <c r="CZ201"/>
  <c r="CZ193"/>
  <c r="CZ185"/>
  <c r="CZ177"/>
  <c r="CZ169"/>
  <c r="CZ161"/>
  <c r="CZ153"/>
  <c r="CZ145"/>
  <c r="CZ137"/>
  <c r="CZ129"/>
  <c r="CZ121"/>
  <c r="CZ113"/>
  <c r="CZ105"/>
  <c r="CZ97"/>
  <c r="CZ89"/>
  <c r="CZ81"/>
  <c r="CZ73"/>
  <c r="CZ65"/>
  <c r="CZ57"/>
  <c r="CZ49"/>
  <c r="CZ41"/>
  <c r="CZ33"/>
  <c r="CZ25"/>
  <c r="CZ17"/>
  <c r="CZ9"/>
  <c r="CZ404"/>
  <c r="CZ396"/>
  <c r="CZ388"/>
  <c r="CZ380"/>
  <c r="CZ372"/>
  <c r="CZ364"/>
  <c r="CZ356"/>
  <c r="CZ348"/>
  <c r="CZ340"/>
  <c r="CZ332"/>
  <c r="CZ324"/>
  <c r="CZ316"/>
  <c r="CZ308"/>
  <c r="CV12"/>
  <c r="CW11"/>
  <c r="BZ14"/>
  <c r="E6" i="9"/>
  <c r="W263"/>
  <c r="W267"/>
  <c r="W271"/>
  <c r="W275"/>
  <c r="W279"/>
  <c r="W283"/>
  <c r="W287"/>
  <c r="W291"/>
  <c r="W295"/>
  <c r="W299"/>
  <c r="W303"/>
  <c r="W6"/>
  <c r="L167"/>
  <c r="M167" s="1"/>
  <c r="W272"/>
  <c r="W276"/>
  <c r="W280"/>
  <c r="W284"/>
  <c r="W288"/>
  <c r="W292"/>
  <c r="W296"/>
  <c r="W300"/>
  <c r="W304"/>
  <c r="S11"/>
  <c r="R33" i="4"/>
  <c r="R34" s="1"/>
  <c r="H29"/>
  <c r="I29" s="1"/>
  <c r="J29" s="1"/>
  <c r="K29" s="1"/>
  <c r="L29" s="1"/>
  <c r="M29" s="1"/>
  <c r="N29" s="1"/>
  <c r="O29" s="1"/>
  <c r="P29" s="1"/>
  <c r="Q29" s="1"/>
  <c r="L59" i="9"/>
  <c r="L63"/>
  <c r="L67"/>
  <c r="L71"/>
  <c r="L75"/>
  <c r="L79"/>
  <c r="L82"/>
  <c r="L90"/>
  <c r="L98"/>
  <c r="L106"/>
  <c r="L142"/>
  <c r="L153"/>
  <c r="L159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85"/>
  <c r="L93"/>
  <c r="L101"/>
  <c r="L107"/>
  <c r="L111"/>
  <c r="L115"/>
  <c r="L119"/>
  <c r="L123"/>
  <c r="L127"/>
  <c r="L131"/>
  <c r="L146"/>
  <c r="L157"/>
  <c r="L163"/>
  <c r="L60"/>
  <c r="L64"/>
  <c r="L68"/>
  <c r="L72"/>
  <c r="L76"/>
  <c r="L80"/>
  <c r="L88"/>
  <c r="L96"/>
  <c r="L104"/>
  <c r="L135"/>
  <c r="L150"/>
  <c r="L161"/>
  <c r="L905"/>
  <c r="L901"/>
  <c r="L897"/>
  <c r="L893"/>
  <c r="L889"/>
  <c r="L885"/>
  <c r="L881"/>
  <c r="L877"/>
  <c r="L873"/>
  <c r="L869"/>
  <c r="L865"/>
  <c r="L861"/>
  <c r="L857"/>
  <c r="L853"/>
  <c r="L849"/>
  <c r="L845"/>
  <c r="L841"/>
  <c r="L837"/>
  <c r="L833"/>
  <c r="L829"/>
  <c r="L825"/>
  <c r="L821"/>
  <c r="L817"/>
  <c r="L813"/>
  <c r="L809"/>
  <c r="L805"/>
  <c r="L801"/>
  <c r="L797"/>
  <c r="L793"/>
  <c r="L789"/>
  <c r="L785"/>
  <c r="L781"/>
  <c r="L777"/>
  <c r="L773"/>
  <c r="L769"/>
  <c r="L765"/>
  <c r="L761"/>
  <c r="L757"/>
  <c r="L753"/>
  <c r="L749"/>
  <c r="L745"/>
  <c r="L741"/>
  <c r="L737"/>
  <c r="L733"/>
  <c r="L729"/>
  <c r="L725"/>
  <c r="L721"/>
  <c r="L717"/>
  <c r="L713"/>
  <c r="L709"/>
  <c r="L705"/>
  <c r="L701"/>
  <c r="L697"/>
  <c r="L693"/>
  <c r="L689"/>
  <c r="L685"/>
  <c r="L681"/>
  <c r="L677"/>
  <c r="L673"/>
  <c r="L669"/>
  <c r="L665"/>
  <c r="L661"/>
  <c r="L657"/>
  <c r="L653"/>
  <c r="L649"/>
  <c r="L645"/>
  <c r="L638"/>
  <c r="L630"/>
  <c r="L622"/>
  <c r="L614"/>
  <c r="L606"/>
  <c r="L598"/>
  <c r="L590"/>
  <c r="L582"/>
  <c r="L574"/>
  <c r="L566"/>
  <c r="L558"/>
  <c r="L550"/>
  <c r="L637"/>
  <c r="L629"/>
  <c r="L621"/>
  <c r="L613"/>
  <c r="L605"/>
  <c r="L597"/>
  <c r="L589"/>
  <c r="L904"/>
  <c r="L900"/>
  <c r="L896"/>
  <c r="L892"/>
  <c r="L888"/>
  <c r="L884"/>
  <c r="L880"/>
  <c r="L876"/>
  <c r="L872"/>
  <c r="L868"/>
  <c r="L864"/>
  <c r="L860"/>
  <c r="L856"/>
  <c r="L852"/>
  <c r="L848"/>
  <c r="L844"/>
  <c r="L840"/>
  <c r="L836"/>
  <c r="L832"/>
  <c r="L828"/>
  <c r="L824"/>
  <c r="L820"/>
  <c r="L816"/>
  <c r="L812"/>
  <c r="L808"/>
  <c r="L804"/>
  <c r="L800"/>
  <c r="L796"/>
  <c r="L792"/>
  <c r="L788"/>
  <c r="L784"/>
  <c r="L780"/>
  <c r="L776"/>
  <c r="L772"/>
  <c r="L768"/>
  <c r="L764"/>
  <c r="L760"/>
  <c r="L756"/>
  <c r="L752"/>
  <c r="L748"/>
  <c r="L744"/>
  <c r="L740"/>
  <c r="L736"/>
  <c r="L732"/>
  <c r="L728"/>
  <c r="L724"/>
  <c r="L720"/>
  <c r="L716"/>
  <c r="L712"/>
  <c r="L708"/>
  <c r="L704"/>
  <c r="L700"/>
  <c r="L696"/>
  <c r="L692"/>
  <c r="L688"/>
  <c r="L684"/>
  <c r="L680"/>
  <c r="L676"/>
  <c r="L672"/>
  <c r="L668"/>
  <c r="L664"/>
  <c r="L660"/>
  <c r="L656"/>
  <c r="L652"/>
  <c r="L648"/>
  <c r="L644"/>
  <c r="L636"/>
  <c r="L628"/>
  <c r="L620"/>
  <c r="L612"/>
  <c r="L604"/>
  <c r="L596"/>
  <c r="L588"/>
  <c r="L580"/>
  <c r="L572"/>
  <c r="L564"/>
  <c r="L556"/>
  <c r="L643"/>
  <c r="L635"/>
  <c r="L627"/>
  <c r="L619"/>
  <c r="L611"/>
  <c r="L903"/>
  <c r="L899"/>
  <c r="L895"/>
  <c r="L891"/>
  <c r="L887"/>
  <c r="L883"/>
  <c r="L879"/>
  <c r="L875"/>
  <c r="L871"/>
  <c r="L867"/>
  <c r="L863"/>
  <c r="L859"/>
  <c r="L855"/>
  <c r="L851"/>
  <c r="L847"/>
  <c r="L843"/>
  <c r="L839"/>
  <c r="L835"/>
  <c r="L831"/>
  <c r="L827"/>
  <c r="L823"/>
  <c r="L819"/>
  <c r="L815"/>
  <c r="L811"/>
  <c r="L807"/>
  <c r="L803"/>
  <c r="L799"/>
  <c r="L795"/>
  <c r="L791"/>
  <c r="L787"/>
  <c r="L783"/>
  <c r="L779"/>
  <c r="L775"/>
  <c r="L771"/>
  <c r="L767"/>
  <c r="L763"/>
  <c r="L759"/>
  <c r="L755"/>
  <c r="L751"/>
  <c r="L747"/>
  <c r="L743"/>
  <c r="L739"/>
  <c r="L735"/>
  <c r="L731"/>
  <c r="L727"/>
  <c r="L723"/>
  <c r="L719"/>
  <c r="L715"/>
  <c r="L711"/>
  <c r="L707"/>
  <c r="L703"/>
  <c r="L699"/>
  <c r="L695"/>
  <c r="L691"/>
  <c r="L687"/>
  <c r="L683"/>
  <c r="L679"/>
  <c r="L675"/>
  <c r="L671"/>
  <c r="L667"/>
  <c r="L663"/>
  <c r="L659"/>
  <c r="L655"/>
  <c r="L651"/>
  <c r="L647"/>
  <c r="L642"/>
  <c r="L634"/>
  <c r="L626"/>
  <c r="L618"/>
  <c r="L610"/>
  <c r="L602"/>
  <c r="L594"/>
  <c r="L586"/>
  <c r="L578"/>
  <c r="L570"/>
  <c r="L562"/>
  <c r="L554"/>
  <c r="L641"/>
  <c r="L633"/>
  <c r="L625"/>
  <c r="L617"/>
  <c r="L609"/>
  <c r="L601"/>
  <c r="L593"/>
  <c r="L585"/>
  <c r="L577"/>
  <c r="L906"/>
  <c r="L902"/>
  <c r="L898"/>
  <c r="L894"/>
  <c r="L890"/>
  <c r="L886"/>
  <c r="L882"/>
  <c r="L878"/>
  <c r="L874"/>
  <c r="L870"/>
  <c r="L866"/>
  <c r="L862"/>
  <c r="L858"/>
  <c r="L854"/>
  <c r="L850"/>
  <c r="L846"/>
  <c r="L842"/>
  <c r="L838"/>
  <c r="L834"/>
  <c r="L830"/>
  <c r="L826"/>
  <c r="L822"/>
  <c r="L818"/>
  <c r="L814"/>
  <c r="L810"/>
  <c r="L806"/>
  <c r="L802"/>
  <c r="L798"/>
  <c r="L794"/>
  <c r="L790"/>
  <c r="L786"/>
  <c r="L782"/>
  <c r="L778"/>
  <c r="L774"/>
  <c r="L770"/>
  <c r="L766"/>
  <c r="L762"/>
  <c r="L758"/>
  <c r="L754"/>
  <c r="L750"/>
  <c r="L746"/>
  <c r="L742"/>
  <c r="L738"/>
  <c r="L734"/>
  <c r="L730"/>
  <c r="L726"/>
  <c r="L722"/>
  <c r="L718"/>
  <c r="L714"/>
  <c r="L710"/>
  <c r="L706"/>
  <c r="L702"/>
  <c r="L698"/>
  <c r="L694"/>
  <c r="L690"/>
  <c r="L686"/>
  <c r="L682"/>
  <c r="L678"/>
  <c r="L674"/>
  <c r="L670"/>
  <c r="L666"/>
  <c r="L662"/>
  <c r="L658"/>
  <c r="L654"/>
  <c r="L650"/>
  <c r="L646"/>
  <c r="L640"/>
  <c r="L632"/>
  <c r="L624"/>
  <c r="L616"/>
  <c r="L608"/>
  <c r="L600"/>
  <c r="L592"/>
  <c r="L584"/>
  <c r="L576"/>
  <c r="L568"/>
  <c r="L639"/>
  <c r="L631"/>
  <c r="L623"/>
  <c r="L615"/>
  <c r="L607"/>
  <c r="L599"/>
  <c r="L591"/>
  <c r="L583"/>
  <c r="L575"/>
  <c r="L567"/>
  <c r="L559"/>
  <c r="L546"/>
  <c r="L538"/>
  <c r="L530"/>
  <c r="L522"/>
  <c r="L514"/>
  <c r="L506"/>
  <c r="L498"/>
  <c r="L490"/>
  <c r="L482"/>
  <c r="L474"/>
  <c r="L545"/>
  <c r="L537"/>
  <c r="L529"/>
  <c r="L521"/>
  <c r="L513"/>
  <c r="L557"/>
  <c r="L549"/>
  <c r="L544"/>
  <c r="L536"/>
  <c r="L528"/>
  <c r="L520"/>
  <c r="L512"/>
  <c r="L504"/>
  <c r="L603"/>
  <c r="L563"/>
  <c r="L553"/>
  <c r="L551"/>
  <c r="L543"/>
  <c r="L535"/>
  <c r="L527"/>
  <c r="L519"/>
  <c r="L511"/>
  <c r="L503"/>
  <c r="L495"/>
  <c r="L487"/>
  <c r="L479"/>
  <c r="L471"/>
  <c r="L463"/>
  <c r="L455"/>
  <c r="L447"/>
  <c r="L439"/>
  <c r="L431"/>
  <c r="L423"/>
  <c r="L415"/>
  <c r="L407"/>
  <c r="L399"/>
  <c r="L391"/>
  <c r="L383"/>
  <c r="L581"/>
  <c r="L542"/>
  <c r="L534"/>
  <c r="L526"/>
  <c r="L518"/>
  <c r="L510"/>
  <c r="L595"/>
  <c r="L579"/>
  <c r="L573"/>
  <c r="L541"/>
  <c r="L533"/>
  <c r="L525"/>
  <c r="L517"/>
  <c r="L509"/>
  <c r="L501"/>
  <c r="L493"/>
  <c r="L485"/>
  <c r="L477"/>
  <c r="L571"/>
  <c r="L565"/>
  <c r="L560"/>
  <c r="L548"/>
  <c r="L540"/>
  <c r="L532"/>
  <c r="L524"/>
  <c r="L516"/>
  <c r="L508"/>
  <c r="L587"/>
  <c r="L569"/>
  <c r="L561"/>
  <c r="L555"/>
  <c r="L552"/>
  <c r="L547"/>
  <c r="L539"/>
  <c r="L531"/>
  <c r="L523"/>
  <c r="L515"/>
  <c r="L507"/>
  <c r="L499"/>
  <c r="L491"/>
  <c r="L483"/>
  <c r="L475"/>
  <c r="L467"/>
  <c r="L459"/>
  <c r="L451"/>
  <c r="L443"/>
  <c r="L435"/>
  <c r="L427"/>
  <c r="L419"/>
  <c r="L411"/>
  <c r="L403"/>
  <c r="L395"/>
  <c r="L387"/>
  <c r="L379"/>
  <c r="L500"/>
  <c r="L489"/>
  <c r="L484"/>
  <c r="L473"/>
  <c r="L470"/>
  <c r="L468"/>
  <c r="L453"/>
  <c r="L438"/>
  <c r="L436"/>
  <c r="L421"/>
  <c r="L457"/>
  <c r="L442"/>
  <c r="L440"/>
  <c r="L425"/>
  <c r="L502"/>
  <c r="L461"/>
  <c r="L446"/>
  <c r="L444"/>
  <c r="L496"/>
  <c r="L486"/>
  <c r="L480"/>
  <c r="L465"/>
  <c r="L450"/>
  <c r="L448"/>
  <c r="L433"/>
  <c r="L418"/>
  <c r="L416"/>
  <c r="L497"/>
  <c r="L492"/>
  <c r="L481"/>
  <c r="L476"/>
  <c r="L469"/>
  <c r="L454"/>
  <c r="L452"/>
  <c r="L437"/>
  <c r="L422"/>
  <c r="L420"/>
  <c r="L458"/>
  <c r="L456"/>
  <c r="L441"/>
  <c r="L426"/>
  <c r="L424"/>
  <c r="L409"/>
  <c r="L394"/>
  <c r="L392"/>
  <c r="L373"/>
  <c r="L365"/>
  <c r="L357"/>
  <c r="L349"/>
  <c r="L341"/>
  <c r="L333"/>
  <c r="L325"/>
  <c r="L317"/>
  <c r="L309"/>
  <c r="L462"/>
  <c r="L460"/>
  <c r="L445"/>
  <c r="L505"/>
  <c r="L494"/>
  <c r="L488"/>
  <c r="L478"/>
  <c r="L472"/>
  <c r="L466"/>
  <c r="L464"/>
  <c r="L449"/>
  <c r="L434"/>
  <c r="L432"/>
  <c r="L417"/>
  <c r="L402"/>
  <c r="L400"/>
  <c r="L385"/>
  <c r="L371"/>
  <c r="L363"/>
  <c r="L355"/>
  <c r="L347"/>
  <c r="L339"/>
  <c r="L331"/>
  <c r="L323"/>
  <c r="L315"/>
  <c r="L307"/>
  <c r="L428"/>
  <c r="L412"/>
  <c r="L406"/>
  <c r="L388"/>
  <c r="L384"/>
  <c r="L380"/>
  <c r="L374"/>
  <c r="L372"/>
  <c r="L370"/>
  <c r="L359"/>
  <c r="L353"/>
  <c r="L342"/>
  <c r="L340"/>
  <c r="L338"/>
  <c r="L327"/>
  <c r="L321"/>
  <c r="L310"/>
  <c r="L308"/>
  <c r="L306"/>
  <c r="L298"/>
  <c r="L290"/>
  <c r="L282"/>
  <c r="L396"/>
  <c r="L381"/>
  <c r="L376"/>
  <c r="L344"/>
  <c r="L312"/>
  <c r="L303"/>
  <c r="L295"/>
  <c r="L287"/>
  <c r="L389"/>
  <c r="L378"/>
  <c r="L367"/>
  <c r="L361"/>
  <c r="L350"/>
  <c r="L348"/>
  <c r="L346"/>
  <c r="L335"/>
  <c r="L329"/>
  <c r="L318"/>
  <c r="L316"/>
  <c r="L314"/>
  <c r="L300"/>
  <c r="L292"/>
  <c r="L284"/>
  <c r="L393"/>
  <c r="L386"/>
  <c r="L382"/>
  <c r="L352"/>
  <c r="L320"/>
  <c r="L305"/>
  <c r="L297"/>
  <c r="L289"/>
  <c r="L281"/>
  <c r="L404"/>
  <c r="L397"/>
  <c r="L390"/>
  <c r="L375"/>
  <c r="L369"/>
  <c r="L358"/>
  <c r="L356"/>
  <c r="L354"/>
  <c r="L343"/>
  <c r="L337"/>
  <c r="L326"/>
  <c r="L324"/>
  <c r="L322"/>
  <c r="L311"/>
  <c r="L302"/>
  <c r="L294"/>
  <c r="L286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408"/>
  <c r="L401"/>
  <c r="L360"/>
  <c r="L328"/>
  <c r="L299"/>
  <c r="L291"/>
  <c r="L283"/>
  <c r="L430"/>
  <c r="L405"/>
  <c r="L398"/>
  <c r="L377"/>
  <c r="L366"/>
  <c r="L364"/>
  <c r="L362"/>
  <c r="L351"/>
  <c r="L345"/>
  <c r="L334"/>
  <c r="L332"/>
  <c r="L330"/>
  <c r="L319"/>
  <c r="L313"/>
  <c r="L304"/>
  <c r="L296"/>
  <c r="L288"/>
  <c r="L429"/>
  <c r="L414"/>
  <c r="L413"/>
  <c r="L410"/>
  <c r="L368"/>
  <c r="L336"/>
  <c r="L301"/>
  <c r="L293"/>
  <c r="L285"/>
  <c r="L215"/>
  <c r="L211"/>
  <c r="L207"/>
  <c r="L203"/>
  <c r="L199"/>
  <c r="L195"/>
  <c r="L191"/>
  <c r="L187"/>
  <c r="L183"/>
  <c r="L179"/>
  <c r="L175"/>
  <c r="L171"/>
  <c r="L218"/>
  <c r="L214"/>
  <c r="L210"/>
  <c r="L206"/>
  <c r="L202"/>
  <c r="L198"/>
  <c r="L194"/>
  <c r="L190"/>
  <c r="L186"/>
  <c r="L182"/>
  <c r="L178"/>
  <c r="L174"/>
  <c r="L170"/>
  <c r="L217"/>
  <c r="L213"/>
  <c r="L209"/>
  <c r="L205"/>
  <c r="L201"/>
  <c r="L197"/>
  <c r="L193"/>
  <c r="L189"/>
  <c r="L185"/>
  <c r="L181"/>
  <c r="L177"/>
  <c r="L173"/>
  <c r="L216"/>
  <c r="L212"/>
  <c r="L208"/>
  <c r="L204"/>
  <c r="L200"/>
  <c r="L196"/>
  <c r="L192"/>
  <c r="L188"/>
  <c r="L184"/>
  <c r="L180"/>
  <c r="L176"/>
  <c r="L172"/>
  <c r="L168"/>
  <c r="L164"/>
  <c r="L160"/>
  <c r="L156"/>
  <c r="L152"/>
  <c r="L148"/>
  <c r="L144"/>
  <c r="L140"/>
  <c r="L136"/>
  <c r="L132"/>
  <c r="L56"/>
  <c r="L83"/>
  <c r="L91"/>
  <c r="L99"/>
  <c r="L108"/>
  <c r="L112"/>
  <c r="L116"/>
  <c r="L120"/>
  <c r="L124"/>
  <c r="L128"/>
  <c r="L133"/>
  <c r="L139"/>
  <c r="L154"/>
  <c r="L165"/>
  <c r="L57"/>
  <c r="L61"/>
  <c r="L65"/>
  <c r="L69"/>
  <c r="L73"/>
  <c r="L77"/>
  <c r="L86"/>
  <c r="L94"/>
  <c r="L102"/>
  <c r="L137"/>
  <c r="L143"/>
  <c r="L158"/>
  <c r="L169"/>
  <c r="L81"/>
  <c r="L89"/>
  <c r="L97"/>
  <c r="L105"/>
  <c r="L109"/>
  <c r="L113"/>
  <c r="L117"/>
  <c r="L121"/>
  <c r="L125"/>
  <c r="L129"/>
  <c r="L141"/>
  <c r="L147"/>
  <c r="L162"/>
  <c r="L58"/>
  <c r="L62"/>
  <c r="L66"/>
  <c r="L70"/>
  <c r="L74"/>
  <c r="L78"/>
  <c r="L84"/>
  <c r="L92"/>
  <c r="L100"/>
  <c r="L134"/>
  <c r="L145"/>
  <c r="L151"/>
  <c r="L166"/>
  <c r="L87"/>
  <c r="L95"/>
  <c r="L103"/>
  <c r="L110"/>
  <c r="L114"/>
  <c r="L118"/>
  <c r="L122"/>
  <c r="L126"/>
  <c r="L130"/>
  <c r="L138"/>
  <c r="L149"/>
  <c r="L155"/>
  <c r="I21" i="5"/>
  <c r="I390"/>
  <c r="I398"/>
  <c r="I405"/>
  <c r="I384"/>
  <c r="I385"/>
  <c r="I386"/>
  <c r="I394"/>
  <c r="I402"/>
  <c r="I391"/>
  <c r="I396"/>
  <c r="I401"/>
  <c r="I406"/>
  <c r="I355"/>
  <c r="I362"/>
  <c r="I369"/>
  <c r="I376"/>
  <c r="I383"/>
  <c r="I403"/>
  <c r="I348"/>
  <c r="I363"/>
  <c r="I370"/>
  <c r="I377"/>
  <c r="I320"/>
  <c r="I388"/>
  <c r="I393"/>
  <c r="I343"/>
  <c r="I349"/>
  <c r="I356"/>
  <c r="I371"/>
  <c r="I378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95"/>
  <c r="I400"/>
  <c r="I350"/>
  <c r="I357"/>
  <c r="I364"/>
  <c r="I379"/>
  <c r="I344"/>
  <c r="I351"/>
  <c r="I358"/>
  <c r="I365"/>
  <c r="I372"/>
  <c r="I387"/>
  <c r="I392"/>
  <c r="I397"/>
  <c r="I345"/>
  <c r="I352"/>
  <c r="I359"/>
  <c r="I366"/>
  <c r="I373"/>
  <c r="I380"/>
  <c r="I399"/>
  <c r="I346"/>
  <c r="I353"/>
  <c r="I360"/>
  <c r="I367"/>
  <c r="I374"/>
  <c r="I381"/>
  <c r="I389"/>
  <c r="I404"/>
  <c r="I347"/>
  <c r="I354"/>
  <c r="I361"/>
  <c r="I368"/>
  <c r="I375"/>
  <c r="I382"/>
  <c r="I7"/>
  <c r="I15"/>
  <c r="I25"/>
  <c r="I8"/>
  <c r="I16"/>
  <c r="I24"/>
  <c r="I9"/>
  <c r="I17"/>
  <c r="I23"/>
  <c r="I10"/>
  <c r="I18"/>
  <c r="I22"/>
  <c r="I11"/>
  <c r="I19"/>
  <c r="I319"/>
  <c r="I311"/>
  <c r="I303"/>
  <c r="I295"/>
  <c r="I287"/>
  <c r="I279"/>
  <c r="I271"/>
  <c r="I263"/>
  <c r="I255"/>
  <c r="I247"/>
  <c r="I239"/>
  <c r="I231"/>
  <c r="I223"/>
  <c r="I215"/>
  <c r="I207"/>
  <c r="I199"/>
  <c r="I191"/>
  <c r="I183"/>
  <c r="I175"/>
  <c r="I167"/>
  <c r="I159"/>
  <c r="I151"/>
  <c r="I143"/>
  <c r="I135"/>
  <c r="I127"/>
  <c r="I112"/>
  <c r="I104"/>
  <c r="I96"/>
  <c r="I88"/>
  <c r="I80"/>
  <c r="I72"/>
  <c r="I65"/>
  <c r="I57"/>
  <c r="I49"/>
  <c r="I41"/>
  <c r="I33"/>
  <c r="I312"/>
  <c r="I304"/>
  <c r="I296"/>
  <c r="I288"/>
  <c r="I280"/>
  <c r="I272"/>
  <c r="I264"/>
  <c r="I256"/>
  <c r="I248"/>
  <c r="I240"/>
  <c r="I232"/>
  <c r="I224"/>
  <c r="I216"/>
  <c r="I208"/>
  <c r="I200"/>
  <c r="I192"/>
  <c r="I184"/>
  <c r="I176"/>
  <c r="I168"/>
  <c r="I160"/>
  <c r="I152"/>
  <c r="I144"/>
  <c r="I136"/>
  <c r="I128"/>
  <c r="I120"/>
  <c r="I113"/>
  <c r="I105"/>
  <c r="I97"/>
  <c r="I89"/>
  <c r="I81"/>
  <c r="I73"/>
  <c r="I66"/>
  <c r="I58"/>
  <c r="I50"/>
  <c r="I42"/>
  <c r="I34"/>
  <c r="I313"/>
  <c r="I305"/>
  <c r="I297"/>
  <c r="I289"/>
  <c r="I281"/>
  <c r="I273"/>
  <c r="I265"/>
  <c r="I257"/>
  <c r="I249"/>
  <c r="I241"/>
  <c r="I233"/>
  <c r="I225"/>
  <c r="I217"/>
  <c r="I209"/>
  <c r="I201"/>
  <c r="I193"/>
  <c r="I185"/>
  <c r="I177"/>
  <c r="I169"/>
  <c r="I161"/>
  <c r="I153"/>
  <c r="I145"/>
  <c r="I137"/>
  <c r="I129"/>
  <c r="I121"/>
  <c r="I114"/>
  <c r="I106"/>
  <c r="I98"/>
  <c r="I90"/>
  <c r="I82"/>
  <c r="I74"/>
  <c r="I67"/>
  <c r="I59"/>
  <c r="I51"/>
  <c r="I43"/>
  <c r="I35"/>
  <c r="I314"/>
  <c r="I306"/>
  <c r="I298"/>
  <c r="I290"/>
  <c r="I282"/>
  <c r="I274"/>
  <c r="I266"/>
  <c r="I258"/>
  <c r="I250"/>
  <c r="I242"/>
  <c r="I234"/>
  <c r="I226"/>
  <c r="I218"/>
  <c r="I210"/>
  <c r="I202"/>
  <c r="I194"/>
  <c r="I186"/>
  <c r="I178"/>
  <c r="I170"/>
  <c r="I162"/>
  <c r="I154"/>
  <c r="I146"/>
  <c r="I138"/>
  <c r="I130"/>
  <c r="I122"/>
  <c r="I115"/>
  <c r="I107"/>
  <c r="I99"/>
  <c r="I91"/>
  <c r="I83"/>
  <c r="I75"/>
  <c r="I68"/>
  <c r="I60"/>
  <c r="I52"/>
  <c r="I44"/>
  <c r="I36"/>
  <c r="I315"/>
  <c r="I307"/>
  <c r="I299"/>
  <c r="I291"/>
  <c r="I283"/>
  <c r="I275"/>
  <c r="I267"/>
  <c r="I259"/>
  <c r="I251"/>
  <c r="I243"/>
  <c r="I235"/>
  <c r="I227"/>
  <c r="I219"/>
  <c r="I211"/>
  <c r="I203"/>
  <c r="I195"/>
  <c r="I187"/>
  <c r="I179"/>
  <c r="I171"/>
  <c r="I163"/>
  <c r="I155"/>
  <c r="I147"/>
  <c r="I139"/>
  <c r="I131"/>
  <c r="I123"/>
  <c r="I116"/>
  <c r="I108"/>
  <c r="I100"/>
  <c r="I92"/>
  <c r="I84"/>
  <c r="I76"/>
  <c r="I69"/>
  <c r="I61"/>
  <c r="I53"/>
  <c r="I45"/>
  <c r="I37"/>
  <c r="I29"/>
  <c r="I316"/>
  <c r="I308"/>
  <c r="I300"/>
  <c r="I292"/>
  <c r="I284"/>
  <c r="I276"/>
  <c r="I268"/>
  <c r="I260"/>
  <c r="I252"/>
  <c r="I244"/>
  <c r="I236"/>
  <c r="I228"/>
  <c r="I220"/>
  <c r="I212"/>
  <c r="I204"/>
  <c r="I196"/>
  <c r="I188"/>
  <c r="I180"/>
  <c r="I172"/>
  <c r="I164"/>
  <c r="I156"/>
  <c r="I148"/>
  <c r="I140"/>
  <c r="I132"/>
  <c r="I124"/>
  <c r="I117"/>
  <c r="I109"/>
  <c r="I101"/>
  <c r="I93"/>
  <c r="I85"/>
  <c r="I77"/>
  <c r="I62"/>
  <c r="I54"/>
  <c r="I46"/>
  <c r="I38"/>
  <c r="I30"/>
  <c r="I317"/>
  <c r="I309"/>
  <c r="I301"/>
  <c r="I293"/>
  <c r="I285"/>
  <c r="I277"/>
  <c r="I269"/>
  <c r="I261"/>
  <c r="I253"/>
  <c r="I245"/>
  <c r="I237"/>
  <c r="I229"/>
  <c r="I221"/>
  <c r="I213"/>
  <c r="I205"/>
  <c r="I197"/>
  <c r="I189"/>
  <c r="I181"/>
  <c r="I173"/>
  <c r="I165"/>
  <c r="I157"/>
  <c r="I149"/>
  <c r="I141"/>
  <c r="I133"/>
  <c r="I125"/>
  <c r="I118"/>
  <c r="I110"/>
  <c r="I102"/>
  <c r="I94"/>
  <c r="I86"/>
  <c r="I78"/>
  <c r="I70"/>
  <c r="I63"/>
  <c r="I55"/>
  <c r="I47"/>
  <c r="I39"/>
  <c r="I31"/>
  <c r="I318"/>
  <c r="I310"/>
  <c r="I302"/>
  <c r="I294"/>
  <c r="I286"/>
  <c r="I278"/>
  <c r="I270"/>
  <c r="I262"/>
  <c r="I254"/>
  <c r="I246"/>
  <c r="I238"/>
  <c r="I230"/>
  <c r="I222"/>
  <c r="I214"/>
  <c r="I206"/>
  <c r="I198"/>
  <c r="I190"/>
  <c r="I182"/>
  <c r="I174"/>
  <c r="I166"/>
  <c r="I158"/>
  <c r="I150"/>
  <c r="I142"/>
  <c r="I134"/>
  <c r="I126"/>
  <c r="I119"/>
  <c r="I111"/>
  <c r="I103"/>
  <c r="I95"/>
  <c r="I87"/>
  <c r="I79"/>
  <c r="I71"/>
  <c r="I64"/>
  <c r="I56"/>
  <c r="I48"/>
  <c r="I40"/>
  <c r="I32"/>
  <c r="I12"/>
  <c r="I20"/>
  <c r="I28"/>
  <c r="I13"/>
  <c r="I27"/>
  <c r="I6"/>
  <c r="I14"/>
  <c r="I26"/>
  <c r="E639"/>
  <c r="E637"/>
  <c r="E635"/>
  <c r="E626"/>
  <c r="E617"/>
  <c r="E608"/>
  <c r="E606"/>
  <c r="E604"/>
  <c r="E575"/>
  <c r="E573"/>
  <c r="E571"/>
  <c r="E562"/>
  <c r="E553"/>
  <c r="E697"/>
  <c r="F697" s="1"/>
  <c r="E693"/>
  <c r="F693" s="1"/>
  <c r="E691"/>
  <c r="F691" s="1"/>
  <c r="E678"/>
  <c r="F678" s="1"/>
  <c r="E676"/>
  <c r="F676" s="1"/>
  <c r="E665"/>
  <c r="F665" s="1"/>
  <c r="E661"/>
  <c r="F661" s="1"/>
  <c r="E659"/>
  <c r="F659" s="1"/>
  <c r="E646"/>
  <c r="F646" s="1"/>
  <c r="E644"/>
  <c r="F644" s="1"/>
  <c r="E901"/>
  <c r="F901" s="1"/>
  <c r="E893"/>
  <c r="F893" s="1"/>
  <c r="E875"/>
  <c r="F875" s="1"/>
  <c r="E867"/>
  <c r="F867" s="1"/>
  <c r="E850"/>
  <c r="F850" s="1"/>
  <c r="E844"/>
  <c r="F844" s="1"/>
  <c r="E840"/>
  <c r="F840" s="1"/>
  <c r="E838"/>
  <c r="F838" s="1"/>
  <c r="E819"/>
  <c r="F819" s="1"/>
  <c r="E813"/>
  <c r="F813" s="1"/>
  <c r="E809"/>
  <c r="F809" s="1"/>
  <c r="E807"/>
  <c r="F807" s="1"/>
  <c r="E788"/>
  <c r="F788" s="1"/>
  <c r="E784"/>
  <c r="F784" s="1"/>
  <c r="E782"/>
  <c r="F782" s="1"/>
  <c r="E769"/>
  <c r="F769" s="1"/>
  <c r="E767"/>
  <c r="F767" s="1"/>
  <c r="E756"/>
  <c r="F756" s="1"/>
  <c r="E752"/>
  <c r="F752" s="1"/>
  <c r="E750"/>
  <c r="F750" s="1"/>
  <c r="E737"/>
  <c r="F737" s="1"/>
  <c r="E735"/>
  <c r="F735" s="1"/>
  <c r="E724"/>
  <c r="F724" s="1"/>
  <c r="E720"/>
  <c r="F720" s="1"/>
  <c r="E718"/>
  <c r="F718" s="1"/>
  <c r="E705"/>
  <c r="F705" s="1"/>
  <c r="E703"/>
  <c r="F703" s="1"/>
  <c r="E615"/>
  <c r="E613"/>
  <c r="E611"/>
  <c r="E602"/>
  <c r="E593"/>
  <c r="E584"/>
  <c r="E582"/>
  <c r="E580"/>
  <c r="E551"/>
  <c r="E549"/>
  <c r="E547"/>
  <c r="E695"/>
  <c r="F695" s="1"/>
  <c r="E680"/>
  <c r="F680" s="1"/>
  <c r="E674"/>
  <c r="F674" s="1"/>
  <c r="E663"/>
  <c r="F663" s="1"/>
  <c r="E648"/>
  <c r="F648" s="1"/>
  <c r="E642"/>
  <c r="E904"/>
  <c r="F904" s="1"/>
  <c r="E896"/>
  <c r="F896" s="1"/>
  <c r="E888"/>
  <c r="F888" s="1"/>
  <c r="E883"/>
  <c r="F883" s="1"/>
  <c r="E878"/>
  <c r="F878" s="1"/>
  <c r="E870"/>
  <c r="F870" s="1"/>
  <c r="E865"/>
  <c r="F865" s="1"/>
  <c r="E863"/>
  <c r="F863" s="1"/>
  <c r="E842"/>
  <c r="F842" s="1"/>
  <c r="E836"/>
  <c r="F836" s="1"/>
  <c r="E832"/>
  <c r="F832" s="1"/>
  <c r="E830"/>
  <c r="F830" s="1"/>
  <c r="E811"/>
  <c r="F811" s="1"/>
  <c r="E805"/>
  <c r="F805" s="1"/>
  <c r="E801"/>
  <c r="F801" s="1"/>
  <c r="E799"/>
  <c r="F799" s="1"/>
  <c r="E786"/>
  <c r="F786" s="1"/>
  <c r="E771"/>
  <c r="F771" s="1"/>
  <c r="E765"/>
  <c r="F765" s="1"/>
  <c r="E754"/>
  <c r="F754" s="1"/>
  <c r="E739"/>
  <c r="F739" s="1"/>
  <c r="E733"/>
  <c r="F733" s="1"/>
  <c r="E722"/>
  <c r="F722" s="1"/>
  <c r="E707"/>
  <c r="F707" s="1"/>
  <c r="E701"/>
  <c r="F701" s="1"/>
  <c r="E633"/>
  <c r="E624"/>
  <c r="E622"/>
  <c r="E620"/>
  <c r="E591"/>
  <c r="E589"/>
  <c r="E587"/>
  <c r="E578"/>
  <c r="E569"/>
  <c r="E560"/>
  <c r="E558"/>
  <c r="E556"/>
  <c r="E689"/>
  <c r="F689" s="1"/>
  <c r="E685"/>
  <c r="F685" s="1"/>
  <c r="E683"/>
  <c r="F683" s="1"/>
  <c r="E670"/>
  <c r="F670" s="1"/>
  <c r="E668"/>
  <c r="F668" s="1"/>
  <c r="E657"/>
  <c r="F657" s="1"/>
  <c r="E653"/>
  <c r="F653" s="1"/>
  <c r="E651"/>
  <c r="F651" s="1"/>
  <c r="E899"/>
  <c r="F899" s="1"/>
  <c r="E891"/>
  <c r="F891" s="1"/>
  <c r="E886"/>
  <c r="F886" s="1"/>
  <c r="E873"/>
  <c r="F873" s="1"/>
  <c r="E861"/>
  <c r="F861" s="1"/>
  <c r="E857"/>
  <c r="F857" s="1"/>
  <c r="E855"/>
  <c r="F855" s="1"/>
  <c r="E834"/>
  <c r="F834" s="1"/>
  <c r="E828"/>
  <c r="F828" s="1"/>
  <c r="E824"/>
  <c r="F824" s="1"/>
  <c r="E822"/>
  <c r="F822" s="1"/>
  <c r="E803"/>
  <c r="F803" s="1"/>
  <c r="E797"/>
  <c r="F797" s="1"/>
  <c r="E793"/>
  <c r="F793" s="1"/>
  <c r="E791"/>
  <c r="F791" s="1"/>
  <c r="E780"/>
  <c r="F780" s="1"/>
  <c r="E776"/>
  <c r="F776" s="1"/>
  <c r="E774"/>
  <c r="F774" s="1"/>
  <c r="E761"/>
  <c r="F761" s="1"/>
  <c r="E759"/>
  <c r="F759" s="1"/>
  <c r="E748"/>
  <c r="F748" s="1"/>
  <c r="E744"/>
  <c r="F744" s="1"/>
  <c r="E742"/>
  <c r="F742" s="1"/>
  <c r="E729"/>
  <c r="F729" s="1"/>
  <c r="E727"/>
  <c r="F727" s="1"/>
  <c r="E716"/>
  <c r="F716" s="1"/>
  <c r="E712"/>
  <c r="F712" s="1"/>
  <c r="E710"/>
  <c r="F710" s="1"/>
  <c r="E631"/>
  <c r="E629"/>
  <c r="E627"/>
  <c r="E618"/>
  <c r="E609"/>
  <c r="E600"/>
  <c r="E598"/>
  <c r="E596"/>
  <c r="E567"/>
  <c r="E565"/>
  <c r="E563"/>
  <c r="E554"/>
  <c r="E698"/>
  <c r="F698" s="1"/>
  <c r="E687"/>
  <c r="F687" s="1"/>
  <c r="E672"/>
  <c r="F672" s="1"/>
  <c r="E666"/>
  <c r="F666" s="1"/>
  <c r="E655"/>
  <c r="F655" s="1"/>
  <c r="E640"/>
  <c r="E902"/>
  <c r="F902" s="1"/>
  <c r="E894"/>
  <c r="F894" s="1"/>
  <c r="E881"/>
  <c r="F881" s="1"/>
  <c r="E876"/>
  <c r="F876" s="1"/>
  <c r="E868"/>
  <c r="F868" s="1"/>
  <c r="E859"/>
  <c r="F859" s="1"/>
  <c r="E853"/>
  <c r="F853" s="1"/>
  <c r="E849"/>
  <c r="F849" s="1"/>
  <c r="E847"/>
  <c r="F847" s="1"/>
  <c r="E826"/>
  <c r="F826" s="1"/>
  <c r="E820"/>
  <c r="F820" s="1"/>
  <c r="E816"/>
  <c r="F816" s="1"/>
  <c r="E814"/>
  <c r="F814" s="1"/>
  <c r="E795"/>
  <c r="F795" s="1"/>
  <c r="E789"/>
  <c r="F789" s="1"/>
  <c r="E778"/>
  <c r="F778" s="1"/>
  <c r="E763"/>
  <c r="F763" s="1"/>
  <c r="E757"/>
  <c r="F757" s="1"/>
  <c r="E746"/>
  <c r="F746" s="1"/>
  <c r="E731"/>
  <c r="F731" s="1"/>
  <c r="E725"/>
  <c r="F725" s="1"/>
  <c r="E714"/>
  <c r="F714" s="1"/>
  <c r="E699"/>
  <c r="F699" s="1"/>
  <c r="E638"/>
  <c r="E636"/>
  <c r="E607"/>
  <c r="E605"/>
  <c r="E603"/>
  <c r="E594"/>
  <c r="E585"/>
  <c r="E576"/>
  <c r="E574"/>
  <c r="E572"/>
  <c r="E694"/>
  <c r="F694" s="1"/>
  <c r="E692"/>
  <c r="F692" s="1"/>
  <c r="E681"/>
  <c r="F681" s="1"/>
  <c r="E677"/>
  <c r="F677" s="1"/>
  <c r="E675"/>
  <c r="F675" s="1"/>
  <c r="E662"/>
  <c r="F662" s="1"/>
  <c r="E660"/>
  <c r="F660" s="1"/>
  <c r="E649"/>
  <c r="F649" s="1"/>
  <c r="E645"/>
  <c r="F645" s="1"/>
  <c r="E643"/>
  <c r="E905"/>
  <c r="F905" s="1"/>
  <c r="E897"/>
  <c r="F897" s="1"/>
  <c r="E889"/>
  <c r="F889" s="1"/>
  <c r="E884"/>
  <c r="F884" s="1"/>
  <c r="E879"/>
  <c r="F879" s="1"/>
  <c r="E871"/>
  <c r="F871" s="1"/>
  <c r="E851"/>
  <c r="F851" s="1"/>
  <c r="E845"/>
  <c r="F845" s="1"/>
  <c r="E841"/>
  <c r="F841" s="1"/>
  <c r="E839"/>
  <c r="F839" s="1"/>
  <c r="E818"/>
  <c r="F818" s="1"/>
  <c r="E812"/>
  <c r="F812" s="1"/>
  <c r="E808"/>
  <c r="F808" s="1"/>
  <c r="E806"/>
  <c r="F806" s="1"/>
  <c r="E785"/>
  <c r="F785" s="1"/>
  <c r="E783"/>
  <c r="F783" s="1"/>
  <c r="E772"/>
  <c r="F772" s="1"/>
  <c r="E768"/>
  <c r="F768" s="1"/>
  <c r="E766"/>
  <c r="F766" s="1"/>
  <c r="E753"/>
  <c r="F753" s="1"/>
  <c r="E751"/>
  <c r="F751" s="1"/>
  <c r="E740"/>
  <c r="F740" s="1"/>
  <c r="E736"/>
  <c r="F736" s="1"/>
  <c r="E734"/>
  <c r="F734" s="1"/>
  <c r="E721"/>
  <c r="F721" s="1"/>
  <c r="E719"/>
  <c r="F719" s="1"/>
  <c r="E708"/>
  <c r="F708" s="1"/>
  <c r="E704"/>
  <c r="F704" s="1"/>
  <c r="E702"/>
  <c r="F702" s="1"/>
  <c r="E634"/>
  <c r="E625"/>
  <c r="E616"/>
  <c r="E614"/>
  <c r="E612"/>
  <c r="E583"/>
  <c r="E581"/>
  <c r="E579"/>
  <c r="E570"/>
  <c r="E561"/>
  <c r="E552"/>
  <c r="E550"/>
  <c r="E548"/>
  <c r="E696"/>
  <c r="F696" s="1"/>
  <c r="E690"/>
  <c r="F690" s="1"/>
  <c r="E679"/>
  <c r="F679" s="1"/>
  <c r="E664"/>
  <c r="F664" s="1"/>
  <c r="E658"/>
  <c r="F658" s="1"/>
  <c r="E647"/>
  <c r="F647" s="1"/>
  <c r="E900"/>
  <c r="F900" s="1"/>
  <c r="E892"/>
  <c r="F892" s="1"/>
  <c r="E874"/>
  <c r="F874" s="1"/>
  <c r="E866"/>
  <c r="F866" s="1"/>
  <c r="E864"/>
  <c r="F864" s="1"/>
  <c r="E862"/>
  <c r="F862" s="1"/>
  <c r="E843"/>
  <c r="F843" s="1"/>
  <c r="E837"/>
  <c r="F837" s="1"/>
  <c r="E833"/>
  <c r="F833" s="1"/>
  <c r="E831"/>
  <c r="F831" s="1"/>
  <c r="E810"/>
  <c r="F810" s="1"/>
  <c r="E804"/>
  <c r="F804" s="1"/>
  <c r="E800"/>
  <c r="F800" s="1"/>
  <c r="E798"/>
  <c r="F798" s="1"/>
  <c r="E787"/>
  <c r="F787" s="1"/>
  <c r="E781"/>
  <c r="F781" s="1"/>
  <c r="E770"/>
  <c r="F770" s="1"/>
  <c r="E755"/>
  <c r="F755" s="1"/>
  <c r="E749"/>
  <c r="F749" s="1"/>
  <c r="E738"/>
  <c r="F738" s="1"/>
  <c r="E723"/>
  <c r="F723" s="1"/>
  <c r="E717"/>
  <c r="F717" s="1"/>
  <c r="E706"/>
  <c r="F706" s="1"/>
  <c r="E623"/>
  <c r="E621"/>
  <c r="E619"/>
  <c r="E610"/>
  <c r="E601"/>
  <c r="E592"/>
  <c r="E590"/>
  <c r="E588"/>
  <c r="E559"/>
  <c r="E557"/>
  <c r="E555"/>
  <c r="E546"/>
  <c r="E686"/>
  <c r="F686" s="1"/>
  <c r="E684"/>
  <c r="F684" s="1"/>
  <c r="E673"/>
  <c r="F673" s="1"/>
  <c r="E669"/>
  <c r="F669" s="1"/>
  <c r="E667"/>
  <c r="F667" s="1"/>
  <c r="E654"/>
  <c r="F654" s="1"/>
  <c r="E652"/>
  <c r="F652" s="1"/>
  <c r="E641"/>
  <c r="E903"/>
  <c r="F903" s="1"/>
  <c r="E895"/>
  <c r="F895" s="1"/>
  <c r="E887"/>
  <c r="F887" s="1"/>
  <c r="E882"/>
  <c r="F882" s="1"/>
  <c r="E877"/>
  <c r="F877" s="1"/>
  <c r="E869"/>
  <c r="F869" s="1"/>
  <c r="E860"/>
  <c r="F860" s="1"/>
  <c r="E856"/>
  <c r="F856" s="1"/>
  <c r="E854"/>
  <c r="F854" s="1"/>
  <c r="E835"/>
  <c r="F835" s="1"/>
  <c r="E829"/>
  <c r="F829" s="1"/>
  <c r="E825"/>
  <c r="F825" s="1"/>
  <c r="E823"/>
  <c r="F823" s="1"/>
  <c r="E802"/>
  <c r="F802" s="1"/>
  <c r="E796"/>
  <c r="F796" s="1"/>
  <c r="E792"/>
  <c r="F792" s="1"/>
  <c r="E790"/>
  <c r="F790" s="1"/>
  <c r="E777"/>
  <c r="F777" s="1"/>
  <c r="E775"/>
  <c r="F775" s="1"/>
  <c r="E764"/>
  <c r="F764" s="1"/>
  <c r="E760"/>
  <c r="F760" s="1"/>
  <c r="E758"/>
  <c r="F758" s="1"/>
  <c r="E745"/>
  <c r="F745" s="1"/>
  <c r="E743"/>
  <c r="F743" s="1"/>
  <c r="E732"/>
  <c r="F732" s="1"/>
  <c r="E728"/>
  <c r="F728" s="1"/>
  <c r="E726"/>
  <c r="F726" s="1"/>
  <c r="E713"/>
  <c r="F713" s="1"/>
  <c r="E711"/>
  <c r="F711" s="1"/>
  <c r="E700"/>
  <c r="F700" s="1"/>
  <c r="E632"/>
  <c r="E630"/>
  <c r="E628"/>
  <c r="E599"/>
  <c r="E597"/>
  <c r="E595"/>
  <c r="E586"/>
  <c r="E577"/>
  <c r="E568"/>
  <c r="E566"/>
  <c r="E564"/>
  <c r="E688"/>
  <c r="F688" s="1"/>
  <c r="E682"/>
  <c r="F682" s="1"/>
  <c r="E671"/>
  <c r="F671" s="1"/>
  <c r="E656"/>
  <c r="F656" s="1"/>
  <c r="E650"/>
  <c r="F650" s="1"/>
  <c r="E906"/>
  <c r="F906" s="1"/>
  <c r="E898"/>
  <c r="F898" s="1"/>
  <c r="E890"/>
  <c r="F890" s="1"/>
  <c r="E885"/>
  <c r="F885" s="1"/>
  <c r="E880"/>
  <c r="F880" s="1"/>
  <c r="E872"/>
  <c r="F872" s="1"/>
  <c r="E858"/>
  <c r="F858" s="1"/>
  <c r="E852"/>
  <c r="F852" s="1"/>
  <c r="E848"/>
  <c r="F848" s="1"/>
  <c r="E846"/>
  <c r="F846" s="1"/>
  <c r="E827"/>
  <c r="F827" s="1"/>
  <c r="E821"/>
  <c r="F821" s="1"/>
  <c r="E817"/>
  <c r="F817" s="1"/>
  <c r="E815"/>
  <c r="F815" s="1"/>
  <c r="E794"/>
  <c r="F794" s="1"/>
  <c r="E779"/>
  <c r="F779" s="1"/>
  <c r="E773"/>
  <c r="F773" s="1"/>
  <c r="E762"/>
  <c r="F762" s="1"/>
  <c r="E747"/>
  <c r="F747" s="1"/>
  <c r="E741"/>
  <c r="F741" s="1"/>
  <c r="E730"/>
  <c r="F730" s="1"/>
  <c r="E715"/>
  <c r="F715" s="1"/>
  <c r="E709"/>
  <c r="F709" s="1"/>
  <c r="E15"/>
  <c r="G7" i="4"/>
  <c r="H7" s="1"/>
  <c r="I7" s="1"/>
  <c r="J7" s="1"/>
  <c r="K7" s="1"/>
  <c r="L7" s="1"/>
  <c r="M7" s="1"/>
  <c r="N7" s="1"/>
  <c r="O7" s="1"/>
  <c r="P7" s="1"/>
  <c r="Q7" s="1"/>
  <c r="E528" i="5"/>
  <c r="E464"/>
  <c r="E400"/>
  <c r="E336"/>
  <c r="E272"/>
  <c r="E208"/>
  <c r="E144"/>
  <c r="E80"/>
  <c r="E536"/>
  <c r="E472"/>
  <c r="E408"/>
  <c r="E344"/>
  <c r="E280"/>
  <c r="E216"/>
  <c r="E152"/>
  <c r="E88"/>
  <c r="E544"/>
  <c r="E480"/>
  <c r="E416"/>
  <c r="E352"/>
  <c r="E288"/>
  <c r="E224"/>
  <c r="E160"/>
  <c r="E96"/>
  <c r="E488"/>
  <c r="E424"/>
  <c r="E360"/>
  <c r="E296"/>
  <c r="E232"/>
  <c r="E168"/>
  <c r="E104"/>
  <c r="E40"/>
  <c r="E496"/>
  <c r="E432"/>
  <c r="E368"/>
  <c r="E304"/>
  <c r="E240"/>
  <c r="E176"/>
  <c r="E112"/>
  <c r="E48"/>
  <c r="E504"/>
  <c r="E440"/>
  <c r="E376"/>
  <c r="E312"/>
  <c r="E248"/>
  <c r="E184"/>
  <c r="E120"/>
  <c r="E56"/>
  <c r="E512"/>
  <c r="E448"/>
  <c r="E384"/>
  <c r="E320"/>
  <c r="E256"/>
  <c r="E192"/>
  <c r="E128"/>
  <c r="E64"/>
  <c r="E520"/>
  <c r="E456"/>
  <c r="E392"/>
  <c r="E328"/>
  <c r="E264"/>
  <c r="E200"/>
  <c r="E136"/>
  <c r="E72"/>
  <c r="S9" i="6"/>
  <c r="S10" s="1"/>
  <c r="S12" s="1"/>
  <c r="S13" s="1"/>
  <c r="S15" s="1"/>
  <c r="S16" s="1"/>
  <c r="S17" s="1"/>
  <c r="S20" s="1"/>
  <c r="S21" s="1"/>
  <c r="S22" s="1"/>
  <c r="S24" s="1"/>
  <c r="S25" s="1"/>
  <c r="S26" s="1"/>
  <c r="S28" s="1"/>
  <c r="S29" s="1"/>
  <c r="S30" s="1"/>
  <c r="S31" s="1"/>
  <c r="S34" s="1"/>
  <c r="S35" s="1"/>
  <c r="S36" s="1"/>
  <c r="S37" s="1"/>
  <c r="S39" s="1"/>
  <c r="S40" s="1"/>
  <c r="S41" s="1"/>
  <c r="S42" s="1"/>
  <c r="S43" s="1"/>
  <c r="S44" s="1"/>
  <c r="S47" s="1"/>
  <c r="S48" s="1"/>
  <c r="S49" s="1"/>
  <c r="S50" s="1"/>
  <c r="S51" s="1"/>
  <c r="S52" s="1"/>
  <c r="S53" s="1"/>
  <c r="S55" s="1"/>
  <c r="S56" s="1"/>
  <c r="S57" s="1"/>
  <c r="S58" s="1"/>
  <c r="S59" s="1"/>
  <c r="S60" s="1"/>
  <c r="S61" s="1"/>
  <c r="S62" s="1"/>
  <c r="S63" s="1"/>
  <c r="S64" s="1"/>
  <c r="S65" s="1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93" s="1"/>
  <c r="S94" s="1"/>
  <c r="R7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X4" i="6"/>
  <c r="A9" i="4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R11" i="6"/>
  <c r="C9"/>
  <c r="H8"/>
  <c r="P8" s="1"/>
  <c r="V5"/>
  <c r="L7"/>
  <c r="L6"/>
  <c r="V7"/>
  <c r="X7" s="1"/>
  <c r="V6"/>
  <c r="X6" s="1"/>
  <c r="O6"/>
  <c r="L8"/>
  <c r="L5"/>
  <c r="Q8"/>
  <c r="Q7"/>
  <c r="Q6"/>
  <c r="P4"/>
  <c r="Q4" s="1"/>
  <c r="O8"/>
  <c r="O5"/>
  <c r="I7"/>
  <c r="I6"/>
  <c r="I5"/>
  <c r="E32" i="5"/>
  <c r="E24"/>
  <c r="E16"/>
  <c r="E545"/>
  <c r="E537"/>
  <c r="E529"/>
  <c r="E521"/>
  <c r="E513"/>
  <c r="E505"/>
  <c r="E497"/>
  <c r="E489"/>
  <c r="E481"/>
  <c r="E473"/>
  <c r="E465"/>
  <c r="E457"/>
  <c r="E449"/>
  <c r="E441"/>
  <c r="E433"/>
  <c r="E425"/>
  <c r="E417"/>
  <c r="E409"/>
  <c r="E401"/>
  <c r="E393"/>
  <c r="E385"/>
  <c r="E377"/>
  <c r="E369"/>
  <c r="E361"/>
  <c r="E353"/>
  <c r="E345"/>
  <c r="E337"/>
  <c r="E329"/>
  <c r="E321"/>
  <c r="E313"/>
  <c r="E305"/>
  <c r="E297"/>
  <c r="E289"/>
  <c r="E281"/>
  <c r="E273"/>
  <c r="E265"/>
  <c r="E257"/>
  <c r="E249"/>
  <c r="E241"/>
  <c r="E233"/>
  <c r="E225"/>
  <c r="E217"/>
  <c r="E209"/>
  <c r="E201"/>
  <c r="E193"/>
  <c r="E185"/>
  <c r="E177"/>
  <c r="E169"/>
  <c r="E161"/>
  <c r="E153"/>
  <c r="E145"/>
  <c r="E137"/>
  <c r="E129"/>
  <c r="E121"/>
  <c r="E113"/>
  <c r="E105"/>
  <c r="E97"/>
  <c r="E89"/>
  <c r="E81"/>
  <c r="E73"/>
  <c r="E65"/>
  <c r="E57"/>
  <c r="E49"/>
  <c r="E41"/>
  <c r="E33"/>
  <c r="E25"/>
  <c r="E17"/>
  <c r="E9"/>
  <c r="E7"/>
  <c r="E538"/>
  <c r="E530"/>
  <c r="E522"/>
  <c r="E514"/>
  <c r="E506"/>
  <c r="E498"/>
  <c r="E490"/>
  <c r="E482"/>
  <c r="E474"/>
  <c r="E466"/>
  <c r="E458"/>
  <c r="E450"/>
  <c r="E442"/>
  <c r="E434"/>
  <c r="E426"/>
  <c r="E418"/>
  <c r="E410"/>
  <c r="E402"/>
  <c r="E394"/>
  <c r="E386"/>
  <c r="E378"/>
  <c r="E370"/>
  <c r="E362"/>
  <c r="E354"/>
  <c r="E346"/>
  <c r="E338"/>
  <c r="E330"/>
  <c r="E322"/>
  <c r="E314"/>
  <c r="E306"/>
  <c r="E298"/>
  <c r="E290"/>
  <c r="E282"/>
  <c r="E274"/>
  <c r="E266"/>
  <c r="E258"/>
  <c r="E250"/>
  <c r="E242"/>
  <c r="E234"/>
  <c r="E226"/>
  <c r="E218"/>
  <c r="E210"/>
  <c r="E202"/>
  <c r="E194"/>
  <c r="E186"/>
  <c r="E178"/>
  <c r="E170"/>
  <c r="E162"/>
  <c r="E154"/>
  <c r="E146"/>
  <c r="E138"/>
  <c r="E130"/>
  <c r="E122"/>
  <c r="E114"/>
  <c r="E106"/>
  <c r="E98"/>
  <c r="E90"/>
  <c r="E82"/>
  <c r="E74"/>
  <c r="E66"/>
  <c r="E58"/>
  <c r="E50"/>
  <c r="E42"/>
  <c r="E34"/>
  <c r="E26"/>
  <c r="E18"/>
  <c r="E10"/>
  <c r="E8"/>
  <c r="E539"/>
  <c r="E531"/>
  <c r="E523"/>
  <c r="E515"/>
  <c r="E507"/>
  <c r="E499"/>
  <c r="E491"/>
  <c r="E483"/>
  <c r="E475"/>
  <c r="E467"/>
  <c r="E459"/>
  <c r="E451"/>
  <c r="E443"/>
  <c r="E435"/>
  <c r="E427"/>
  <c r="E419"/>
  <c r="E411"/>
  <c r="E403"/>
  <c r="E395"/>
  <c r="E387"/>
  <c r="E379"/>
  <c r="E371"/>
  <c r="E363"/>
  <c r="E355"/>
  <c r="E347"/>
  <c r="E339"/>
  <c r="E331"/>
  <c r="E323"/>
  <c r="E315"/>
  <c r="E307"/>
  <c r="E299"/>
  <c r="E291"/>
  <c r="E283"/>
  <c r="E275"/>
  <c r="E267"/>
  <c r="E259"/>
  <c r="E251"/>
  <c r="E243"/>
  <c r="E235"/>
  <c r="E227"/>
  <c r="E219"/>
  <c r="E211"/>
  <c r="E203"/>
  <c r="E195"/>
  <c r="E187"/>
  <c r="E179"/>
  <c r="E171"/>
  <c r="E163"/>
  <c r="E155"/>
  <c r="E147"/>
  <c r="E139"/>
  <c r="E131"/>
  <c r="E123"/>
  <c r="E115"/>
  <c r="E107"/>
  <c r="E99"/>
  <c r="E91"/>
  <c r="E83"/>
  <c r="E75"/>
  <c r="E67"/>
  <c r="E59"/>
  <c r="E51"/>
  <c r="E43"/>
  <c r="E35"/>
  <c r="E27"/>
  <c r="E19"/>
  <c r="E11"/>
  <c r="E540"/>
  <c r="E532"/>
  <c r="E524"/>
  <c r="E516"/>
  <c r="E508"/>
  <c r="E500"/>
  <c r="E492"/>
  <c r="E484"/>
  <c r="E476"/>
  <c r="E468"/>
  <c r="E460"/>
  <c r="E452"/>
  <c r="E444"/>
  <c r="E436"/>
  <c r="E428"/>
  <c r="E420"/>
  <c r="E412"/>
  <c r="E404"/>
  <c r="E396"/>
  <c r="E388"/>
  <c r="E380"/>
  <c r="E372"/>
  <c r="E364"/>
  <c r="E356"/>
  <c r="E348"/>
  <c r="E340"/>
  <c r="E332"/>
  <c r="E324"/>
  <c r="E316"/>
  <c r="E308"/>
  <c r="E300"/>
  <c r="E292"/>
  <c r="E284"/>
  <c r="E276"/>
  <c r="E268"/>
  <c r="E260"/>
  <c r="E252"/>
  <c r="E244"/>
  <c r="E236"/>
  <c r="E228"/>
  <c r="E220"/>
  <c r="E212"/>
  <c r="E204"/>
  <c r="E196"/>
  <c r="E188"/>
  <c r="E180"/>
  <c r="E172"/>
  <c r="E164"/>
  <c r="E156"/>
  <c r="E148"/>
  <c r="E140"/>
  <c r="E132"/>
  <c r="E124"/>
  <c r="E116"/>
  <c r="E108"/>
  <c r="E100"/>
  <c r="E92"/>
  <c r="E84"/>
  <c r="E76"/>
  <c r="E68"/>
  <c r="E60"/>
  <c r="E52"/>
  <c r="E44"/>
  <c r="E36"/>
  <c r="E28"/>
  <c r="E20"/>
  <c r="E12"/>
  <c r="E541"/>
  <c r="E533"/>
  <c r="E525"/>
  <c r="E517"/>
  <c r="E509"/>
  <c r="E501"/>
  <c r="E493"/>
  <c r="E485"/>
  <c r="E477"/>
  <c r="E469"/>
  <c r="E461"/>
  <c r="E453"/>
  <c r="E445"/>
  <c r="E437"/>
  <c r="E429"/>
  <c r="E421"/>
  <c r="E413"/>
  <c r="E405"/>
  <c r="E397"/>
  <c r="E389"/>
  <c r="E381"/>
  <c r="E373"/>
  <c r="E365"/>
  <c r="E357"/>
  <c r="E349"/>
  <c r="E341"/>
  <c r="E333"/>
  <c r="E325"/>
  <c r="E317"/>
  <c r="E309"/>
  <c r="E301"/>
  <c r="E293"/>
  <c r="E285"/>
  <c r="E277"/>
  <c r="E269"/>
  <c r="E261"/>
  <c r="E253"/>
  <c r="E245"/>
  <c r="E237"/>
  <c r="E229"/>
  <c r="E221"/>
  <c r="E213"/>
  <c r="E205"/>
  <c r="E197"/>
  <c r="E189"/>
  <c r="E181"/>
  <c r="E173"/>
  <c r="E165"/>
  <c r="E157"/>
  <c r="E149"/>
  <c r="E141"/>
  <c r="E133"/>
  <c r="E125"/>
  <c r="E117"/>
  <c r="E109"/>
  <c r="E101"/>
  <c r="E93"/>
  <c r="E85"/>
  <c r="E77"/>
  <c r="E69"/>
  <c r="E61"/>
  <c r="E53"/>
  <c r="E45"/>
  <c r="E37"/>
  <c r="E29"/>
  <c r="E21"/>
  <c r="E13"/>
  <c r="E542"/>
  <c r="E534"/>
  <c r="E526"/>
  <c r="E518"/>
  <c r="E510"/>
  <c r="E502"/>
  <c r="E494"/>
  <c r="E486"/>
  <c r="E478"/>
  <c r="E470"/>
  <c r="E462"/>
  <c r="E454"/>
  <c r="E446"/>
  <c r="E438"/>
  <c r="E430"/>
  <c r="E422"/>
  <c r="E414"/>
  <c r="E406"/>
  <c r="E398"/>
  <c r="E390"/>
  <c r="E382"/>
  <c r="E374"/>
  <c r="E366"/>
  <c r="E358"/>
  <c r="E350"/>
  <c r="E342"/>
  <c r="E334"/>
  <c r="E326"/>
  <c r="E318"/>
  <c r="E310"/>
  <c r="E302"/>
  <c r="E294"/>
  <c r="E286"/>
  <c r="E278"/>
  <c r="E270"/>
  <c r="E262"/>
  <c r="E254"/>
  <c r="E246"/>
  <c r="E238"/>
  <c r="E230"/>
  <c r="E222"/>
  <c r="E214"/>
  <c r="E206"/>
  <c r="E198"/>
  <c r="E190"/>
  <c r="E182"/>
  <c r="E174"/>
  <c r="E166"/>
  <c r="E158"/>
  <c r="E150"/>
  <c r="E142"/>
  <c r="E134"/>
  <c r="E126"/>
  <c r="E118"/>
  <c r="E110"/>
  <c r="E102"/>
  <c r="E94"/>
  <c r="E86"/>
  <c r="E78"/>
  <c r="E70"/>
  <c r="E62"/>
  <c r="E54"/>
  <c r="E46"/>
  <c r="E38"/>
  <c r="E30"/>
  <c r="E22"/>
  <c r="E14"/>
  <c r="E543"/>
  <c r="E535"/>
  <c r="E527"/>
  <c r="E519"/>
  <c r="E511"/>
  <c r="E503"/>
  <c r="E495"/>
  <c r="E487"/>
  <c r="E479"/>
  <c r="E471"/>
  <c r="E463"/>
  <c r="E455"/>
  <c r="E447"/>
  <c r="E439"/>
  <c r="E431"/>
  <c r="E423"/>
  <c r="E415"/>
  <c r="E407"/>
  <c r="E399"/>
  <c r="E391"/>
  <c r="E383"/>
  <c r="E375"/>
  <c r="E367"/>
  <c r="E359"/>
  <c r="E351"/>
  <c r="E343"/>
  <c r="E335"/>
  <c r="E327"/>
  <c r="E319"/>
  <c r="E311"/>
  <c r="E303"/>
  <c r="E295"/>
  <c r="E287"/>
  <c r="E279"/>
  <c r="E271"/>
  <c r="E263"/>
  <c r="E255"/>
  <c r="E247"/>
  <c r="E239"/>
  <c r="E231"/>
  <c r="E223"/>
  <c r="E215"/>
  <c r="E207"/>
  <c r="E199"/>
  <c r="E191"/>
  <c r="E183"/>
  <c r="E175"/>
  <c r="E167"/>
  <c r="E159"/>
  <c r="E151"/>
  <c r="E143"/>
  <c r="E135"/>
  <c r="E127"/>
  <c r="E119"/>
  <c r="E111"/>
  <c r="E103"/>
  <c r="E95"/>
  <c r="E87"/>
  <c r="E79"/>
  <c r="E71"/>
  <c r="E63"/>
  <c r="E55"/>
  <c r="E47"/>
  <c r="E39"/>
  <c r="E31"/>
  <c r="E23"/>
  <c r="O35" i="4" l="1"/>
  <c r="O36" s="1"/>
  <c r="R29"/>
  <c r="R35" s="1"/>
  <c r="R36" s="1"/>
  <c r="F11" i="9"/>
  <c r="J10"/>
  <c r="K10" s="1"/>
  <c r="L11" i="5"/>
  <c r="M10"/>
  <c r="W11"/>
  <c r="X10"/>
  <c r="AH10"/>
  <c r="AI9"/>
  <c r="AS12"/>
  <c r="AT11"/>
  <c r="BE9"/>
  <c r="BD10"/>
  <c r="BP12"/>
  <c r="BO13"/>
  <c r="CL10"/>
  <c r="CK11"/>
  <c r="DA3"/>
  <c r="CV13"/>
  <c r="CW12"/>
  <c r="BZ15"/>
  <c r="M650" i="9"/>
  <c r="M682"/>
  <c r="M714"/>
  <c r="M746"/>
  <c r="M778"/>
  <c r="M810"/>
  <c r="M842"/>
  <c r="M874"/>
  <c r="M906"/>
  <c r="M655"/>
  <c r="M687"/>
  <c r="M719"/>
  <c r="M751"/>
  <c r="M783"/>
  <c r="M815"/>
  <c r="M847"/>
  <c r="M879"/>
  <c r="M648"/>
  <c r="M680"/>
  <c r="M712"/>
  <c r="M744"/>
  <c r="M776"/>
  <c r="M808"/>
  <c r="M840"/>
  <c r="M872"/>
  <c r="M904"/>
  <c r="M661"/>
  <c r="M693"/>
  <c r="M725"/>
  <c r="M757"/>
  <c r="M789"/>
  <c r="M821"/>
  <c r="M853"/>
  <c r="M885"/>
  <c r="E8"/>
  <c r="M646"/>
  <c r="M678"/>
  <c r="M710"/>
  <c r="M742"/>
  <c r="M774"/>
  <c r="M806"/>
  <c r="M838"/>
  <c r="M870"/>
  <c r="M902"/>
  <c r="M651"/>
  <c r="M683"/>
  <c r="M715"/>
  <c r="M747"/>
  <c r="M779"/>
  <c r="M811"/>
  <c r="M843"/>
  <c r="M875"/>
  <c r="M644"/>
  <c r="M676"/>
  <c r="M708"/>
  <c r="M740"/>
  <c r="M772"/>
  <c r="M804"/>
  <c r="M836"/>
  <c r="M868"/>
  <c r="M900"/>
  <c r="M657"/>
  <c r="M689"/>
  <c r="M721"/>
  <c r="M753"/>
  <c r="M785"/>
  <c r="M817"/>
  <c r="M849"/>
  <c r="M881"/>
  <c r="E7"/>
  <c r="M674"/>
  <c r="M706"/>
  <c r="M738"/>
  <c r="M770"/>
  <c r="M802"/>
  <c r="M834"/>
  <c r="M866"/>
  <c r="M898"/>
  <c r="M647"/>
  <c r="M679"/>
  <c r="M711"/>
  <c r="M743"/>
  <c r="M775"/>
  <c r="M807"/>
  <c r="M839"/>
  <c r="M871"/>
  <c r="M903"/>
  <c r="M672"/>
  <c r="M704"/>
  <c r="M736"/>
  <c r="M768"/>
  <c r="M800"/>
  <c r="M832"/>
  <c r="M864"/>
  <c r="M896"/>
  <c r="M653"/>
  <c r="M685"/>
  <c r="M717"/>
  <c r="M749"/>
  <c r="M781"/>
  <c r="M813"/>
  <c r="M845"/>
  <c r="M877"/>
  <c r="M670"/>
  <c r="M702"/>
  <c r="M734"/>
  <c r="M766"/>
  <c r="M798"/>
  <c r="M830"/>
  <c r="M862"/>
  <c r="M894"/>
  <c r="M675"/>
  <c r="M707"/>
  <c r="M739"/>
  <c r="M771"/>
  <c r="M803"/>
  <c r="M835"/>
  <c r="M867"/>
  <c r="M899"/>
  <c r="M668"/>
  <c r="M700"/>
  <c r="M732"/>
  <c r="M764"/>
  <c r="M796"/>
  <c r="M828"/>
  <c r="M860"/>
  <c r="M892"/>
  <c r="M649"/>
  <c r="M681"/>
  <c r="M713"/>
  <c r="M745"/>
  <c r="M777"/>
  <c r="M809"/>
  <c r="M841"/>
  <c r="M873"/>
  <c r="M905"/>
  <c r="M666"/>
  <c r="M698"/>
  <c r="M730"/>
  <c r="M762"/>
  <c r="M794"/>
  <c r="M826"/>
  <c r="M858"/>
  <c r="M890"/>
  <c r="M671"/>
  <c r="M703"/>
  <c r="M735"/>
  <c r="M767"/>
  <c r="M799"/>
  <c r="M831"/>
  <c r="M863"/>
  <c r="M895"/>
  <c r="M664"/>
  <c r="M696"/>
  <c r="M728"/>
  <c r="M760"/>
  <c r="M792"/>
  <c r="M824"/>
  <c r="M856"/>
  <c r="M888"/>
  <c r="M645"/>
  <c r="M677"/>
  <c r="M709"/>
  <c r="M741"/>
  <c r="M773"/>
  <c r="M805"/>
  <c r="M837"/>
  <c r="M869"/>
  <c r="M901"/>
  <c r="M662"/>
  <c r="M694"/>
  <c r="M726"/>
  <c r="M758"/>
  <c r="M790"/>
  <c r="M822"/>
  <c r="M854"/>
  <c r="M886"/>
  <c r="M667"/>
  <c r="M699"/>
  <c r="M731"/>
  <c r="M763"/>
  <c r="M795"/>
  <c r="M827"/>
  <c r="M859"/>
  <c r="M891"/>
  <c r="M660"/>
  <c r="M692"/>
  <c r="M724"/>
  <c r="M756"/>
  <c r="M788"/>
  <c r="M820"/>
  <c r="M852"/>
  <c r="M884"/>
  <c r="M673"/>
  <c r="M705"/>
  <c r="M737"/>
  <c r="M769"/>
  <c r="M801"/>
  <c r="M833"/>
  <c r="M865"/>
  <c r="M897"/>
  <c r="M658"/>
  <c r="M690"/>
  <c r="M722"/>
  <c r="M754"/>
  <c r="M786"/>
  <c r="M818"/>
  <c r="M850"/>
  <c r="M882"/>
  <c r="M663"/>
  <c r="M695"/>
  <c r="M727"/>
  <c r="M759"/>
  <c r="M791"/>
  <c r="M823"/>
  <c r="M855"/>
  <c r="M887"/>
  <c r="M656"/>
  <c r="M688"/>
  <c r="M720"/>
  <c r="M752"/>
  <c r="M784"/>
  <c r="M816"/>
  <c r="M848"/>
  <c r="M880"/>
  <c r="M669"/>
  <c r="M701"/>
  <c r="M733"/>
  <c r="M765"/>
  <c r="M797"/>
  <c r="M829"/>
  <c r="M861"/>
  <c r="M893"/>
  <c r="M654"/>
  <c r="M686"/>
  <c r="M718"/>
  <c r="M750"/>
  <c r="M782"/>
  <c r="M814"/>
  <c r="M846"/>
  <c r="M878"/>
  <c r="M659"/>
  <c r="M691"/>
  <c r="M723"/>
  <c r="M755"/>
  <c r="M787"/>
  <c r="M819"/>
  <c r="M851"/>
  <c r="M883"/>
  <c r="M652"/>
  <c r="M684"/>
  <c r="M716"/>
  <c r="M748"/>
  <c r="M780"/>
  <c r="M812"/>
  <c r="M844"/>
  <c r="M876"/>
  <c r="M665"/>
  <c r="M697"/>
  <c r="M729"/>
  <c r="M761"/>
  <c r="M793"/>
  <c r="M825"/>
  <c r="M857"/>
  <c r="M889"/>
  <c r="P200"/>
  <c r="P400"/>
  <c r="P397"/>
  <c r="P394"/>
  <c r="P395"/>
  <c r="P368"/>
  <c r="P336"/>
  <c r="P304"/>
  <c r="P272"/>
  <c r="P240"/>
  <c r="P208"/>
  <c r="P361"/>
  <c r="P329"/>
  <c r="P297"/>
  <c r="P265"/>
  <c r="P233"/>
  <c r="P201"/>
  <c r="P370"/>
  <c r="P338"/>
  <c r="P306"/>
  <c r="P274"/>
  <c r="P242"/>
  <c r="P210"/>
  <c r="P367"/>
  <c r="P335"/>
  <c r="P303"/>
  <c r="P271"/>
  <c r="P239"/>
  <c r="P207"/>
  <c r="P175"/>
  <c r="P16"/>
  <c r="P48"/>
  <c r="P80"/>
  <c r="P112"/>
  <c r="P144"/>
  <c r="P31"/>
  <c r="P95"/>
  <c r="P127"/>
  <c r="P156"/>
  <c r="P186"/>
  <c r="P10"/>
  <c r="P74"/>
  <c r="P138"/>
  <c r="P29"/>
  <c r="P125"/>
  <c r="P108"/>
  <c r="P27"/>
  <c r="P123"/>
  <c r="P134"/>
  <c r="P89"/>
  <c r="P404"/>
  <c r="P401"/>
  <c r="P398"/>
  <c r="P399"/>
  <c r="P372"/>
  <c r="P340"/>
  <c r="P308"/>
  <c r="P276"/>
  <c r="P244"/>
  <c r="P212"/>
  <c r="P365"/>
  <c r="P333"/>
  <c r="P301"/>
  <c r="P269"/>
  <c r="P237"/>
  <c r="P205"/>
  <c r="P374"/>
  <c r="P342"/>
  <c r="P310"/>
  <c r="P278"/>
  <c r="P246"/>
  <c r="P214"/>
  <c r="P371"/>
  <c r="P339"/>
  <c r="P307"/>
  <c r="P275"/>
  <c r="P243"/>
  <c r="P179"/>
  <c r="P12"/>
  <c r="P44"/>
  <c r="P76"/>
  <c r="P91"/>
  <c r="P38"/>
  <c r="P188"/>
  <c r="P405"/>
  <c r="P402"/>
  <c r="P403"/>
  <c r="P376"/>
  <c r="P344"/>
  <c r="P312"/>
  <c r="P280"/>
  <c r="P248"/>
  <c r="P216"/>
  <c r="P369"/>
  <c r="P337"/>
  <c r="P305"/>
  <c r="P273"/>
  <c r="P241"/>
  <c r="P209"/>
  <c r="P378"/>
  <c r="P346"/>
  <c r="P314"/>
  <c r="P282"/>
  <c r="P250"/>
  <c r="P218"/>
  <c r="P375"/>
  <c r="P343"/>
  <c r="P311"/>
  <c r="P279"/>
  <c r="P247"/>
  <c r="P215"/>
  <c r="P183"/>
  <c r="P8"/>
  <c r="P40"/>
  <c r="P72"/>
  <c r="P104"/>
  <c r="P136"/>
  <c r="P158"/>
  <c r="P166"/>
  <c r="P174"/>
  <c r="P182"/>
  <c r="P23"/>
  <c r="P55"/>
  <c r="P87"/>
  <c r="P119"/>
  <c r="P151"/>
  <c r="P180"/>
  <c r="P34"/>
  <c r="P66"/>
  <c r="P98"/>
  <c r="P130"/>
  <c r="P21"/>
  <c r="P53"/>
  <c r="P85"/>
  <c r="P117"/>
  <c r="P149"/>
  <c r="P13"/>
  <c r="P406"/>
  <c r="P380"/>
  <c r="P348"/>
  <c r="P316"/>
  <c r="P284"/>
  <c r="P252"/>
  <c r="P220"/>
  <c r="P373"/>
  <c r="P341"/>
  <c r="P309"/>
  <c r="P277"/>
  <c r="P245"/>
  <c r="P213"/>
  <c r="P382"/>
  <c r="P350"/>
  <c r="P318"/>
  <c r="P286"/>
  <c r="P254"/>
  <c r="P222"/>
  <c r="P379"/>
  <c r="P347"/>
  <c r="P315"/>
  <c r="P283"/>
  <c r="P251"/>
  <c r="P219"/>
  <c r="P187"/>
  <c r="P155"/>
  <c r="P36"/>
  <c r="P68"/>
  <c r="P100"/>
  <c r="P132"/>
  <c r="P157"/>
  <c r="P165"/>
  <c r="P173"/>
  <c r="P181"/>
  <c r="P19"/>
  <c r="P51"/>
  <c r="P83"/>
  <c r="P115"/>
  <c r="P147"/>
  <c r="P176"/>
  <c r="P30"/>
  <c r="P62"/>
  <c r="P94"/>
  <c r="P126"/>
  <c r="P17"/>
  <c r="P49"/>
  <c r="P81"/>
  <c r="P113"/>
  <c r="P145"/>
  <c r="P288"/>
  <c r="P386"/>
  <c r="P258"/>
  <c r="P351"/>
  <c r="P287"/>
  <c r="P223"/>
  <c r="P32"/>
  <c r="P96"/>
  <c r="P128"/>
  <c r="P15"/>
  <c r="P79"/>
  <c r="P143"/>
  <c r="P172"/>
  <c r="P26"/>
  <c r="P90"/>
  <c r="P77"/>
  <c r="P384"/>
  <c r="P352"/>
  <c r="P320"/>
  <c r="P256"/>
  <c r="P224"/>
  <c r="P377"/>
  <c r="P345"/>
  <c r="P313"/>
  <c r="P281"/>
  <c r="P249"/>
  <c r="P217"/>
  <c r="P354"/>
  <c r="P322"/>
  <c r="P290"/>
  <c r="P226"/>
  <c r="P383"/>
  <c r="P319"/>
  <c r="P255"/>
  <c r="P191"/>
  <c r="P159"/>
  <c r="P64"/>
  <c r="P47"/>
  <c r="P111"/>
  <c r="P58"/>
  <c r="P122"/>
  <c r="P45"/>
  <c r="P388"/>
  <c r="P356"/>
  <c r="P324"/>
  <c r="P292"/>
  <c r="P260"/>
  <c r="P228"/>
  <c r="P381"/>
  <c r="P349"/>
  <c r="P317"/>
  <c r="P285"/>
  <c r="P253"/>
  <c r="P221"/>
  <c r="P189"/>
  <c r="P358"/>
  <c r="P326"/>
  <c r="P294"/>
  <c r="P262"/>
  <c r="P230"/>
  <c r="P387"/>
  <c r="P355"/>
  <c r="P323"/>
  <c r="P291"/>
  <c r="P259"/>
  <c r="P227"/>
  <c r="P195"/>
  <c r="P163"/>
  <c r="P28"/>
  <c r="P60"/>
  <c r="P92"/>
  <c r="P124"/>
  <c r="P11"/>
  <c r="P43"/>
  <c r="P75"/>
  <c r="P107"/>
  <c r="P139"/>
  <c r="P168"/>
  <c r="P198"/>
  <c r="P22"/>
  <c r="P54"/>
  <c r="P86"/>
  <c r="P118"/>
  <c r="P150"/>
  <c r="P9"/>
  <c r="P41"/>
  <c r="P73"/>
  <c r="P105"/>
  <c r="P137"/>
  <c r="P109"/>
  <c r="P392"/>
  <c r="P389"/>
  <c r="P360"/>
  <c r="P328"/>
  <c r="P296"/>
  <c r="P264"/>
  <c r="P232"/>
  <c r="P385"/>
  <c r="P353"/>
  <c r="P321"/>
  <c r="P289"/>
  <c r="P257"/>
  <c r="P225"/>
  <c r="P193"/>
  <c r="P362"/>
  <c r="P330"/>
  <c r="P298"/>
  <c r="P266"/>
  <c r="P234"/>
  <c r="P202"/>
  <c r="P359"/>
  <c r="P327"/>
  <c r="P295"/>
  <c r="P263"/>
  <c r="P231"/>
  <c r="P199"/>
  <c r="P167"/>
  <c r="P24"/>
  <c r="P56"/>
  <c r="P88"/>
  <c r="P120"/>
  <c r="P154"/>
  <c r="P162"/>
  <c r="P170"/>
  <c r="P178"/>
  <c r="P7"/>
  <c r="P39"/>
  <c r="P71"/>
  <c r="P103"/>
  <c r="P135"/>
  <c r="P164"/>
  <c r="P194"/>
  <c r="P18"/>
  <c r="P50"/>
  <c r="P82"/>
  <c r="P114"/>
  <c r="P146"/>
  <c r="P37"/>
  <c r="P69"/>
  <c r="P101"/>
  <c r="P133"/>
  <c r="P140"/>
  <c r="P59"/>
  <c r="P184"/>
  <c r="P102"/>
  <c r="P25"/>
  <c r="P121"/>
  <c r="P396"/>
  <c r="P393"/>
  <c r="P390"/>
  <c r="P391"/>
  <c r="P364"/>
  <c r="P332"/>
  <c r="P300"/>
  <c r="P268"/>
  <c r="P236"/>
  <c r="P204"/>
  <c r="P357"/>
  <c r="P325"/>
  <c r="P293"/>
  <c r="P261"/>
  <c r="P229"/>
  <c r="P197"/>
  <c r="P366"/>
  <c r="P334"/>
  <c r="P302"/>
  <c r="P270"/>
  <c r="P238"/>
  <c r="P206"/>
  <c r="P363"/>
  <c r="P331"/>
  <c r="P299"/>
  <c r="P267"/>
  <c r="P235"/>
  <c r="P203"/>
  <c r="P171"/>
  <c r="P20"/>
  <c r="P52"/>
  <c r="P84"/>
  <c r="P116"/>
  <c r="P148"/>
  <c r="P153"/>
  <c r="P161"/>
  <c r="P169"/>
  <c r="P177"/>
  <c r="P185"/>
  <c r="P6"/>
  <c r="P35"/>
  <c r="P67"/>
  <c r="P99"/>
  <c r="P131"/>
  <c r="P160"/>
  <c r="P190"/>
  <c r="P14"/>
  <c r="P46"/>
  <c r="P78"/>
  <c r="P110"/>
  <c r="P142"/>
  <c r="P33"/>
  <c r="P65"/>
  <c r="P97"/>
  <c r="P129"/>
  <c r="P196"/>
  <c r="P63"/>
  <c r="P42"/>
  <c r="P106"/>
  <c r="P61"/>
  <c r="P93"/>
  <c r="P192"/>
  <c r="P211"/>
  <c r="P152"/>
  <c r="P70"/>
  <c r="P57"/>
  <c r="P141"/>
  <c r="T9"/>
  <c r="T8"/>
  <c r="T11"/>
  <c r="T10"/>
  <c r="T7"/>
  <c r="T6"/>
  <c r="S12"/>
  <c r="P35" i="4"/>
  <c r="P36" s="1"/>
  <c r="Q35"/>
  <c r="Q36" s="1"/>
  <c r="O13"/>
  <c r="O14" s="1"/>
  <c r="P13"/>
  <c r="P14" s="1"/>
  <c r="Q13"/>
  <c r="Q14" s="1"/>
  <c r="M149" i="9"/>
  <c r="M126"/>
  <c r="M110"/>
  <c r="M84"/>
  <c r="M147"/>
  <c r="M125"/>
  <c r="M109"/>
  <c r="M81"/>
  <c r="M120"/>
  <c r="M99"/>
  <c r="M148"/>
  <c r="M180"/>
  <c r="M212"/>
  <c r="M197"/>
  <c r="M178"/>
  <c r="M210"/>
  <c r="M191"/>
  <c r="M293"/>
  <c r="M288"/>
  <c r="M345"/>
  <c r="M430"/>
  <c r="M219"/>
  <c r="M227"/>
  <c r="M235"/>
  <c r="M243"/>
  <c r="M251"/>
  <c r="M259"/>
  <c r="M267"/>
  <c r="M275"/>
  <c r="M302"/>
  <c r="M356"/>
  <c r="M289"/>
  <c r="M284"/>
  <c r="M346"/>
  <c r="M295"/>
  <c r="M290"/>
  <c r="M340"/>
  <c r="M384"/>
  <c r="M331"/>
  <c r="M402"/>
  <c r="M478"/>
  <c r="M317"/>
  <c r="M392"/>
  <c r="M420"/>
  <c r="M492"/>
  <c r="M480"/>
  <c r="M440"/>
  <c r="M470"/>
  <c r="M403"/>
  <c r="M467"/>
  <c r="M531"/>
  <c r="M508"/>
  <c r="M571"/>
  <c r="M533"/>
  <c r="M534"/>
  <c r="M423"/>
  <c r="M487"/>
  <c r="M551"/>
  <c r="M536"/>
  <c r="M545"/>
  <c r="M530"/>
  <c r="M599"/>
  <c r="M584"/>
  <c r="M625"/>
  <c r="M594"/>
  <c r="M611"/>
  <c r="M580"/>
  <c r="M637"/>
  <c r="M606"/>
  <c r="M146"/>
  <c r="M51"/>
  <c r="M43"/>
  <c r="M35"/>
  <c r="M27"/>
  <c r="M19"/>
  <c r="M11"/>
  <c r="M82"/>
  <c r="M87"/>
  <c r="M145"/>
  <c r="M102"/>
  <c r="M73"/>
  <c r="M154"/>
  <c r="M144"/>
  <c r="M176"/>
  <c r="M208"/>
  <c r="M193"/>
  <c r="M174"/>
  <c r="M206"/>
  <c r="M187"/>
  <c r="M285"/>
  <c r="M429"/>
  <c r="M334"/>
  <c r="M405"/>
  <c r="M408"/>
  <c r="M226"/>
  <c r="M234"/>
  <c r="M242"/>
  <c r="M250"/>
  <c r="M258"/>
  <c r="M266"/>
  <c r="M274"/>
  <c r="M294"/>
  <c r="M354"/>
  <c r="M281"/>
  <c r="M393"/>
  <c r="M335"/>
  <c r="M287"/>
  <c r="M282"/>
  <c r="M338"/>
  <c r="M380"/>
  <c r="M323"/>
  <c r="M400"/>
  <c r="M472"/>
  <c r="M309"/>
  <c r="M373"/>
  <c r="M458"/>
  <c r="M481"/>
  <c r="M465"/>
  <c r="M425"/>
  <c r="M468"/>
  <c r="M395"/>
  <c r="M459"/>
  <c r="M523"/>
  <c r="M587"/>
  <c r="M565"/>
  <c r="M525"/>
  <c r="M526"/>
  <c r="M415"/>
  <c r="M479"/>
  <c r="M543"/>
  <c r="M528"/>
  <c r="M537"/>
  <c r="M522"/>
  <c r="M591"/>
  <c r="M576"/>
  <c r="M640"/>
  <c r="M617"/>
  <c r="M586"/>
  <c r="M572"/>
  <c r="M636"/>
  <c r="M629"/>
  <c r="M598"/>
  <c r="M161"/>
  <c r="M104"/>
  <c r="M76"/>
  <c r="M60"/>
  <c r="M123"/>
  <c r="M107"/>
  <c r="M52"/>
  <c r="M44"/>
  <c r="M36"/>
  <c r="M28"/>
  <c r="M20"/>
  <c r="M12"/>
  <c r="M155"/>
  <c r="M130"/>
  <c r="M114"/>
  <c r="M151"/>
  <c r="M92"/>
  <c r="M58"/>
  <c r="M162"/>
  <c r="M129"/>
  <c r="M113"/>
  <c r="M89"/>
  <c r="M137"/>
  <c r="M124"/>
  <c r="M108"/>
  <c r="M140"/>
  <c r="M172"/>
  <c r="M204"/>
  <c r="M189"/>
  <c r="M170"/>
  <c r="M202"/>
  <c r="M183"/>
  <c r="M215"/>
  <c r="M414"/>
  <c r="M332"/>
  <c r="M398"/>
  <c r="M401"/>
  <c r="M225"/>
  <c r="M233"/>
  <c r="M241"/>
  <c r="M249"/>
  <c r="M257"/>
  <c r="M265"/>
  <c r="M273"/>
  <c r="M286"/>
  <c r="M343"/>
  <c r="M404"/>
  <c r="M386"/>
  <c r="M329"/>
  <c r="M389"/>
  <c r="M396"/>
  <c r="M327"/>
  <c r="M374"/>
  <c r="M315"/>
  <c r="M385"/>
  <c r="M466"/>
  <c r="M462"/>
  <c r="M365"/>
  <c r="M456"/>
  <c r="M476"/>
  <c r="M450"/>
  <c r="M502"/>
  <c r="M453"/>
  <c r="M387"/>
  <c r="M451"/>
  <c r="M515"/>
  <c r="M569"/>
  <c r="M560"/>
  <c r="M517"/>
  <c r="M518"/>
  <c r="M407"/>
  <c r="M471"/>
  <c r="M535"/>
  <c r="M520"/>
  <c r="M529"/>
  <c r="M514"/>
  <c r="M583"/>
  <c r="M568"/>
  <c r="M632"/>
  <c r="M609"/>
  <c r="M578"/>
  <c r="M642"/>
  <c r="M564"/>
  <c r="M628"/>
  <c r="M621"/>
  <c r="M590"/>
  <c r="M135"/>
  <c r="M53"/>
  <c r="M45"/>
  <c r="M37"/>
  <c r="M29"/>
  <c r="M21"/>
  <c r="M13"/>
  <c r="M153"/>
  <c r="M90"/>
  <c r="M59"/>
  <c r="M95"/>
  <c r="M62"/>
  <c r="M169"/>
  <c r="M77"/>
  <c r="M57"/>
  <c r="M136"/>
  <c r="M168"/>
  <c r="M200"/>
  <c r="M185"/>
  <c r="M217"/>
  <c r="M198"/>
  <c r="M179"/>
  <c r="M211"/>
  <c r="M413"/>
  <c r="M330"/>
  <c r="M377"/>
  <c r="M360"/>
  <c r="M224"/>
  <c r="M232"/>
  <c r="M240"/>
  <c r="M248"/>
  <c r="M256"/>
  <c r="M264"/>
  <c r="M272"/>
  <c r="M280"/>
  <c r="M337"/>
  <c r="M397"/>
  <c r="M382"/>
  <c r="M318"/>
  <c r="M378"/>
  <c r="M381"/>
  <c r="M321"/>
  <c r="M372"/>
  <c r="M307"/>
  <c r="M371"/>
  <c r="M464"/>
  <c r="M460"/>
  <c r="M357"/>
  <c r="M441"/>
  <c r="M469"/>
  <c r="M448"/>
  <c r="M461"/>
  <c r="M438"/>
  <c r="M379"/>
  <c r="M443"/>
  <c r="M507"/>
  <c r="M561"/>
  <c r="M548"/>
  <c r="M509"/>
  <c r="M510"/>
  <c r="M399"/>
  <c r="M463"/>
  <c r="M527"/>
  <c r="M512"/>
  <c r="M521"/>
  <c r="M506"/>
  <c r="M575"/>
  <c r="M639"/>
  <c r="M624"/>
  <c r="M601"/>
  <c r="M570"/>
  <c r="M634"/>
  <c r="M556"/>
  <c r="M620"/>
  <c r="M613"/>
  <c r="M582"/>
  <c r="M80"/>
  <c r="M64"/>
  <c r="M127"/>
  <c r="M111"/>
  <c r="M85"/>
  <c r="M54"/>
  <c r="M46"/>
  <c r="M38"/>
  <c r="M30"/>
  <c r="M22"/>
  <c r="M14"/>
  <c r="M159"/>
  <c r="M63"/>
  <c r="M138"/>
  <c r="M118"/>
  <c r="M166"/>
  <c r="M100"/>
  <c r="M66"/>
  <c r="M117"/>
  <c r="M97"/>
  <c r="M143"/>
  <c r="M61"/>
  <c r="M128"/>
  <c r="M112"/>
  <c r="M83"/>
  <c r="M132"/>
  <c r="M164"/>
  <c r="M196"/>
  <c r="M181"/>
  <c r="M213"/>
  <c r="M194"/>
  <c r="M175"/>
  <c r="M207"/>
  <c r="M410"/>
  <c r="M319"/>
  <c r="M366"/>
  <c r="M328"/>
  <c r="M223"/>
  <c r="M231"/>
  <c r="M239"/>
  <c r="M247"/>
  <c r="M255"/>
  <c r="M263"/>
  <c r="M271"/>
  <c r="M279"/>
  <c r="M326"/>
  <c r="M390"/>
  <c r="M352"/>
  <c r="M316"/>
  <c r="M367"/>
  <c r="M376"/>
  <c r="M310"/>
  <c r="M370"/>
  <c r="M428"/>
  <c r="M363"/>
  <c r="M449"/>
  <c r="M445"/>
  <c r="M349"/>
  <c r="M426"/>
  <c r="M454"/>
  <c r="M433"/>
  <c r="M446"/>
  <c r="M436"/>
  <c r="M500"/>
  <c r="M435"/>
  <c r="M499"/>
  <c r="M555"/>
  <c r="M540"/>
  <c r="M501"/>
  <c r="M595"/>
  <c r="M391"/>
  <c r="M455"/>
  <c r="M519"/>
  <c r="M504"/>
  <c r="M513"/>
  <c r="M498"/>
  <c r="M567"/>
  <c r="M631"/>
  <c r="M616"/>
  <c r="M593"/>
  <c r="M562"/>
  <c r="M626"/>
  <c r="M643"/>
  <c r="M612"/>
  <c r="M605"/>
  <c r="M574"/>
  <c r="M638"/>
  <c r="M157"/>
  <c r="M55"/>
  <c r="M47"/>
  <c r="M39"/>
  <c r="M31"/>
  <c r="M23"/>
  <c r="M15"/>
  <c r="M7"/>
  <c r="M98"/>
  <c r="M67"/>
  <c r="M103"/>
  <c r="M134"/>
  <c r="M70"/>
  <c r="M86"/>
  <c r="M65"/>
  <c r="M165"/>
  <c r="M56"/>
  <c r="M160"/>
  <c r="M192"/>
  <c r="M177"/>
  <c r="M209"/>
  <c r="M190"/>
  <c r="M171"/>
  <c r="M203"/>
  <c r="M368"/>
  <c r="M313"/>
  <c r="M364"/>
  <c r="M299"/>
  <c r="M222"/>
  <c r="M230"/>
  <c r="M238"/>
  <c r="M246"/>
  <c r="M254"/>
  <c r="M262"/>
  <c r="M270"/>
  <c r="M278"/>
  <c r="M324"/>
  <c r="M375"/>
  <c r="M320"/>
  <c r="M314"/>
  <c r="M361"/>
  <c r="M344"/>
  <c r="M308"/>
  <c r="M359"/>
  <c r="M412"/>
  <c r="M355"/>
  <c r="M434"/>
  <c r="M505"/>
  <c r="M341"/>
  <c r="M424"/>
  <c r="M452"/>
  <c r="M418"/>
  <c r="M444"/>
  <c r="M421"/>
  <c r="M489"/>
  <c r="M427"/>
  <c r="M491"/>
  <c r="M552"/>
  <c r="M532"/>
  <c r="M493"/>
  <c r="M579"/>
  <c r="M383"/>
  <c r="M447"/>
  <c r="M511"/>
  <c r="M603"/>
  <c r="M557"/>
  <c r="M490"/>
  <c r="M559"/>
  <c r="M623"/>
  <c r="M608"/>
  <c r="M585"/>
  <c r="M554"/>
  <c r="M618"/>
  <c r="M635"/>
  <c r="M604"/>
  <c r="M597"/>
  <c r="M566"/>
  <c r="M630"/>
  <c r="M150"/>
  <c r="M88"/>
  <c r="M68"/>
  <c r="M131"/>
  <c r="M115"/>
  <c r="M93"/>
  <c r="M48"/>
  <c r="M40"/>
  <c r="M32"/>
  <c r="M24"/>
  <c r="M16"/>
  <c r="M8"/>
  <c r="M71"/>
  <c r="M122"/>
  <c r="M74"/>
  <c r="M121"/>
  <c r="M105"/>
  <c r="M133"/>
  <c r="M116"/>
  <c r="M91"/>
  <c r="M156"/>
  <c r="M188"/>
  <c r="M173"/>
  <c r="M205"/>
  <c r="M186"/>
  <c r="M218"/>
  <c r="M199"/>
  <c r="M336"/>
  <c r="M304"/>
  <c r="M362"/>
  <c r="M291"/>
  <c r="M221"/>
  <c r="M229"/>
  <c r="M237"/>
  <c r="M245"/>
  <c r="M253"/>
  <c r="M261"/>
  <c r="M269"/>
  <c r="M277"/>
  <c r="M322"/>
  <c r="M369"/>
  <c r="M305"/>
  <c r="M300"/>
  <c r="M350"/>
  <c r="M312"/>
  <c r="M306"/>
  <c r="M353"/>
  <c r="M406"/>
  <c r="M347"/>
  <c r="M432"/>
  <c r="M494"/>
  <c r="M333"/>
  <c r="M409"/>
  <c r="M437"/>
  <c r="M416"/>
  <c r="M496"/>
  <c r="M457"/>
  <c r="M484"/>
  <c r="M419"/>
  <c r="M483"/>
  <c r="M547"/>
  <c r="M524"/>
  <c r="M485"/>
  <c r="M573"/>
  <c r="M581"/>
  <c r="M439"/>
  <c r="M503"/>
  <c r="M563"/>
  <c r="M549"/>
  <c r="M482"/>
  <c r="M546"/>
  <c r="M615"/>
  <c r="M600"/>
  <c r="M577"/>
  <c r="M641"/>
  <c r="M610"/>
  <c r="M627"/>
  <c r="M596"/>
  <c r="M589"/>
  <c r="M558"/>
  <c r="M622"/>
  <c r="M163"/>
  <c r="M49"/>
  <c r="M41"/>
  <c r="M33"/>
  <c r="M25"/>
  <c r="M17"/>
  <c r="M9"/>
  <c r="M142"/>
  <c r="M106"/>
  <c r="M75"/>
  <c r="M78"/>
  <c r="M141"/>
  <c r="M158"/>
  <c r="M94"/>
  <c r="M69"/>
  <c r="M139"/>
  <c r="M152"/>
  <c r="M184"/>
  <c r="M216"/>
  <c r="M201"/>
  <c r="M182"/>
  <c r="M214"/>
  <c r="M195"/>
  <c r="M301"/>
  <c r="M296"/>
  <c r="M351"/>
  <c r="M283"/>
  <c r="M220"/>
  <c r="M228"/>
  <c r="M236"/>
  <c r="M244"/>
  <c r="M252"/>
  <c r="M260"/>
  <c r="M268"/>
  <c r="M276"/>
  <c r="M311"/>
  <c r="M358"/>
  <c r="M297"/>
  <c r="M292"/>
  <c r="M348"/>
  <c r="M303"/>
  <c r="M298"/>
  <c r="M342"/>
  <c r="M388"/>
  <c r="M339"/>
  <c r="M417"/>
  <c r="M488"/>
  <c r="M325"/>
  <c r="M394"/>
  <c r="M422"/>
  <c r="M497"/>
  <c r="M486"/>
  <c r="M442"/>
  <c r="M473"/>
  <c r="M411"/>
  <c r="M475"/>
  <c r="M539"/>
  <c r="M516"/>
  <c r="M477"/>
  <c r="M541"/>
  <c r="M542"/>
  <c r="M431"/>
  <c r="M495"/>
  <c r="M553"/>
  <c r="M544"/>
  <c r="M474"/>
  <c r="M538"/>
  <c r="M607"/>
  <c r="M592"/>
  <c r="M633"/>
  <c r="M602"/>
  <c r="M619"/>
  <c r="M588"/>
  <c r="M550"/>
  <c r="M614"/>
  <c r="M96"/>
  <c r="M72"/>
  <c r="M119"/>
  <c r="M101"/>
  <c r="M50"/>
  <c r="M42"/>
  <c r="M34"/>
  <c r="M26"/>
  <c r="M18"/>
  <c r="M10"/>
  <c r="M79"/>
  <c r="F359" i="5"/>
  <c r="F373"/>
  <c r="F348"/>
  <c r="F504"/>
  <c r="F351"/>
  <c r="F415"/>
  <c r="F479"/>
  <c r="F543"/>
  <c r="F326"/>
  <c r="F390"/>
  <c r="F454"/>
  <c r="F518"/>
  <c r="F365"/>
  <c r="F429"/>
  <c r="F493"/>
  <c r="F340"/>
  <c r="F404"/>
  <c r="F468"/>
  <c r="F532"/>
  <c r="F379"/>
  <c r="F443"/>
  <c r="F507"/>
  <c r="F410"/>
  <c r="F474"/>
  <c r="F538"/>
  <c r="F377"/>
  <c r="F441"/>
  <c r="F505"/>
  <c r="F456"/>
  <c r="F448"/>
  <c r="F440"/>
  <c r="F432"/>
  <c r="F424"/>
  <c r="F480"/>
  <c r="F472"/>
  <c r="F464"/>
  <c r="F577"/>
  <c r="F590"/>
  <c r="F550"/>
  <c r="F581"/>
  <c r="F625"/>
  <c r="F585"/>
  <c r="F578"/>
  <c r="F624"/>
  <c r="F551"/>
  <c r="F615"/>
  <c r="F562"/>
  <c r="F462"/>
  <c r="F437"/>
  <c r="F385"/>
  <c r="F512"/>
  <c r="F343"/>
  <c r="F407"/>
  <c r="F471"/>
  <c r="F535"/>
  <c r="F382"/>
  <c r="F446"/>
  <c r="F510"/>
  <c r="F357"/>
  <c r="F421"/>
  <c r="F485"/>
  <c r="F332"/>
  <c r="F396"/>
  <c r="F460"/>
  <c r="F524"/>
  <c r="F371"/>
  <c r="F435"/>
  <c r="F499"/>
  <c r="F338"/>
  <c r="F402"/>
  <c r="F466"/>
  <c r="F530"/>
  <c r="F369"/>
  <c r="F433"/>
  <c r="F497"/>
  <c r="F392"/>
  <c r="F384"/>
  <c r="F376"/>
  <c r="F368"/>
  <c r="F360"/>
  <c r="F416"/>
  <c r="F408"/>
  <c r="F400"/>
  <c r="F568"/>
  <c r="F599"/>
  <c r="F588"/>
  <c r="F548"/>
  <c r="F579"/>
  <c r="F616"/>
  <c r="F576"/>
  <c r="F567"/>
  <c r="F618"/>
  <c r="F622"/>
  <c r="F642"/>
  <c r="F549"/>
  <c r="F613"/>
  <c r="F553"/>
  <c r="F617"/>
  <c r="F423"/>
  <c r="F334"/>
  <c r="F515"/>
  <c r="F482"/>
  <c r="F449"/>
  <c r="F488"/>
  <c r="F335"/>
  <c r="F399"/>
  <c r="F463"/>
  <c r="F527"/>
  <c r="F374"/>
  <c r="F438"/>
  <c r="F502"/>
  <c r="F349"/>
  <c r="F413"/>
  <c r="F477"/>
  <c r="F541"/>
  <c r="F324"/>
  <c r="F388"/>
  <c r="F452"/>
  <c r="F516"/>
  <c r="F363"/>
  <c r="F427"/>
  <c r="F491"/>
  <c r="F330"/>
  <c r="F394"/>
  <c r="F458"/>
  <c r="F522"/>
  <c r="F361"/>
  <c r="F425"/>
  <c r="F489"/>
  <c r="F328"/>
  <c r="F352"/>
  <c r="F336"/>
  <c r="F566"/>
  <c r="F597"/>
  <c r="F559"/>
  <c r="F623"/>
  <c r="F614"/>
  <c r="F574"/>
  <c r="F638"/>
  <c r="F565"/>
  <c r="F620"/>
  <c r="F547"/>
  <c r="F611"/>
  <c r="F608"/>
  <c r="F639"/>
  <c r="F487"/>
  <c r="F526"/>
  <c r="F476"/>
  <c r="F387"/>
  <c r="F418"/>
  <c r="F321"/>
  <c r="F544"/>
  <c r="F327"/>
  <c r="F391"/>
  <c r="F455"/>
  <c r="F519"/>
  <c r="F366"/>
  <c r="F430"/>
  <c r="F494"/>
  <c r="F341"/>
  <c r="F405"/>
  <c r="F469"/>
  <c r="F533"/>
  <c r="F380"/>
  <c r="F444"/>
  <c r="F508"/>
  <c r="F355"/>
  <c r="F419"/>
  <c r="F483"/>
  <c r="F322"/>
  <c r="F386"/>
  <c r="F450"/>
  <c r="F514"/>
  <c r="F353"/>
  <c r="F417"/>
  <c r="F481"/>
  <c r="F545"/>
  <c r="F564"/>
  <c r="F595"/>
  <c r="F557"/>
  <c r="F621"/>
  <c r="F570"/>
  <c r="F612"/>
  <c r="F572"/>
  <c r="F636"/>
  <c r="F563"/>
  <c r="F569"/>
  <c r="F602"/>
  <c r="F606"/>
  <c r="F637"/>
  <c r="F323"/>
  <c r="F496"/>
  <c r="F383"/>
  <c r="F447"/>
  <c r="F511"/>
  <c r="F358"/>
  <c r="F422"/>
  <c r="F486"/>
  <c r="F333"/>
  <c r="F397"/>
  <c r="F461"/>
  <c r="F525"/>
  <c r="F372"/>
  <c r="F436"/>
  <c r="F500"/>
  <c r="F347"/>
  <c r="F411"/>
  <c r="F475"/>
  <c r="F539"/>
  <c r="F378"/>
  <c r="F442"/>
  <c r="F506"/>
  <c r="F345"/>
  <c r="F409"/>
  <c r="F473"/>
  <c r="F537"/>
  <c r="F632"/>
  <c r="F555"/>
  <c r="F619"/>
  <c r="F607"/>
  <c r="F609"/>
  <c r="F560"/>
  <c r="F591"/>
  <c r="F593"/>
  <c r="F604"/>
  <c r="F635"/>
  <c r="F398"/>
  <c r="F540"/>
  <c r="F451"/>
  <c r="F354"/>
  <c r="F536"/>
  <c r="F580"/>
  <c r="F375"/>
  <c r="F439"/>
  <c r="F503"/>
  <c r="F350"/>
  <c r="F414"/>
  <c r="F478"/>
  <c r="F542"/>
  <c r="F325"/>
  <c r="F389"/>
  <c r="F453"/>
  <c r="F517"/>
  <c r="F364"/>
  <c r="F428"/>
  <c r="F492"/>
  <c r="F339"/>
  <c r="F403"/>
  <c r="F467"/>
  <c r="F531"/>
  <c r="F370"/>
  <c r="F434"/>
  <c r="F498"/>
  <c r="F337"/>
  <c r="F401"/>
  <c r="F465"/>
  <c r="F529"/>
  <c r="F586"/>
  <c r="F630"/>
  <c r="F641"/>
  <c r="F546"/>
  <c r="F610"/>
  <c r="F634"/>
  <c r="F643"/>
  <c r="F605"/>
  <c r="F640"/>
  <c r="F554"/>
  <c r="F600"/>
  <c r="F631"/>
  <c r="F558"/>
  <c r="F589"/>
  <c r="F584"/>
  <c r="F575"/>
  <c r="F528"/>
  <c r="F367"/>
  <c r="F431"/>
  <c r="F495"/>
  <c r="F342"/>
  <c r="F406"/>
  <c r="F470"/>
  <c r="F534"/>
  <c r="F381"/>
  <c r="F445"/>
  <c r="F509"/>
  <c r="F356"/>
  <c r="F420"/>
  <c r="F484"/>
  <c r="F331"/>
  <c r="F395"/>
  <c r="F459"/>
  <c r="F523"/>
  <c r="F362"/>
  <c r="F426"/>
  <c r="F490"/>
  <c r="F329"/>
  <c r="F393"/>
  <c r="F457"/>
  <c r="F521"/>
  <c r="F628"/>
  <c r="F601"/>
  <c r="F561"/>
  <c r="F603"/>
  <c r="F598"/>
  <c r="F629"/>
  <c r="F556"/>
  <c r="F587"/>
  <c r="F582"/>
  <c r="F573"/>
  <c r="F626"/>
  <c r="F501"/>
  <c r="F412"/>
  <c r="F513"/>
  <c r="F520"/>
  <c r="F592"/>
  <c r="F552"/>
  <c r="F583"/>
  <c r="F594"/>
  <c r="F596"/>
  <c r="F627"/>
  <c r="F633"/>
  <c r="F571"/>
  <c r="F20"/>
  <c r="F12"/>
  <c r="F10"/>
  <c r="F16"/>
  <c r="F8"/>
  <c r="F13"/>
  <c r="F19"/>
  <c r="F17"/>
  <c r="F15"/>
  <c r="F18"/>
  <c r="F11"/>
  <c r="F9"/>
  <c r="F14"/>
  <c r="F7"/>
  <c r="F87"/>
  <c r="F126"/>
  <c r="F37"/>
  <c r="F229"/>
  <c r="F76"/>
  <c r="F268"/>
  <c r="F51"/>
  <c r="F307"/>
  <c r="F49"/>
  <c r="F79"/>
  <c r="F143"/>
  <c r="F207"/>
  <c r="F271"/>
  <c r="F54"/>
  <c r="F118"/>
  <c r="F182"/>
  <c r="F310"/>
  <c r="F29"/>
  <c r="F93"/>
  <c r="F157"/>
  <c r="F221"/>
  <c r="F285"/>
  <c r="F68"/>
  <c r="F132"/>
  <c r="F196"/>
  <c r="F171"/>
  <c r="F299"/>
  <c r="F74"/>
  <c r="F138"/>
  <c r="F202"/>
  <c r="F266"/>
  <c r="F41"/>
  <c r="F105"/>
  <c r="F169"/>
  <c r="F233"/>
  <c r="F297"/>
  <c r="F312"/>
  <c r="F304"/>
  <c r="F296"/>
  <c r="F190"/>
  <c r="F305"/>
  <c r="F135"/>
  <c r="F199"/>
  <c r="F263"/>
  <c r="F46"/>
  <c r="F110"/>
  <c r="F174"/>
  <c r="F302"/>
  <c r="F85"/>
  <c r="F149"/>
  <c r="F213"/>
  <c r="F277"/>
  <c r="F124"/>
  <c r="F188"/>
  <c r="F252"/>
  <c r="F316"/>
  <c r="F35"/>
  <c r="F99"/>
  <c r="F163"/>
  <c r="F227"/>
  <c r="F66"/>
  <c r="F130"/>
  <c r="F194"/>
  <c r="F258"/>
  <c r="F33"/>
  <c r="F97"/>
  <c r="F161"/>
  <c r="F225"/>
  <c r="F264"/>
  <c r="F256"/>
  <c r="F248"/>
  <c r="F232"/>
  <c r="F288"/>
  <c r="F272"/>
  <c r="F279"/>
  <c r="F177"/>
  <c r="F63"/>
  <c r="F127"/>
  <c r="F191"/>
  <c r="F255"/>
  <c r="F319"/>
  <c r="F38"/>
  <c r="F166"/>
  <c r="F230"/>
  <c r="F294"/>
  <c r="F77"/>
  <c r="F141"/>
  <c r="F205"/>
  <c r="F269"/>
  <c r="F52"/>
  <c r="F116"/>
  <c r="F244"/>
  <c r="F308"/>
  <c r="F27"/>
  <c r="F91"/>
  <c r="F155"/>
  <c r="F219"/>
  <c r="F283"/>
  <c r="F122"/>
  <c r="F186"/>
  <c r="F250"/>
  <c r="F314"/>
  <c r="F25"/>
  <c r="F89"/>
  <c r="F153"/>
  <c r="F217"/>
  <c r="F281"/>
  <c r="F192"/>
  <c r="F184"/>
  <c r="F176"/>
  <c r="F168"/>
  <c r="F224"/>
  <c r="F216"/>
  <c r="F208"/>
  <c r="F215"/>
  <c r="F62"/>
  <c r="F243"/>
  <c r="F146"/>
  <c r="F55"/>
  <c r="F119"/>
  <c r="F183"/>
  <c r="F247"/>
  <c r="F311"/>
  <c r="F30"/>
  <c r="F94"/>
  <c r="F158"/>
  <c r="F222"/>
  <c r="F133"/>
  <c r="F197"/>
  <c r="F261"/>
  <c r="F44"/>
  <c r="F108"/>
  <c r="F236"/>
  <c r="F83"/>
  <c r="F147"/>
  <c r="F211"/>
  <c r="F275"/>
  <c r="F50"/>
  <c r="F114"/>
  <c r="F178"/>
  <c r="F242"/>
  <c r="F306"/>
  <c r="F81"/>
  <c r="F209"/>
  <c r="F273"/>
  <c r="F136"/>
  <c r="F128"/>
  <c r="F112"/>
  <c r="F104"/>
  <c r="F152"/>
  <c r="F144"/>
  <c r="F23"/>
  <c r="F318"/>
  <c r="F165"/>
  <c r="F115"/>
  <c r="F274"/>
  <c r="F113"/>
  <c r="F24"/>
  <c r="F47"/>
  <c r="F111"/>
  <c r="F175"/>
  <c r="F239"/>
  <c r="F303"/>
  <c r="F22"/>
  <c r="F86"/>
  <c r="F150"/>
  <c r="F214"/>
  <c r="F278"/>
  <c r="F61"/>
  <c r="F125"/>
  <c r="F189"/>
  <c r="F253"/>
  <c r="F317"/>
  <c r="F36"/>
  <c r="F164"/>
  <c r="F228"/>
  <c r="F292"/>
  <c r="F75"/>
  <c r="F139"/>
  <c r="F203"/>
  <c r="F267"/>
  <c r="F42"/>
  <c r="F106"/>
  <c r="F170"/>
  <c r="F234"/>
  <c r="F298"/>
  <c r="F73"/>
  <c r="F137"/>
  <c r="F201"/>
  <c r="F265"/>
  <c r="F72"/>
  <c r="F64"/>
  <c r="F56"/>
  <c r="F48"/>
  <c r="F96"/>
  <c r="F88"/>
  <c r="F151"/>
  <c r="F254"/>
  <c r="F293"/>
  <c r="F204"/>
  <c r="F179"/>
  <c r="F82"/>
  <c r="F39"/>
  <c r="F103"/>
  <c r="F167"/>
  <c r="F231"/>
  <c r="F295"/>
  <c r="F78"/>
  <c r="F142"/>
  <c r="F206"/>
  <c r="F270"/>
  <c r="F53"/>
  <c r="F117"/>
  <c r="F181"/>
  <c r="F245"/>
  <c r="F309"/>
  <c r="F28"/>
  <c r="F92"/>
  <c r="F156"/>
  <c r="F284"/>
  <c r="F67"/>
  <c r="F131"/>
  <c r="F195"/>
  <c r="F259"/>
  <c r="F34"/>
  <c r="F98"/>
  <c r="F162"/>
  <c r="F226"/>
  <c r="F290"/>
  <c r="F65"/>
  <c r="F129"/>
  <c r="F257"/>
  <c r="F241"/>
  <c r="F95"/>
  <c r="F159"/>
  <c r="F223"/>
  <c r="F287"/>
  <c r="F70"/>
  <c r="F134"/>
  <c r="F198"/>
  <c r="F262"/>
  <c r="F45"/>
  <c r="F109"/>
  <c r="F173"/>
  <c r="F237"/>
  <c r="F301"/>
  <c r="F212"/>
  <c r="F276"/>
  <c r="F59"/>
  <c r="F123"/>
  <c r="F251"/>
  <c r="F315"/>
  <c r="F26"/>
  <c r="F90"/>
  <c r="F154"/>
  <c r="F218"/>
  <c r="F282"/>
  <c r="F57"/>
  <c r="F121"/>
  <c r="F185"/>
  <c r="F249"/>
  <c r="F313"/>
  <c r="F32"/>
  <c r="F220"/>
  <c r="F280"/>
  <c r="F260"/>
  <c r="F320"/>
  <c r="F240"/>
  <c r="F60"/>
  <c r="F180"/>
  <c r="F200"/>
  <c r="F120"/>
  <c r="F160"/>
  <c r="F80"/>
  <c r="F300"/>
  <c r="F100"/>
  <c r="F40"/>
  <c r="F71"/>
  <c r="F238"/>
  <c r="F289"/>
  <c r="F193"/>
  <c r="F344"/>
  <c r="F148"/>
  <c r="F101"/>
  <c r="F187"/>
  <c r="F346"/>
  <c r="F235"/>
  <c r="F286"/>
  <c r="F145"/>
  <c r="F102"/>
  <c r="F69"/>
  <c r="F43"/>
  <c r="F21"/>
  <c r="W5" i="6"/>
  <c r="X5"/>
  <c r="R8"/>
  <c r="V8" s="1"/>
  <c r="R9"/>
  <c r="V9" s="1"/>
  <c r="X9" s="1"/>
  <c r="R10"/>
  <c r="W6"/>
  <c r="H9"/>
  <c r="C10"/>
  <c r="N9"/>
  <c r="O9" s="1"/>
  <c r="K9"/>
  <c r="L9" s="1"/>
  <c r="I8"/>
  <c r="W7"/>
  <c r="Q5"/>
  <c r="F246" i="5"/>
  <c r="F172"/>
  <c r="F210"/>
  <c r="F107"/>
  <c r="F84"/>
  <c r="F291"/>
  <c r="F31"/>
  <c r="F140"/>
  <c r="F58"/>
  <c r="J11" i="9" l="1"/>
  <c r="K11" s="1"/>
  <c r="F12"/>
  <c r="V61"/>
  <c r="U61"/>
  <c r="U33"/>
  <c r="V33"/>
  <c r="V131"/>
  <c r="U131"/>
  <c r="U161"/>
  <c r="V161"/>
  <c r="V203"/>
  <c r="U203"/>
  <c r="V270"/>
  <c r="U270"/>
  <c r="V325"/>
  <c r="U325"/>
  <c r="U391"/>
  <c r="V391"/>
  <c r="V390"/>
  <c r="U390"/>
  <c r="V393"/>
  <c r="U393"/>
  <c r="V396"/>
  <c r="U396"/>
  <c r="U121"/>
  <c r="V121"/>
  <c r="V69"/>
  <c r="U69"/>
  <c r="V164"/>
  <c r="U164"/>
  <c r="V162"/>
  <c r="U162"/>
  <c r="U231"/>
  <c r="V231"/>
  <c r="V298"/>
  <c r="U298"/>
  <c r="V353"/>
  <c r="U353"/>
  <c r="U105"/>
  <c r="V105"/>
  <c r="V22"/>
  <c r="U22"/>
  <c r="V124"/>
  <c r="U124"/>
  <c r="V291"/>
  <c r="U291"/>
  <c r="V358"/>
  <c r="U358"/>
  <c r="V228"/>
  <c r="U228"/>
  <c r="U111"/>
  <c r="V111"/>
  <c r="V226"/>
  <c r="U226"/>
  <c r="V345"/>
  <c r="U345"/>
  <c r="V26"/>
  <c r="U26"/>
  <c r="U223"/>
  <c r="V223"/>
  <c r="U113"/>
  <c r="V113"/>
  <c r="U176"/>
  <c r="V176"/>
  <c r="V165"/>
  <c r="U165"/>
  <c r="V219"/>
  <c r="U219"/>
  <c r="V286"/>
  <c r="U286"/>
  <c r="V341"/>
  <c r="U341"/>
  <c r="V406"/>
  <c r="U406"/>
  <c r="V13"/>
  <c r="U13"/>
  <c r="V66"/>
  <c r="U66"/>
  <c r="V182"/>
  <c r="U182"/>
  <c r="U8"/>
  <c r="V8"/>
  <c r="V218"/>
  <c r="U218"/>
  <c r="V273"/>
  <c r="U273"/>
  <c r="V344"/>
  <c r="U344"/>
  <c r="V179"/>
  <c r="U179"/>
  <c r="V278"/>
  <c r="U278"/>
  <c r="V333"/>
  <c r="U333"/>
  <c r="U399"/>
  <c r="V399"/>
  <c r="V398"/>
  <c r="U398"/>
  <c r="V401"/>
  <c r="U401"/>
  <c r="V404"/>
  <c r="U404"/>
  <c r="U89"/>
  <c r="V89"/>
  <c r="V74"/>
  <c r="U74"/>
  <c r="U112"/>
  <c r="V112"/>
  <c r="V303"/>
  <c r="U303"/>
  <c r="V370"/>
  <c r="U370"/>
  <c r="V240"/>
  <c r="U240"/>
  <c r="V93"/>
  <c r="U93"/>
  <c r="U65"/>
  <c r="V65"/>
  <c r="U160"/>
  <c r="V160"/>
  <c r="U169"/>
  <c r="V169"/>
  <c r="V171"/>
  <c r="U171"/>
  <c r="V238"/>
  <c r="U238"/>
  <c r="V293"/>
  <c r="U293"/>
  <c r="V364"/>
  <c r="U364"/>
  <c r="V101"/>
  <c r="U101"/>
  <c r="V194"/>
  <c r="U194"/>
  <c r="V170"/>
  <c r="U170"/>
  <c r="U199"/>
  <c r="V199"/>
  <c r="V266"/>
  <c r="U266"/>
  <c r="V321"/>
  <c r="U321"/>
  <c r="V389"/>
  <c r="U389"/>
  <c r="U137"/>
  <c r="V137"/>
  <c r="V54"/>
  <c r="U54"/>
  <c r="V11"/>
  <c r="U11"/>
  <c r="V259"/>
  <c r="U259"/>
  <c r="V326"/>
  <c r="U326"/>
  <c r="V381"/>
  <c r="U381"/>
  <c r="V58"/>
  <c r="U58"/>
  <c r="U383"/>
  <c r="V383"/>
  <c r="V313"/>
  <c r="U313"/>
  <c r="V90"/>
  <c r="U90"/>
  <c r="U32"/>
  <c r="V32"/>
  <c r="U145"/>
  <c r="V145"/>
  <c r="V30"/>
  <c r="U30"/>
  <c r="V173"/>
  <c r="U173"/>
  <c r="V187"/>
  <c r="U187"/>
  <c r="V254"/>
  <c r="U254"/>
  <c r="V309"/>
  <c r="U309"/>
  <c r="V380"/>
  <c r="U380"/>
  <c r="V98"/>
  <c r="U98"/>
  <c r="U23"/>
  <c r="V23"/>
  <c r="U40"/>
  <c r="V40"/>
  <c r="V375"/>
  <c r="U375"/>
  <c r="V241"/>
  <c r="U241"/>
  <c r="V312"/>
  <c r="U312"/>
  <c r="V12"/>
  <c r="U12"/>
  <c r="V246"/>
  <c r="U246"/>
  <c r="V301"/>
  <c r="U301"/>
  <c r="V372"/>
  <c r="U372"/>
  <c r="V138"/>
  <c r="U138"/>
  <c r="U144"/>
  <c r="V144"/>
  <c r="U271"/>
  <c r="V271"/>
  <c r="V338"/>
  <c r="U338"/>
  <c r="U208"/>
  <c r="V208"/>
  <c r="U192"/>
  <c r="V192"/>
  <c r="U97"/>
  <c r="V97"/>
  <c r="V190"/>
  <c r="U190"/>
  <c r="U177"/>
  <c r="V177"/>
  <c r="V20"/>
  <c r="U20"/>
  <c r="V206"/>
  <c r="U206"/>
  <c r="V261"/>
  <c r="U261"/>
  <c r="V332"/>
  <c r="U332"/>
  <c r="V133"/>
  <c r="U133"/>
  <c r="V18"/>
  <c r="U18"/>
  <c r="V178"/>
  <c r="U178"/>
  <c r="U167"/>
  <c r="V167"/>
  <c r="V234"/>
  <c r="U234"/>
  <c r="V289"/>
  <c r="U289"/>
  <c r="V360"/>
  <c r="U360"/>
  <c r="V392"/>
  <c r="U392"/>
  <c r="V109"/>
  <c r="U109"/>
  <c r="V86"/>
  <c r="U86"/>
  <c r="V43"/>
  <c r="U43"/>
  <c r="V227"/>
  <c r="U227"/>
  <c r="V294"/>
  <c r="U294"/>
  <c r="V349"/>
  <c r="U349"/>
  <c r="V122"/>
  <c r="U122"/>
  <c r="U319"/>
  <c r="V319"/>
  <c r="V281"/>
  <c r="U281"/>
  <c r="V384"/>
  <c r="U384"/>
  <c r="V77"/>
  <c r="U77"/>
  <c r="U96"/>
  <c r="V96"/>
  <c r="V62"/>
  <c r="U62"/>
  <c r="V181"/>
  <c r="U181"/>
  <c r="V155"/>
  <c r="U155"/>
  <c r="V222"/>
  <c r="U222"/>
  <c r="V277"/>
  <c r="U277"/>
  <c r="V348"/>
  <c r="U348"/>
  <c r="V130"/>
  <c r="U130"/>
  <c r="U55"/>
  <c r="V55"/>
  <c r="U72"/>
  <c r="V72"/>
  <c r="U343"/>
  <c r="V343"/>
  <c r="U209"/>
  <c r="V209"/>
  <c r="V280"/>
  <c r="U280"/>
  <c r="V44"/>
  <c r="U44"/>
  <c r="V214"/>
  <c r="U214"/>
  <c r="V269"/>
  <c r="U269"/>
  <c r="V340"/>
  <c r="U340"/>
  <c r="V29"/>
  <c r="U29"/>
  <c r="U31"/>
  <c r="V31"/>
  <c r="V239"/>
  <c r="U239"/>
  <c r="V306"/>
  <c r="U306"/>
  <c r="V361"/>
  <c r="U361"/>
  <c r="V211"/>
  <c r="U211"/>
  <c r="U129"/>
  <c r="V129"/>
  <c r="V14"/>
  <c r="U14"/>
  <c r="U185"/>
  <c r="V185"/>
  <c r="V52"/>
  <c r="U52"/>
  <c r="V363"/>
  <c r="U363"/>
  <c r="V229"/>
  <c r="U229"/>
  <c r="V300"/>
  <c r="U300"/>
  <c r="V140"/>
  <c r="U140"/>
  <c r="V50"/>
  <c r="U50"/>
  <c r="U7"/>
  <c r="V7"/>
  <c r="U24"/>
  <c r="V24"/>
  <c r="V202"/>
  <c r="U202"/>
  <c r="V257"/>
  <c r="U257"/>
  <c r="V328"/>
  <c r="U328"/>
  <c r="V118"/>
  <c r="U118"/>
  <c r="V75"/>
  <c r="U75"/>
  <c r="V195"/>
  <c r="U195"/>
  <c r="V262"/>
  <c r="U262"/>
  <c r="V317"/>
  <c r="U317"/>
  <c r="V388"/>
  <c r="U388"/>
  <c r="V45"/>
  <c r="U45"/>
  <c r="U255"/>
  <c r="V255"/>
  <c r="V249"/>
  <c r="U249"/>
  <c r="V352"/>
  <c r="U352"/>
  <c r="U128"/>
  <c r="V128"/>
  <c r="V288"/>
  <c r="U288"/>
  <c r="V94"/>
  <c r="U94"/>
  <c r="V19"/>
  <c r="U19"/>
  <c r="V36"/>
  <c r="U36"/>
  <c r="V379"/>
  <c r="U379"/>
  <c r="V245"/>
  <c r="U245"/>
  <c r="V316"/>
  <c r="U316"/>
  <c r="V21"/>
  <c r="U21"/>
  <c r="U87"/>
  <c r="V87"/>
  <c r="U104"/>
  <c r="V104"/>
  <c r="U311"/>
  <c r="V311"/>
  <c r="V378"/>
  <c r="U378"/>
  <c r="V248"/>
  <c r="U248"/>
  <c r="V76"/>
  <c r="U76"/>
  <c r="V371"/>
  <c r="U371"/>
  <c r="V237"/>
  <c r="U237"/>
  <c r="V308"/>
  <c r="U308"/>
  <c r="V125"/>
  <c r="U125"/>
  <c r="U95"/>
  <c r="V95"/>
  <c r="U207"/>
  <c r="V207"/>
  <c r="V274"/>
  <c r="U274"/>
  <c r="V329"/>
  <c r="U329"/>
  <c r="V395"/>
  <c r="U395"/>
  <c r="V394"/>
  <c r="U394"/>
  <c r="V397"/>
  <c r="U397"/>
  <c r="V400"/>
  <c r="U400"/>
  <c r="U200"/>
  <c r="V200"/>
  <c r="U152"/>
  <c r="V152"/>
  <c r="V196"/>
  <c r="U196"/>
  <c r="V46"/>
  <c r="U46"/>
  <c r="V6"/>
  <c r="U6"/>
  <c r="V84"/>
  <c r="U84"/>
  <c r="V331"/>
  <c r="U331"/>
  <c r="V197"/>
  <c r="U197"/>
  <c r="V268"/>
  <c r="U268"/>
  <c r="V59"/>
  <c r="U59"/>
  <c r="V82"/>
  <c r="U82"/>
  <c r="U39"/>
  <c r="V39"/>
  <c r="U56"/>
  <c r="V56"/>
  <c r="V359"/>
  <c r="U359"/>
  <c r="U225"/>
  <c r="V225"/>
  <c r="V296"/>
  <c r="U296"/>
  <c r="V150"/>
  <c r="U150"/>
  <c r="V107"/>
  <c r="U107"/>
  <c r="V163"/>
  <c r="U163"/>
  <c r="V230"/>
  <c r="U230"/>
  <c r="V285"/>
  <c r="U285"/>
  <c r="V356"/>
  <c r="U356"/>
  <c r="U191"/>
  <c r="V191"/>
  <c r="U217"/>
  <c r="V217"/>
  <c r="V320"/>
  <c r="U320"/>
  <c r="U15"/>
  <c r="V15"/>
  <c r="V386"/>
  <c r="U386"/>
  <c r="V126"/>
  <c r="U126"/>
  <c r="V51"/>
  <c r="U51"/>
  <c r="V68"/>
  <c r="U68"/>
  <c r="V347"/>
  <c r="U347"/>
  <c r="V213"/>
  <c r="U213"/>
  <c r="V284"/>
  <c r="U284"/>
  <c r="V53"/>
  <c r="U53"/>
  <c r="U119"/>
  <c r="V119"/>
  <c r="U136"/>
  <c r="V136"/>
  <c r="U279"/>
  <c r="V279"/>
  <c r="V346"/>
  <c r="U346"/>
  <c r="U216"/>
  <c r="V216"/>
  <c r="V91"/>
  <c r="U91"/>
  <c r="V339"/>
  <c r="U339"/>
  <c r="V205"/>
  <c r="U205"/>
  <c r="V276"/>
  <c r="U276"/>
  <c r="V108"/>
  <c r="U108"/>
  <c r="U127"/>
  <c r="V127"/>
  <c r="U175"/>
  <c r="V175"/>
  <c r="V242"/>
  <c r="U242"/>
  <c r="V297"/>
  <c r="U297"/>
  <c r="V368"/>
  <c r="U368"/>
  <c r="V70"/>
  <c r="U70"/>
  <c r="U63"/>
  <c r="V63"/>
  <c r="V78"/>
  <c r="U78"/>
  <c r="V35"/>
  <c r="U35"/>
  <c r="V116"/>
  <c r="U116"/>
  <c r="V299"/>
  <c r="U299"/>
  <c r="V366"/>
  <c r="U366"/>
  <c r="V236"/>
  <c r="U236"/>
  <c r="U184"/>
  <c r="V184"/>
  <c r="V114"/>
  <c r="U114"/>
  <c r="U71"/>
  <c r="V71"/>
  <c r="U88"/>
  <c r="V88"/>
  <c r="U327"/>
  <c r="V327"/>
  <c r="U193"/>
  <c r="V193"/>
  <c r="V264"/>
  <c r="U264"/>
  <c r="U9"/>
  <c r="V9"/>
  <c r="V139"/>
  <c r="U139"/>
  <c r="V28"/>
  <c r="U28"/>
  <c r="V387"/>
  <c r="U387"/>
  <c r="V253"/>
  <c r="U253"/>
  <c r="V324"/>
  <c r="U324"/>
  <c r="U159"/>
  <c r="V159"/>
  <c r="V354"/>
  <c r="U354"/>
  <c r="V256"/>
  <c r="U256"/>
  <c r="U79"/>
  <c r="V79"/>
  <c r="V258"/>
  <c r="U258"/>
  <c r="U17"/>
  <c r="V17"/>
  <c r="V83"/>
  <c r="U83"/>
  <c r="V100"/>
  <c r="U100"/>
  <c r="V315"/>
  <c r="U315"/>
  <c r="V382"/>
  <c r="U382"/>
  <c r="V252"/>
  <c r="U252"/>
  <c r="V85"/>
  <c r="U85"/>
  <c r="U151"/>
  <c r="V151"/>
  <c r="V158"/>
  <c r="U158"/>
  <c r="U247"/>
  <c r="V247"/>
  <c r="V314"/>
  <c r="U314"/>
  <c r="V369"/>
  <c r="U369"/>
  <c r="V38"/>
  <c r="U38"/>
  <c r="V307"/>
  <c r="U307"/>
  <c r="V374"/>
  <c r="U374"/>
  <c r="V244"/>
  <c r="U244"/>
  <c r="V27"/>
  <c r="U27"/>
  <c r="V156"/>
  <c r="U156"/>
  <c r="U16"/>
  <c r="V16"/>
  <c r="V210"/>
  <c r="U210"/>
  <c r="V265"/>
  <c r="U265"/>
  <c r="V336"/>
  <c r="U336"/>
  <c r="U57"/>
  <c r="V57"/>
  <c r="V42"/>
  <c r="U42"/>
  <c r="V110"/>
  <c r="U110"/>
  <c r="V67"/>
  <c r="U67"/>
  <c r="V148"/>
  <c r="U148"/>
  <c r="V267"/>
  <c r="U267"/>
  <c r="V334"/>
  <c r="U334"/>
  <c r="V204"/>
  <c r="U204"/>
  <c r="V102"/>
  <c r="U102"/>
  <c r="V146"/>
  <c r="U146"/>
  <c r="U103"/>
  <c r="V103"/>
  <c r="U120"/>
  <c r="V120"/>
  <c r="V295"/>
  <c r="U295"/>
  <c r="V362"/>
  <c r="U362"/>
  <c r="U232"/>
  <c r="V232"/>
  <c r="U41"/>
  <c r="V41"/>
  <c r="U168"/>
  <c r="V168"/>
  <c r="V60"/>
  <c r="U60"/>
  <c r="V355"/>
  <c r="U355"/>
  <c r="V221"/>
  <c r="U221"/>
  <c r="V292"/>
  <c r="U292"/>
  <c r="U64"/>
  <c r="V64"/>
  <c r="V322"/>
  <c r="U322"/>
  <c r="U224"/>
  <c r="V224"/>
  <c r="U143"/>
  <c r="V143"/>
  <c r="U351"/>
  <c r="V351"/>
  <c r="U49"/>
  <c r="V49"/>
  <c r="V115"/>
  <c r="U115"/>
  <c r="V132"/>
  <c r="U132"/>
  <c r="V283"/>
  <c r="U283"/>
  <c r="V350"/>
  <c r="U350"/>
  <c r="V220"/>
  <c r="U220"/>
  <c r="V117"/>
  <c r="U117"/>
  <c r="V180"/>
  <c r="U180"/>
  <c r="V166"/>
  <c r="U166"/>
  <c r="U215"/>
  <c r="V215"/>
  <c r="V282"/>
  <c r="U282"/>
  <c r="V337"/>
  <c r="U337"/>
  <c r="V403"/>
  <c r="U403"/>
  <c r="V402"/>
  <c r="U402"/>
  <c r="V405"/>
  <c r="U405"/>
  <c r="V188"/>
  <c r="U188"/>
  <c r="V275"/>
  <c r="U275"/>
  <c r="V342"/>
  <c r="U342"/>
  <c r="V212"/>
  <c r="U212"/>
  <c r="V123"/>
  <c r="U123"/>
  <c r="V186"/>
  <c r="U186"/>
  <c r="U48"/>
  <c r="V48"/>
  <c r="V367"/>
  <c r="U367"/>
  <c r="U233"/>
  <c r="V233"/>
  <c r="V304"/>
  <c r="U304"/>
  <c r="V141"/>
  <c r="U141"/>
  <c r="V106"/>
  <c r="U106"/>
  <c r="V142"/>
  <c r="U142"/>
  <c r="V99"/>
  <c r="U99"/>
  <c r="U153"/>
  <c r="V153"/>
  <c r="V235"/>
  <c r="U235"/>
  <c r="V302"/>
  <c r="U302"/>
  <c r="V357"/>
  <c r="U357"/>
  <c r="U25"/>
  <c r="V25"/>
  <c r="V37"/>
  <c r="U37"/>
  <c r="U135"/>
  <c r="V135"/>
  <c r="V154"/>
  <c r="U154"/>
  <c r="U263"/>
  <c r="V263"/>
  <c r="V330"/>
  <c r="U330"/>
  <c r="V385"/>
  <c r="U385"/>
  <c r="U73"/>
  <c r="V73"/>
  <c r="V198"/>
  <c r="U198"/>
  <c r="V92"/>
  <c r="U92"/>
  <c r="V323"/>
  <c r="U323"/>
  <c r="V189"/>
  <c r="U189"/>
  <c r="V260"/>
  <c r="U260"/>
  <c r="U47"/>
  <c r="V47"/>
  <c r="V290"/>
  <c r="U290"/>
  <c r="V377"/>
  <c r="U377"/>
  <c r="V172"/>
  <c r="U172"/>
  <c r="U287"/>
  <c r="V287"/>
  <c r="U81"/>
  <c r="V81"/>
  <c r="V147"/>
  <c r="U147"/>
  <c r="V157"/>
  <c r="U157"/>
  <c r="V251"/>
  <c r="U251"/>
  <c r="V318"/>
  <c r="U318"/>
  <c r="V373"/>
  <c r="U373"/>
  <c r="V149"/>
  <c r="U149"/>
  <c r="V34"/>
  <c r="U34"/>
  <c r="V174"/>
  <c r="U174"/>
  <c r="U183"/>
  <c r="V183"/>
  <c r="V250"/>
  <c r="U250"/>
  <c r="V305"/>
  <c r="U305"/>
  <c r="V376"/>
  <c r="U376"/>
  <c r="V243"/>
  <c r="U243"/>
  <c r="V310"/>
  <c r="U310"/>
  <c r="V365"/>
  <c r="U365"/>
  <c r="V134"/>
  <c r="U134"/>
  <c r="V10"/>
  <c r="U10"/>
  <c r="U80"/>
  <c r="V80"/>
  <c r="U335"/>
  <c r="V335"/>
  <c r="U201"/>
  <c r="V201"/>
  <c r="V272"/>
  <c r="U272"/>
  <c r="M11" i="5"/>
  <c r="L12"/>
  <c r="X11"/>
  <c r="W12"/>
  <c r="AI10"/>
  <c r="AH11"/>
  <c r="AS13"/>
  <c r="AT12"/>
  <c r="BD11"/>
  <c r="BE10"/>
  <c r="BO14"/>
  <c r="BP13"/>
  <c r="CK12"/>
  <c r="CL11"/>
  <c r="T12" i="9"/>
  <c r="CV14" i="5"/>
  <c r="CW13"/>
  <c r="BZ16"/>
  <c r="E9" i="9"/>
  <c r="X7"/>
  <c r="Y7" s="1"/>
  <c r="X9"/>
  <c r="Y9" s="1"/>
  <c r="X8"/>
  <c r="Y8" s="1"/>
  <c r="S13"/>
  <c r="T13" s="1"/>
  <c r="W8" i="6"/>
  <c r="X8"/>
  <c r="R12"/>
  <c r="W9"/>
  <c r="P9"/>
  <c r="Q9" s="1"/>
  <c r="I9"/>
  <c r="H10"/>
  <c r="C11"/>
  <c r="N10"/>
  <c r="O10" s="1"/>
  <c r="K10"/>
  <c r="L10" s="1"/>
  <c r="V10"/>
  <c r="F13" i="9" l="1"/>
  <c r="J12"/>
  <c r="K12" s="1"/>
  <c r="L13" i="5"/>
  <c r="M12"/>
  <c r="X12"/>
  <c r="W13"/>
  <c r="AI11"/>
  <c r="AH12"/>
  <c r="AT13"/>
  <c r="AS14"/>
  <c r="BD12"/>
  <c r="BE11"/>
  <c r="BO15"/>
  <c r="BP14"/>
  <c r="CK13"/>
  <c r="CL12"/>
  <c r="CW14"/>
  <c r="CV15"/>
  <c r="BZ17"/>
  <c r="E10" i="9"/>
  <c r="X10"/>
  <c r="Y10" s="1"/>
  <c r="S14"/>
  <c r="T14" s="1"/>
  <c r="W10" i="6"/>
  <c r="X10"/>
  <c r="R13"/>
  <c r="P10"/>
  <c r="Q10" s="1"/>
  <c r="I10"/>
  <c r="H11"/>
  <c r="C12"/>
  <c r="N11"/>
  <c r="O11" s="1"/>
  <c r="K11"/>
  <c r="L11" s="1"/>
  <c r="V11"/>
  <c r="F14" i="9" l="1"/>
  <c r="J13"/>
  <c r="K13" s="1"/>
  <c r="L14" i="5"/>
  <c r="M13"/>
  <c r="W14"/>
  <c r="X13"/>
  <c r="AH13"/>
  <c r="AI12"/>
  <c r="AS15"/>
  <c r="AT14"/>
  <c r="BE12"/>
  <c r="BD13"/>
  <c r="BP15"/>
  <c r="BO16"/>
  <c r="CL13"/>
  <c r="CK14"/>
  <c r="CV16"/>
  <c r="CW15"/>
  <c r="BZ18"/>
  <c r="E11" i="9"/>
  <c r="X11"/>
  <c r="Y11" s="1"/>
  <c r="S15"/>
  <c r="T15" s="1"/>
  <c r="W11" i="6"/>
  <c r="X11"/>
  <c r="R14"/>
  <c r="P11"/>
  <c r="Q11" s="1"/>
  <c r="I11"/>
  <c r="C13"/>
  <c r="N12"/>
  <c r="O12" s="1"/>
  <c r="K12"/>
  <c r="L12" s="1"/>
  <c r="H12"/>
  <c r="V12"/>
  <c r="F15" i="9" l="1"/>
  <c r="J14"/>
  <c r="K14" s="1"/>
  <c r="L15" i="5"/>
  <c r="M14"/>
  <c r="W15"/>
  <c r="X14"/>
  <c r="AH14"/>
  <c r="AI13"/>
  <c r="AS16"/>
  <c r="AT15"/>
  <c r="BD14"/>
  <c r="BE13"/>
  <c r="BO17"/>
  <c r="BP16"/>
  <c r="CK15"/>
  <c r="CL14"/>
  <c r="CV17"/>
  <c r="CW16"/>
  <c r="BZ19"/>
  <c r="E12" i="9"/>
  <c r="X12"/>
  <c r="Y12" s="1"/>
  <c r="S16"/>
  <c r="T16" s="1"/>
  <c r="W12" i="6"/>
  <c r="X12"/>
  <c r="R15"/>
  <c r="N13"/>
  <c r="O13" s="1"/>
  <c r="K13"/>
  <c r="L13" s="1"/>
  <c r="H13"/>
  <c r="C14"/>
  <c r="P12"/>
  <c r="Q12" s="1"/>
  <c r="I12"/>
  <c r="V13"/>
  <c r="J15" i="9" l="1"/>
  <c r="K15" s="1"/>
  <c r="F16"/>
  <c r="M15" i="5"/>
  <c r="L16"/>
  <c r="X15"/>
  <c r="W16"/>
  <c r="AI14"/>
  <c r="AH15"/>
  <c r="AS17"/>
  <c r="AT16"/>
  <c r="BE14"/>
  <c r="BD15"/>
  <c r="BP17"/>
  <c r="BO18"/>
  <c r="CL15"/>
  <c r="CK16"/>
  <c r="CV18"/>
  <c r="CW17"/>
  <c r="BZ20"/>
  <c r="E13" i="9"/>
  <c r="X13"/>
  <c r="Y13" s="1"/>
  <c r="S17"/>
  <c r="T17" s="1"/>
  <c r="W13" i="6"/>
  <c r="X13"/>
  <c r="R16"/>
  <c r="P13"/>
  <c r="Q13" s="1"/>
  <c r="I13"/>
  <c r="K14"/>
  <c r="L14" s="1"/>
  <c r="H14"/>
  <c r="C15"/>
  <c r="N14"/>
  <c r="O14" s="1"/>
  <c r="V14"/>
  <c r="F17" i="9" l="1"/>
  <c r="J16"/>
  <c r="K16" s="1"/>
  <c r="L17" i="5"/>
  <c r="M16"/>
  <c r="X16"/>
  <c r="W17"/>
  <c r="AI15"/>
  <c r="AH16"/>
  <c r="AT17"/>
  <c r="AS18"/>
  <c r="BE15"/>
  <c r="BD16"/>
  <c r="BP18"/>
  <c r="BO19"/>
  <c r="CL16"/>
  <c r="CK17"/>
  <c r="CV19"/>
  <c r="CW18"/>
  <c r="BZ21"/>
  <c r="E14" i="9"/>
  <c r="X14"/>
  <c r="Y14" s="1"/>
  <c r="S18"/>
  <c r="T18" s="1"/>
  <c r="W14" i="6"/>
  <c r="X14"/>
  <c r="R17"/>
  <c r="P14"/>
  <c r="Q14" s="1"/>
  <c r="I14"/>
  <c r="K15"/>
  <c r="L15" s="1"/>
  <c r="H15"/>
  <c r="C16"/>
  <c r="N15"/>
  <c r="O15" s="1"/>
  <c r="V15"/>
  <c r="F18" i="9" l="1"/>
  <c r="J17"/>
  <c r="K17" s="1"/>
  <c r="L18" i="5"/>
  <c r="M17"/>
  <c r="Q17" s="1"/>
  <c r="W18"/>
  <c r="X17"/>
  <c r="AH17"/>
  <c r="AI16"/>
  <c r="AS19"/>
  <c r="AT18"/>
  <c r="BD17"/>
  <c r="BE16"/>
  <c r="BO20"/>
  <c r="BP19"/>
  <c r="CK18"/>
  <c r="CL17"/>
  <c r="CW19"/>
  <c r="CV20"/>
  <c r="BZ22"/>
  <c r="E15" i="9"/>
  <c r="X15"/>
  <c r="Y15" s="1"/>
  <c r="S19"/>
  <c r="T19" s="1"/>
  <c r="W15" i="6"/>
  <c r="X15"/>
  <c r="R18"/>
  <c r="P15"/>
  <c r="Q15" s="1"/>
  <c r="I15"/>
  <c r="K16"/>
  <c r="L16" s="1"/>
  <c r="H16"/>
  <c r="C17"/>
  <c r="N16"/>
  <c r="O16" s="1"/>
  <c r="V16"/>
  <c r="F19" i="9" l="1"/>
  <c r="J18"/>
  <c r="K18" s="1"/>
  <c r="L19" i="5"/>
  <c r="M18"/>
  <c r="Q18" s="1"/>
  <c r="W19"/>
  <c r="X18"/>
  <c r="AH18"/>
  <c r="AI17"/>
  <c r="AS20"/>
  <c r="AT19"/>
  <c r="BE17"/>
  <c r="BD18"/>
  <c r="BP20"/>
  <c r="BO21"/>
  <c r="CL18"/>
  <c r="CK19"/>
  <c r="CV21"/>
  <c r="CW20"/>
  <c r="BZ23"/>
  <c r="E16" i="9"/>
  <c r="X16"/>
  <c r="Y16" s="1"/>
  <c r="S20"/>
  <c r="T20" s="1"/>
  <c r="W16" i="6"/>
  <c r="X16"/>
  <c r="R19"/>
  <c r="I16"/>
  <c r="P16"/>
  <c r="Q16" s="1"/>
  <c r="H17"/>
  <c r="C18"/>
  <c r="N17"/>
  <c r="O17" s="1"/>
  <c r="K17"/>
  <c r="L17" s="1"/>
  <c r="V17"/>
  <c r="J19" i="9" l="1"/>
  <c r="K19" s="1"/>
  <c r="F20"/>
  <c r="L20" i="5"/>
  <c r="M19"/>
  <c r="Q19" s="1"/>
  <c r="X19"/>
  <c r="W20"/>
  <c r="AI18"/>
  <c r="AH19"/>
  <c r="AS21"/>
  <c r="AT20"/>
  <c r="BD19"/>
  <c r="BE18"/>
  <c r="BO22"/>
  <c r="BP21"/>
  <c r="CK20"/>
  <c r="CL19"/>
  <c r="CW21"/>
  <c r="CV22"/>
  <c r="BZ24"/>
  <c r="E17" i="9"/>
  <c r="X17"/>
  <c r="Y17" s="1"/>
  <c r="S21"/>
  <c r="T21" s="1"/>
  <c r="W17" i="6"/>
  <c r="X17"/>
  <c r="R20"/>
  <c r="P17"/>
  <c r="Q17" s="1"/>
  <c r="I17"/>
  <c r="H18"/>
  <c r="C19"/>
  <c r="N18"/>
  <c r="O18" s="1"/>
  <c r="K18"/>
  <c r="L18" s="1"/>
  <c r="V18"/>
  <c r="F21" i="9" l="1"/>
  <c r="J20"/>
  <c r="K20" s="1"/>
  <c r="L21" i="5"/>
  <c r="M20"/>
  <c r="Q20" s="1"/>
  <c r="X20"/>
  <c r="W21"/>
  <c r="AI19"/>
  <c r="AH20"/>
  <c r="AT21"/>
  <c r="AS22"/>
  <c r="BD20"/>
  <c r="BE19"/>
  <c r="BO23"/>
  <c r="BP22"/>
  <c r="CK21"/>
  <c r="CL20"/>
  <c r="CV23"/>
  <c r="CW22"/>
  <c r="BZ25"/>
  <c r="E18" i="9"/>
  <c r="X18"/>
  <c r="Y18" s="1"/>
  <c r="S22"/>
  <c r="T22" s="1"/>
  <c r="W18" i="6"/>
  <c r="X18"/>
  <c r="R21"/>
  <c r="P18"/>
  <c r="Q18" s="1"/>
  <c r="I18"/>
  <c r="H19"/>
  <c r="C20"/>
  <c r="N19"/>
  <c r="O19" s="1"/>
  <c r="K19"/>
  <c r="L19" s="1"/>
  <c r="V19"/>
  <c r="F22" i="9" l="1"/>
  <c r="J21"/>
  <c r="K21" s="1"/>
  <c r="M21" i="5"/>
  <c r="Q21" s="1"/>
  <c r="L22"/>
  <c r="W22"/>
  <c r="X21"/>
  <c r="AH21"/>
  <c r="AI20"/>
  <c r="AS23"/>
  <c r="AT22"/>
  <c r="BE20"/>
  <c r="BD21"/>
  <c r="BP23"/>
  <c r="BO24"/>
  <c r="CL21"/>
  <c r="CK22"/>
  <c r="CW23"/>
  <c r="CV24"/>
  <c r="BZ26"/>
  <c r="E19" i="9"/>
  <c r="X19"/>
  <c r="Y19" s="1"/>
  <c r="S23"/>
  <c r="T23" s="1"/>
  <c r="W19" i="6"/>
  <c r="X19"/>
  <c r="R22"/>
  <c r="P19"/>
  <c r="Q19" s="1"/>
  <c r="I19"/>
  <c r="C21"/>
  <c r="N20"/>
  <c r="K20"/>
  <c r="L20" s="1"/>
  <c r="H20"/>
  <c r="V20"/>
  <c r="F23" i="9" l="1"/>
  <c r="J22"/>
  <c r="K22" s="1"/>
  <c r="M22" i="5"/>
  <c r="Q22" s="1"/>
  <c r="L23"/>
  <c r="W23"/>
  <c r="X22"/>
  <c r="AH22"/>
  <c r="AI21"/>
  <c r="AS24"/>
  <c r="AT23"/>
  <c r="BD22"/>
  <c r="BE21"/>
  <c r="BO25"/>
  <c r="BP24"/>
  <c r="CK23"/>
  <c r="CL22"/>
  <c r="CV25"/>
  <c r="CW24"/>
  <c r="BZ27"/>
  <c r="E20" i="9"/>
  <c r="X20"/>
  <c r="Y20" s="1"/>
  <c r="S24"/>
  <c r="T24" s="1"/>
  <c r="W20" i="6"/>
  <c r="X20"/>
  <c r="R23"/>
  <c r="N21"/>
  <c r="O21" s="1"/>
  <c r="K21"/>
  <c r="L21" s="1"/>
  <c r="H21"/>
  <c r="C22"/>
  <c r="O20"/>
  <c r="P20"/>
  <c r="Q20" s="1"/>
  <c r="I20"/>
  <c r="V21"/>
  <c r="J23" i="9" l="1"/>
  <c r="K23" s="1"/>
  <c r="F24"/>
  <c r="L24" i="5"/>
  <c r="M23"/>
  <c r="Q23" s="1"/>
  <c r="X23"/>
  <c r="W24"/>
  <c r="AI22"/>
  <c r="AH23"/>
  <c r="AS25"/>
  <c r="AT24"/>
  <c r="BE22"/>
  <c r="BD23"/>
  <c r="BP25"/>
  <c r="BO26"/>
  <c r="CL23"/>
  <c r="CK24"/>
  <c r="CV26"/>
  <c r="CW25"/>
  <c r="BZ28"/>
  <c r="E21" i="9"/>
  <c r="X21"/>
  <c r="Y21" s="1"/>
  <c r="S25"/>
  <c r="T25" s="1"/>
  <c r="W21" i="6"/>
  <c r="X21"/>
  <c r="R24"/>
  <c r="P21"/>
  <c r="Q21" s="1"/>
  <c r="I21"/>
  <c r="K22"/>
  <c r="L22" s="1"/>
  <c r="H22"/>
  <c r="C23"/>
  <c r="N22"/>
  <c r="O22" s="1"/>
  <c r="V22"/>
  <c r="F25" i="9" l="1"/>
  <c r="J24"/>
  <c r="K24" s="1"/>
  <c r="L25" i="5"/>
  <c r="M24"/>
  <c r="Q24" s="1"/>
  <c r="X24"/>
  <c r="W25"/>
  <c r="AI23"/>
  <c r="AH24"/>
  <c r="AT25"/>
  <c r="AS26"/>
  <c r="BE23"/>
  <c r="BD24"/>
  <c r="BP26"/>
  <c r="BO27"/>
  <c r="CL24"/>
  <c r="CK25"/>
  <c r="CV27"/>
  <c r="CW26"/>
  <c r="BZ29"/>
  <c r="E22" i="9"/>
  <c r="X22"/>
  <c r="Y22" s="1"/>
  <c r="S26"/>
  <c r="T26" s="1"/>
  <c r="W22" i="6"/>
  <c r="X22"/>
  <c r="R25"/>
  <c r="P22"/>
  <c r="Q22" s="1"/>
  <c r="I22"/>
  <c r="K23"/>
  <c r="L23" s="1"/>
  <c r="H23"/>
  <c r="C24"/>
  <c r="N23"/>
  <c r="O23" s="1"/>
  <c r="V23"/>
  <c r="F26" i="9" l="1"/>
  <c r="J25"/>
  <c r="K25" s="1"/>
  <c r="L26" i="5"/>
  <c r="M25"/>
  <c r="Q25" s="1"/>
  <c r="W26"/>
  <c r="X25"/>
  <c r="AH25"/>
  <c r="AI24"/>
  <c r="AS27"/>
  <c r="AT26"/>
  <c r="BD25"/>
  <c r="BE24"/>
  <c r="BO28"/>
  <c r="BP27"/>
  <c r="CK26"/>
  <c r="CL25"/>
  <c r="CV28"/>
  <c r="CW27"/>
  <c r="BZ30"/>
  <c r="E23" i="9"/>
  <c r="X23"/>
  <c r="Y23" s="1"/>
  <c r="S27"/>
  <c r="T27" s="1"/>
  <c r="W23" i="6"/>
  <c r="X23"/>
  <c r="R26"/>
  <c r="P23"/>
  <c r="Q23" s="1"/>
  <c r="I23"/>
  <c r="K24"/>
  <c r="L24" s="1"/>
  <c r="H24"/>
  <c r="C25"/>
  <c r="N24"/>
  <c r="O24" s="1"/>
  <c r="V24"/>
  <c r="F27" i="9" l="1"/>
  <c r="J26"/>
  <c r="K26" s="1"/>
  <c r="L27" i="5"/>
  <c r="M26"/>
  <c r="Q26" s="1"/>
  <c r="W27"/>
  <c r="X26"/>
  <c r="AH26"/>
  <c r="AI25"/>
  <c r="AS28"/>
  <c r="AT27"/>
  <c r="BE25"/>
  <c r="BD26"/>
  <c r="BP28"/>
  <c r="BO29"/>
  <c r="CL26"/>
  <c r="CK27"/>
  <c r="CV29"/>
  <c r="CW28"/>
  <c r="BZ31"/>
  <c r="E24" i="9"/>
  <c r="X24"/>
  <c r="Y24" s="1"/>
  <c r="S28"/>
  <c r="T28" s="1"/>
  <c r="W24" i="6"/>
  <c r="X24"/>
  <c r="R27"/>
  <c r="I24"/>
  <c r="P24"/>
  <c r="Q24" s="1"/>
  <c r="H25"/>
  <c r="C26"/>
  <c r="N25"/>
  <c r="O25" s="1"/>
  <c r="K25"/>
  <c r="L25" s="1"/>
  <c r="V25"/>
  <c r="J27" i="9" l="1"/>
  <c r="K27" s="1"/>
  <c r="F28"/>
  <c r="L28" i="5"/>
  <c r="M27"/>
  <c r="Q27" s="1"/>
  <c r="X27"/>
  <c r="W28"/>
  <c r="AI26"/>
  <c r="AH27"/>
  <c r="AS29"/>
  <c r="AT28"/>
  <c r="BD27"/>
  <c r="BE26"/>
  <c r="BO30"/>
  <c r="BP29"/>
  <c r="CK28"/>
  <c r="CL27"/>
  <c r="CV30"/>
  <c r="CW29"/>
  <c r="BZ32"/>
  <c r="E25" i="9"/>
  <c r="X25"/>
  <c r="Y25" s="1"/>
  <c r="S29"/>
  <c r="T29" s="1"/>
  <c r="W25" i="6"/>
  <c r="X25"/>
  <c r="R28"/>
  <c r="P25"/>
  <c r="Q25" s="1"/>
  <c r="I25"/>
  <c r="H26"/>
  <c r="C27"/>
  <c r="N26"/>
  <c r="O26" s="1"/>
  <c r="K26"/>
  <c r="L26" s="1"/>
  <c r="V26"/>
  <c r="F29" i="9" l="1"/>
  <c r="J28"/>
  <c r="K28" s="1"/>
  <c r="L29" i="5"/>
  <c r="M28"/>
  <c r="Q28" s="1"/>
  <c r="X28"/>
  <c r="W29"/>
  <c r="AI27"/>
  <c r="AH28"/>
  <c r="AT29"/>
  <c r="AS30"/>
  <c r="BD28"/>
  <c r="BE27"/>
  <c r="BO31"/>
  <c r="BP30"/>
  <c r="CK29"/>
  <c r="CL28"/>
  <c r="CW30"/>
  <c r="CV31"/>
  <c r="BZ33"/>
  <c r="E26" i="9"/>
  <c r="X26"/>
  <c r="Y26" s="1"/>
  <c r="S30"/>
  <c r="T30" s="1"/>
  <c r="W26" i="6"/>
  <c r="X26"/>
  <c r="R29"/>
  <c r="P26"/>
  <c r="Q26" s="1"/>
  <c r="I26"/>
  <c r="H27"/>
  <c r="C28"/>
  <c r="N27"/>
  <c r="O27" s="1"/>
  <c r="K27"/>
  <c r="L27" s="1"/>
  <c r="V27"/>
  <c r="F30" i="9" l="1"/>
  <c r="J29"/>
  <c r="K29" s="1"/>
  <c r="M29" i="5"/>
  <c r="Q29" s="1"/>
  <c r="L30"/>
  <c r="W30"/>
  <c r="X29"/>
  <c r="AH29"/>
  <c r="AI28"/>
  <c r="AS31"/>
  <c r="AT30"/>
  <c r="BE28"/>
  <c r="BD29"/>
  <c r="BP31"/>
  <c r="BO32"/>
  <c r="CL29"/>
  <c r="CK30"/>
  <c r="CV32"/>
  <c r="CW31"/>
  <c r="BZ34"/>
  <c r="E27" i="9"/>
  <c r="X27"/>
  <c r="Y27" s="1"/>
  <c r="S31"/>
  <c r="T31" s="1"/>
  <c r="W27" i="6"/>
  <c r="X27"/>
  <c r="R30"/>
  <c r="P27"/>
  <c r="Q27" s="1"/>
  <c r="I27"/>
  <c r="C29"/>
  <c r="N28"/>
  <c r="O28" s="1"/>
  <c r="K28"/>
  <c r="L28" s="1"/>
  <c r="H28"/>
  <c r="V28"/>
  <c r="F31" i="9" l="1"/>
  <c r="J30"/>
  <c r="K30" s="1"/>
  <c r="M30" i="5"/>
  <c r="Q30" s="1"/>
  <c r="L31"/>
  <c r="W31"/>
  <c r="X30"/>
  <c r="AH30"/>
  <c r="AI29"/>
  <c r="AS32"/>
  <c r="AT31"/>
  <c r="BD30"/>
  <c r="BE29"/>
  <c r="BO33"/>
  <c r="BP32"/>
  <c r="CK31"/>
  <c r="CL30"/>
  <c r="CV33"/>
  <c r="CW32"/>
  <c r="BZ35"/>
  <c r="E28" i="9"/>
  <c r="X28"/>
  <c r="Y28" s="1"/>
  <c r="S32"/>
  <c r="T32" s="1"/>
  <c r="W28" i="6"/>
  <c r="X28"/>
  <c r="R31"/>
  <c r="P28"/>
  <c r="Q28" s="1"/>
  <c r="I28"/>
  <c r="N29"/>
  <c r="O29" s="1"/>
  <c r="K29"/>
  <c r="L29" s="1"/>
  <c r="H29"/>
  <c r="C30"/>
  <c r="V29"/>
  <c r="J31" i="9" l="1"/>
  <c r="K31" s="1"/>
  <c r="F32"/>
  <c r="L32" i="5"/>
  <c r="M31"/>
  <c r="Q31" s="1"/>
  <c r="X31"/>
  <c r="W32"/>
  <c r="AI30"/>
  <c r="AH31"/>
  <c r="AS33"/>
  <c r="AT32"/>
  <c r="BE30"/>
  <c r="BD31"/>
  <c r="BP33"/>
  <c r="BO34"/>
  <c r="CL31"/>
  <c r="CK32"/>
  <c r="CW33"/>
  <c r="CV34"/>
  <c r="BZ36"/>
  <c r="E29" i="9"/>
  <c r="X29"/>
  <c r="Y29" s="1"/>
  <c r="S33"/>
  <c r="T33" s="1"/>
  <c r="W29" i="6"/>
  <c r="X29"/>
  <c r="R32"/>
  <c r="K30"/>
  <c r="L30" s="1"/>
  <c r="H30"/>
  <c r="C31"/>
  <c r="N30"/>
  <c r="O30" s="1"/>
  <c r="P29"/>
  <c r="Q29" s="1"/>
  <c r="I29"/>
  <c r="V30"/>
  <c r="F33" i="9" l="1"/>
  <c r="J32"/>
  <c r="K32" s="1"/>
  <c r="L33" i="5"/>
  <c r="M32"/>
  <c r="Q32" s="1"/>
  <c r="X32"/>
  <c r="W33"/>
  <c r="AI31"/>
  <c r="AH32"/>
  <c r="AT33"/>
  <c r="AS34"/>
  <c r="BE31"/>
  <c r="BD32"/>
  <c r="BP34"/>
  <c r="BO35"/>
  <c r="CL32"/>
  <c r="CK33"/>
  <c r="CV35"/>
  <c r="CW34"/>
  <c r="BZ37"/>
  <c r="E30" i="9"/>
  <c r="X30"/>
  <c r="Y30" s="1"/>
  <c r="S34"/>
  <c r="T34" s="1"/>
  <c r="W30" i="6"/>
  <c r="X30"/>
  <c r="R33"/>
  <c r="P30"/>
  <c r="Q30" s="1"/>
  <c r="I30"/>
  <c r="K31"/>
  <c r="L31" s="1"/>
  <c r="H31"/>
  <c r="C32"/>
  <c r="N31"/>
  <c r="O31" s="1"/>
  <c r="V31"/>
  <c r="F34" i="9" l="1"/>
  <c r="J33"/>
  <c r="K33" s="1"/>
  <c r="L34" i="5"/>
  <c r="M33"/>
  <c r="Q33" s="1"/>
  <c r="W34"/>
  <c r="X33"/>
  <c r="AH33"/>
  <c r="AI32"/>
  <c r="AS35"/>
  <c r="AT34"/>
  <c r="BD33"/>
  <c r="BE32"/>
  <c r="BO36"/>
  <c r="BP35"/>
  <c r="CK34"/>
  <c r="CL33"/>
  <c r="CW35"/>
  <c r="CV36"/>
  <c r="BZ38"/>
  <c r="E31" i="9"/>
  <c r="X31"/>
  <c r="Y31" s="1"/>
  <c r="S35"/>
  <c r="T35" s="1"/>
  <c r="W31" i="6"/>
  <c r="X31"/>
  <c r="R34"/>
  <c r="V34" s="1"/>
  <c r="P31"/>
  <c r="Q31" s="1"/>
  <c r="I31"/>
  <c r="K32"/>
  <c r="L32" s="1"/>
  <c r="H32"/>
  <c r="C33"/>
  <c r="N32"/>
  <c r="O32" s="1"/>
  <c r="V32"/>
  <c r="F35" i="9" l="1"/>
  <c r="J34"/>
  <c r="K34" s="1"/>
  <c r="L35" i="5"/>
  <c r="M34"/>
  <c r="Q34" s="1"/>
  <c r="W35"/>
  <c r="X34"/>
  <c r="AH34"/>
  <c r="AI33"/>
  <c r="AS36"/>
  <c r="AT35"/>
  <c r="BE33"/>
  <c r="BD34"/>
  <c r="BP36"/>
  <c r="BO37"/>
  <c r="CL34"/>
  <c r="CK35"/>
  <c r="CV37"/>
  <c r="CW36"/>
  <c r="BZ39"/>
  <c r="E32" i="9"/>
  <c r="X32"/>
  <c r="Y32" s="1"/>
  <c r="S36"/>
  <c r="T36" s="1"/>
  <c r="W32" i="6"/>
  <c r="X32"/>
  <c r="R35"/>
  <c r="I32"/>
  <c r="P32"/>
  <c r="Q32" s="1"/>
  <c r="H33"/>
  <c r="C34"/>
  <c r="N33"/>
  <c r="O33" s="1"/>
  <c r="K33"/>
  <c r="L33" s="1"/>
  <c r="V33"/>
  <c r="J35" i="9" l="1"/>
  <c r="K35" s="1"/>
  <c r="F36"/>
  <c r="L36" i="5"/>
  <c r="M35"/>
  <c r="Q35" s="1"/>
  <c r="X35"/>
  <c r="W36"/>
  <c r="AI34"/>
  <c r="AH35"/>
  <c r="AS37"/>
  <c r="AT36"/>
  <c r="BD35"/>
  <c r="BE34"/>
  <c r="BO38"/>
  <c r="BP37"/>
  <c r="CK36"/>
  <c r="CL35"/>
  <c r="CW37"/>
  <c r="CV38"/>
  <c r="BZ40"/>
  <c r="E33" i="9"/>
  <c r="X33"/>
  <c r="Y33" s="1"/>
  <c r="S37"/>
  <c r="T37" s="1"/>
  <c r="W33" i="6"/>
  <c r="X33"/>
  <c r="R36"/>
  <c r="P33"/>
  <c r="Q33" s="1"/>
  <c r="I33"/>
  <c r="H34"/>
  <c r="C35"/>
  <c r="N34"/>
  <c r="O34" s="1"/>
  <c r="K34"/>
  <c r="L34" s="1"/>
  <c r="F37" i="9" l="1"/>
  <c r="J36"/>
  <c r="K36" s="1"/>
  <c r="L37" i="5"/>
  <c r="M36"/>
  <c r="Q36" s="1"/>
  <c r="X36"/>
  <c r="W37"/>
  <c r="AI35"/>
  <c r="AH36"/>
  <c r="AT37"/>
  <c r="AS38"/>
  <c r="BD36"/>
  <c r="BE35"/>
  <c r="BO39"/>
  <c r="BP38"/>
  <c r="CK37"/>
  <c r="CL36"/>
  <c r="CV39"/>
  <c r="CW38"/>
  <c r="BZ41"/>
  <c r="E34" i="9"/>
  <c r="X34"/>
  <c r="Y34" s="1"/>
  <c r="S38"/>
  <c r="T38" s="1"/>
  <c r="W34" i="6"/>
  <c r="X34"/>
  <c r="R37"/>
  <c r="P34"/>
  <c r="Q34" s="1"/>
  <c r="I34"/>
  <c r="H35"/>
  <c r="C36"/>
  <c r="N35"/>
  <c r="O35" s="1"/>
  <c r="K35"/>
  <c r="L35" s="1"/>
  <c r="V35"/>
  <c r="F38" i="9" l="1"/>
  <c r="J37"/>
  <c r="K37" s="1"/>
  <c r="M37" i="5"/>
  <c r="Q37" s="1"/>
  <c r="L38"/>
  <c r="W38"/>
  <c r="X37"/>
  <c r="AH37"/>
  <c r="AI36"/>
  <c r="AS39"/>
  <c r="AT38"/>
  <c r="BE36"/>
  <c r="BD37"/>
  <c r="BP39"/>
  <c r="BO40"/>
  <c r="CL37"/>
  <c r="CK38"/>
  <c r="CW39"/>
  <c r="CV40"/>
  <c r="BZ42"/>
  <c r="E35" i="9"/>
  <c r="X35"/>
  <c r="Y35" s="1"/>
  <c r="S39"/>
  <c r="T39" s="1"/>
  <c r="W35" i="6"/>
  <c r="X35"/>
  <c r="R38"/>
  <c r="P35"/>
  <c r="Q35" s="1"/>
  <c r="I35"/>
  <c r="C37"/>
  <c r="N36"/>
  <c r="K36"/>
  <c r="L36" s="1"/>
  <c r="H36"/>
  <c r="V36"/>
  <c r="F39" i="9" l="1"/>
  <c r="J38"/>
  <c r="K38" s="1"/>
  <c r="M38" i="5"/>
  <c r="Q38" s="1"/>
  <c r="L39"/>
  <c r="W39"/>
  <c r="X38"/>
  <c r="AH38"/>
  <c r="AI37"/>
  <c r="AS40"/>
  <c r="AT39"/>
  <c r="BD38"/>
  <c r="BE37"/>
  <c r="BO41"/>
  <c r="BP40"/>
  <c r="CK39"/>
  <c r="CL38"/>
  <c r="CV41"/>
  <c r="CW40"/>
  <c r="BZ43"/>
  <c r="E36" i="9"/>
  <c r="X36"/>
  <c r="Y36" s="1"/>
  <c r="S40"/>
  <c r="T40" s="1"/>
  <c r="W36" i="6"/>
  <c r="X36"/>
  <c r="R39"/>
  <c r="P36"/>
  <c r="Q36" s="1"/>
  <c r="I36"/>
  <c r="N37"/>
  <c r="O37" s="1"/>
  <c r="K37"/>
  <c r="L37" s="1"/>
  <c r="H37"/>
  <c r="C38"/>
  <c r="O36"/>
  <c r="V37"/>
  <c r="J39" i="9" l="1"/>
  <c r="K39" s="1"/>
  <c r="F40"/>
  <c r="L40" i="5"/>
  <c r="M39"/>
  <c r="Q39" s="1"/>
  <c r="X39"/>
  <c r="W40"/>
  <c r="AI38"/>
  <c r="AH39"/>
  <c r="AS41"/>
  <c r="AT40"/>
  <c r="BE38"/>
  <c r="BD39"/>
  <c r="BP41"/>
  <c r="BO42"/>
  <c r="CL39"/>
  <c r="CK40"/>
  <c r="CV42"/>
  <c r="CW41"/>
  <c r="BZ44"/>
  <c r="E37" i="9"/>
  <c r="X37"/>
  <c r="Y37" s="1"/>
  <c r="S41"/>
  <c r="T41" s="1"/>
  <c r="W37" i="6"/>
  <c r="X37"/>
  <c r="R40"/>
  <c r="K38"/>
  <c r="L38" s="1"/>
  <c r="H38"/>
  <c r="C39"/>
  <c r="N38"/>
  <c r="O38" s="1"/>
  <c r="P37"/>
  <c r="Q37" s="1"/>
  <c r="I37"/>
  <c r="V38"/>
  <c r="F41" i="9" l="1"/>
  <c r="J40"/>
  <c r="K40" s="1"/>
  <c r="L41" i="5"/>
  <c r="M40"/>
  <c r="Q40" s="1"/>
  <c r="X40"/>
  <c r="W41"/>
  <c r="AI39"/>
  <c r="AH40"/>
  <c r="AT41"/>
  <c r="AS42"/>
  <c r="BE39"/>
  <c r="BD40"/>
  <c r="BP42"/>
  <c r="BO43"/>
  <c r="CL40"/>
  <c r="CK41"/>
  <c r="CV43"/>
  <c r="CW42"/>
  <c r="BZ45"/>
  <c r="E38" i="9"/>
  <c r="X38"/>
  <c r="Y38" s="1"/>
  <c r="S42"/>
  <c r="T42" s="1"/>
  <c r="W38" i="6"/>
  <c r="X38"/>
  <c r="R41"/>
  <c r="K39"/>
  <c r="L39" s="1"/>
  <c r="H39"/>
  <c r="C40"/>
  <c r="N39"/>
  <c r="O39" s="1"/>
  <c r="P38"/>
  <c r="Q38" s="1"/>
  <c r="I38"/>
  <c r="V39"/>
  <c r="F42" i="9" l="1"/>
  <c r="J41"/>
  <c r="K41" s="1"/>
  <c r="L42" i="5"/>
  <c r="M41"/>
  <c r="Q41" s="1"/>
  <c r="W42"/>
  <c r="X41"/>
  <c r="AH41"/>
  <c r="AI40"/>
  <c r="AS43"/>
  <c r="AT42"/>
  <c r="BD41"/>
  <c r="BE40"/>
  <c r="BO44"/>
  <c r="BP43"/>
  <c r="CK42"/>
  <c r="CL41"/>
  <c r="CV44"/>
  <c r="CW43"/>
  <c r="BZ46"/>
  <c r="E39" i="9"/>
  <c r="X39"/>
  <c r="Y39" s="1"/>
  <c r="S43"/>
  <c r="T43" s="1"/>
  <c r="W39" i="6"/>
  <c r="X39"/>
  <c r="R42"/>
  <c r="P39"/>
  <c r="Q39" s="1"/>
  <c r="I39"/>
  <c r="K40"/>
  <c r="L40" s="1"/>
  <c r="H40"/>
  <c r="C41"/>
  <c r="N40"/>
  <c r="O40" s="1"/>
  <c r="V40"/>
  <c r="F43" i="9" l="1"/>
  <c r="J42"/>
  <c r="K42" s="1"/>
  <c r="L43" i="5"/>
  <c r="M42"/>
  <c r="Q42" s="1"/>
  <c r="W43"/>
  <c r="X42"/>
  <c r="AB42" s="1"/>
  <c r="AH42"/>
  <c r="AI41"/>
  <c r="AS44"/>
  <c r="AT43"/>
  <c r="BE41"/>
  <c r="BD42"/>
  <c r="BP44"/>
  <c r="BO45"/>
  <c r="CL42"/>
  <c r="CK43"/>
  <c r="CV45"/>
  <c r="CW44"/>
  <c r="BZ47"/>
  <c r="E40" i="9"/>
  <c r="X40"/>
  <c r="Y40" s="1"/>
  <c r="S44"/>
  <c r="T44" s="1"/>
  <c r="W40" i="6"/>
  <c r="X40"/>
  <c r="R43"/>
  <c r="I40"/>
  <c r="P40"/>
  <c r="Q40" s="1"/>
  <c r="H41"/>
  <c r="C42"/>
  <c r="N41"/>
  <c r="O41" s="1"/>
  <c r="K41"/>
  <c r="L41" s="1"/>
  <c r="V41"/>
  <c r="J43" i="9" l="1"/>
  <c r="K43" s="1"/>
  <c r="F44"/>
  <c r="L44" i="5"/>
  <c r="M43"/>
  <c r="Q43" s="1"/>
  <c r="W44"/>
  <c r="X43"/>
  <c r="AB43" s="1"/>
  <c r="AI42"/>
  <c r="AH43"/>
  <c r="AS45"/>
  <c r="AT44"/>
  <c r="BD43"/>
  <c r="BE42"/>
  <c r="BO46"/>
  <c r="BP45"/>
  <c r="CK44"/>
  <c r="CL43"/>
  <c r="CV46"/>
  <c r="CW45"/>
  <c r="BZ48"/>
  <c r="E41" i="9"/>
  <c r="X41"/>
  <c r="Y41" s="1"/>
  <c r="S45"/>
  <c r="T45" s="1"/>
  <c r="W41" i="6"/>
  <c r="X41"/>
  <c r="R44"/>
  <c r="P41"/>
  <c r="Q41" s="1"/>
  <c r="I41"/>
  <c r="H42"/>
  <c r="C43"/>
  <c r="N42"/>
  <c r="O42" s="1"/>
  <c r="K42"/>
  <c r="L42" s="1"/>
  <c r="V42"/>
  <c r="F45" i="9" l="1"/>
  <c r="J44"/>
  <c r="K44" s="1"/>
  <c r="L45" i="5"/>
  <c r="M44"/>
  <c r="Q44" s="1"/>
  <c r="W45"/>
  <c r="X44"/>
  <c r="AB44" s="1"/>
  <c r="AI43"/>
  <c r="AH44"/>
  <c r="AT45"/>
  <c r="AS46"/>
  <c r="BD44"/>
  <c r="BE43"/>
  <c r="BO47"/>
  <c r="BP46"/>
  <c r="CK45"/>
  <c r="CL44"/>
  <c r="CW46"/>
  <c r="CV47"/>
  <c r="BZ49"/>
  <c r="E42" i="9"/>
  <c r="X42"/>
  <c r="Y42" s="1"/>
  <c r="S46"/>
  <c r="T46" s="1"/>
  <c r="W42" i="6"/>
  <c r="X42"/>
  <c r="R45"/>
  <c r="P42"/>
  <c r="Q42" s="1"/>
  <c r="I42"/>
  <c r="H43"/>
  <c r="C44"/>
  <c r="N43"/>
  <c r="O43" s="1"/>
  <c r="K43"/>
  <c r="L43" s="1"/>
  <c r="V43"/>
  <c r="F46" i="9" l="1"/>
  <c r="J45"/>
  <c r="K45" s="1"/>
  <c r="M45" i="5"/>
  <c r="Q45" s="1"/>
  <c r="L46"/>
  <c r="X45"/>
  <c r="AB45" s="1"/>
  <c r="W46"/>
  <c r="AH45"/>
  <c r="AI44"/>
  <c r="AS47"/>
  <c r="AT46"/>
  <c r="BE44"/>
  <c r="BD45"/>
  <c r="BP47"/>
  <c r="BO48"/>
  <c r="CL45"/>
  <c r="CK46"/>
  <c r="CV48"/>
  <c r="CW47"/>
  <c r="BZ50"/>
  <c r="E43" i="9"/>
  <c r="X43"/>
  <c r="Y43" s="1"/>
  <c r="S47"/>
  <c r="T47" s="1"/>
  <c r="W43" i="6"/>
  <c r="X43"/>
  <c r="R46"/>
  <c r="P43"/>
  <c r="Q43" s="1"/>
  <c r="I43"/>
  <c r="C45"/>
  <c r="N44"/>
  <c r="K44"/>
  <c r="L44" s="1"/>
  <c r="H44"/>
  <c r="V44"/>
  <c r="F47" i="9" l="1"/>
  <c r="J46"/>
  <c r="K46" s="1"/>
  <c r="M46" i="5"/>
  <c r="Q46" s="1"/>
  <c r="L47"/>
  <c r="X46"/>
  <c r="AB46" s="1"/>
  <c r="W47"/>
  <c r="AH46"/>
  <c r="AI45"/>
  <c r="AS48"/>
  <c r="AT47"/>
  <c r="BD46"/>
  <c r="BE45"/>
  <c r="BO49"/>
  <c r="BP48"/>
  <c r="CK47"/>
  <c r="CL46"/>
  <c r="CV49"/>
  <c r="CW48"/>
  <c r="BZ51"/>
  <c r="E44" i="9"/>
  <c r="X44"/>
  <c r="Y44" s="1"/>
  <c r="S48"/>
  <c r="T48" s="1"/>
  <c r="W44" i="6"/>
  <c r="X44"/>
  <c r="R47"/>
  <c r="N45"/>
  <c r="O45" s="1"/>
  <c r="H45"/>
  <c r="K45"/>
  <c r="L45" s="1"/>
  <c r="C46"/>
  <c r="O44"/>
  <c r="P44"/>
  <c r="Q44" s="1"/>
  <c r="I44"/>
  <c r="V45"/>
  <c r="J47" i="9" l="1"/>
  <c r="K47" s="1"/>
  <c r="F48"/>
  <c r="L48" i="5"/>
  <c r="M47"/>
  <c r="Q47" s="1"/>
  <c r="W48"/>
  <c r="X47"/>
  <c r="AB47" s="1"/>
  <c r="AI46"/>
  <c r="AH47"/>
  <c r="AS49"/>
  <c r="AT48"/>
  <c r="BE46"/>
  <c r="BD47"/>
  <c r="BP49"/>
  <c r="BO50"/>
  <c r="CL47"/>
  <c r="CK48"/>
  <c r="CW49"/>
  <c r="CV50"/>
  <c r="BZ52"/>
  <c r="E45" i="9"/>
  <c r="X45"/>
  <c r="Y45" s="1"/>
  <c r="S49"/>
  <c r="T49" s="1"/>
  <c r="W45" i="6"/>
  <c r="X45"/>
  <c r="R48"/>
  <c r="P45"/>
  <c r="Q45" s="1"/>
  <c r="I45"/>
  <c r="K46"/>
  <c r="L46" s="1"/>
  <c r="C47"/>
  <c r="N46"/>
  <c r="O46" s="1"/>
  <c r="H46"/>
  <c r="V46"/>
  <c r="F49" i="9" l="1"/>
  <c r="J48"/>
  <c r="K48" s="1"/>
  <c r="L49" i="5"/>
  <c r="M48"/>
  <c r="Q48" s="1"/>
  <c r="W49"/>
  <c r="X48"/>
  <c r="AB48" s="1"/>
  <c r="AI47"/>
  <c r="AH48"/>
  <c r="AT49"/>
  <c r="AS50"/>
  <c r="BE47"/>
  <c r="BD48"/>
  <c r="BP50"/>
  <c r="BO51"/>
  <c r="CL48"/>
  <c r="CK49"/>
  <c r="CV51"/>
  <c r="CW50"/>
  <c r="BZ53"/>
  <c r="E46" i="9"/>
  <c r="X46"/>
  <c r="Y46" s="1"/>
  <c r="S50"/>
  <c r="T50" s="1"/>
  <c r="W46" i="6"/>
  <c r="X46"/>
  <c r="R49"/>
  <c r="K47"/>
  <c r="L47" s="1"/>
  <c r="C48"/>
  <c r="N47"/>
  <c r="O47" s="1"/>
  <c r="H47"/>
  <c r="P46"/>
  <c r="Q46" s="1"/>
  <c r="I46"/>
  <c r="V47"/>
  <c r="F50" i="9" l="1"/>
  <c r="J49"/>
  <c r="K49" s="1"/>
  <c r="L50" i="5"/>
  <c r="M49"/>
  <c r="Q49" s="1"/>
  <c r="W50"/>
  <c r="X49"/>
  <c r="AB49" s="1"/>
  <c r="AH49"/>
  <c r="AI48"/>
  <c r="AS51"/>
  <c r="AT50"/>
  <c r="BD49"/>
  <c r="BE48"/>
  <c r="BO52"/>
  <c r="BP51"/>
  <c r="CK50"/>
  <c r="CL49"/>
  <c r="CW51"/>
  <c r="CV52"/>
  <c r="BZ54"/>
  <c r="E47" i="9"/>
  <c r="X47"/>
  <c r="Y47" s="1"/>
  <c r="S51"/>
  <c r="T51" s="1"/>
  <c r="W47" i="6"/>
  <c r="X47"/>
  <c r="R50"/>
  <c r="K48"/>
  <c r="L48" s="1"/>
  <c r="C49"/>
  <c r="N48"/>
  <c r="O48" s="1"/>
  <c r="H48"/>
  <c r="P47"/>
  <c r="Q47" s="1"/>
  <c r="I47"/>
  <c r="V48"/>
  <c r="F51" i="9" l="1"/>
  <c r="J50"/>
  <c r="K50" s="1"/>
  <c r="L51" i="5"/>
  <c r="M50"/>
  <c r="Q50" s="1"/>
  <c r="W51"/>
  <c r="X50"/>
  <c r="AB50" s="1"/>
  <c r="AH50"/>
  <c r="AI49"/>
  <c r="AS52"/>
  <c r="AT51"/>
  <c r="BE49"/>
  <c r="BD50"/>
  <c r="BP52"/>
  <c r="BO53"/>
  <c r="CL50"/>
  <c r="CK51"/>
  <c r="CV53"/>
  <c r="CW52"/>
  <c r="BZ55"/>
  <c r="E48" i="9"/>
  <c r="X48"/>
  <c r="Y48" s="1"/>
  <c r="S52"/>
  <c r="T52" s="1"/>
  <c r="W48" i="6"/>
  <c r="X48"/>
  <c r="R51"/>
  <c r="C50"/>
  <c r="N49"/>
  <c r="O49" s="1"/>
  <c r="H49"/>
  <c r="K49"/>
  <c r="L49" s="1"/>
  <c r="P48"/>
  <c r="Q48" s="1"/>
  <c r="I48"/>
  <c r="V49"/>
  <c r="J51" i="9" l="1"/>
  <c r="K51" s="1"/>
  <c r="F52"/>
  <c r="L52" i="5"/>
  <c r="M51"/>
  <c r="Q51" s="1"/>
  <c r="W52"/>
  <c r="X51"/>
  <c r="AB51" s="1"/>
  <c r="AI50"/>
  <c r="AH51"/>
  <c r="AS53"/>
  <c r="AT52"/>
  <c r="BD51"/>
  <c r="BE50"/>
  <c r="BO54"/>
  <c r="BP53"/>
  <c r="CK52"/>
  <c r="CL51"/>
  <c r="CW53"/>
  <c r="CV54"/>
  <c r="BZ56"/>
  <c r="E49" i="9"/>
  <c r="X49"/>
  <c r="Y49" s="1"/>
  <c r="S53"/>
  <c r="T53" s="1"/>
  <c r="W49" i="6"/>
  <c r="X49"/>
  <c r="R52"/>
  <c r="C51"/>
  <c r="N50"/>
  <c r="O50" s="1"/>
  <c r="H50"/>
  <c r="K50"/>
  <c r="L50" s="1"/>
  <c r="P49"/>
  <c r="Q49" s="1"/>
  <c r="I49"/>
  <c r="V50"/>
  <c r="F53" i="9" l="1"/>
  <c r="J52"/>
  <c r="K52" s="1"/>
  <c r="L53" i="5"/>
  <c r="M52"/>
  <c r="Q52" s="1"/>
  <c r="W53"/>
  <c r="X52"/>
  <c r="AB52" s="1"/>
  <c r="AI51"/>
  <c r="AH52"/>
  <c r="AT53"/>
  <c r="AS54"/>
  <c r="BD52"/>
  <c r="BE51"/>
  <c r="BP54"/>
  <c r="BO55"/>
  <c r="CK53"/>
  <c r="CL52"/>
  <c r="CV55"/>
  <c r="CW54"/>
  <c r="BZ57"/>
  <c r="E50" i="9"/>
  <c r="X50"/>
  <c r="Y50" s="1"/>
  <c r="S54"/>
  <c r="T54" s="1"/>
  <c r="W50" i="6"/>
  <c r="X50"/>
  <c r="R53"/>
  <c r="C52"/>
  <c r="N51"/>
  <c r="O51" s="1"/>
  <c r="H51"/>
  <c r="K51"/>
  <c r="L51" s="1"/>
  <c r="P50"/>
  <c r="Q50" s="1"/>
  <c r="I50"/>
  <c r="V51"/>
  <c r="F54" i="9" l="1"/>
  <c r="J53"/>
  <c r="K53" s="1"/>
  <c r="M53" i="5"/>
  <c r="Q53" s="1"/>
  <c r="L54"/>
  <c r="X53"/>
  <c r="AB53" s="1"/>
  <c r="W54"/>
  <c r="AH53"/>
  <c r="AI52"/>
  <c r="AS55"/>
  <c r="AT54"/>
  <c r="BE52"/>
  <c r="BD53"/>
  <c r="BO56"/>
  <c r="BP55"/>
  <c r="CL53"/>
  <c r="CK54"/>
  <c r="CW55"/>
  <c r="CV56"/>
  <c r="BZ58"/>
  <c r="E51" i="9"/>
  <c r="X51"/>
  <c r="Y51" s="1"/>
  <c r="S55"/>
  <c r="T55" s="1"/>
  <c r="W51" i="6"/>
  <c r="X51"/>
  <c r="R54"/>
  <c r="C53"/>
  <c r="N52"/>
  <c r="O52" s="1"/>
  <c r="H52"/>
  <c r="K52"/>
  <c r="L52" s="1"/>
  <c r="I51"/>
  <c r="P51"/>
  <c r="Q51" s="1"/>
  <c r="V52"/>
  <c r="F55" i="9" l="1"/>
  <c r="J54"/>
  <c r="K54" s="1"/>
  <c r="M54" i="5"/>
  <c r="Q54" s="1"/>
  <c r="L55"/>
  <c r="X54"/>
  <c r="AB54" s="1"/>
  <c r="W55"/>
  <c r="AH54"/>
  <c r="AI53"/>
  <c r="AS56"/>
  <c r="AT55"/>
  <c r="BD54"/>
  <c r="BE53"/>
  <c r="BO57"/>
  <c r="BP56"/>
  <c r="CK55"/>
  <c r="CL54"/>
  <c r="CV57"/>
  <c r="CW56"/>
  <c r="BZ59"/>
  <c r="E52" i="9"/>
  <c r="X52"/>
  <c r="Y52" s="1"/>
  <c r="S56"/>
  <c r="T56" s="1"/>
  <c r="W52" i="6"/>
  <c r="X52"/>
  <c r="R55"/>
  <c r="P52"/>
  <c r="Q52" s="1"/>
  <c r="I52"/>
  <c r="N53"/>
  <c r="O53" s="1"/>
  <c r="H53"/>
  <c r="K53"/>
  <c r="L53" s="1"/>
  <c r="C54"/>
  <c r="V53"/>
  <c r="J55" i="9" l="1"/>
  <c r="K55" s="1"/>
  <c r="F56"/>
  <c r="L56" i="5"/>
  <c r="M55"/>
  <c r="Q55" s="1"/>
  <c r="W56"/>
  <c r="X55"/>
  <c r="AB55" s="1"/>
  <c r="AI54"/>
  <c r="AH55"/>
  <c r="AS57"/>
  <c r="AT56"/>
  <c r="BE54"/>
  <c r="BD55"/>
  <c r="BO58"/>
  <c r="BP57"/>
  <c r="CL55"/>
  <c r="CK56"/>
  <c r="CV58"/>
  <c r="CW57"/>
  <c r="BZ60"/>
  <c r="E53" i="9"/>
  <c r="X53"/>
  <c r="Y53" s="1"/>
  <c r="S57"/>
  <c r="T57" s="1"/>
  <c r="W53" i="6"/>
  <c r="X53"/>
  <c r="R56"/>
  <c r="P53"/>
  <c r="Q53" s="1"/>
  <c r="I53"/>
  <c r="K54"/>
  <c r="L54" s="1"/>
  <c r="C55"/>
  <c r="N54"/>
  <c r="O54" s="1"/>
  <c r="H54"/>
  <c r="V54"/>
  <c r="F57" i="9" l="1"/>
  <c r="J56"/>
  <c r="K56" s="1"/>
  <c r="L57" i="5"/>
  <c r="M56"/>
  <c r="Q56" s="1"/>
  <c r="W57"/>
  <c r="X56"/>
  <c r="AB56" s="1"/>
  <c r="AI55"/>
  <c r="AH56"/>
  <c r="AT57"/>
  <c r="AS58"/>
  <c r="BE55"/>
  <c r="BD56"/>
  <c r="BO59"/>
  <c r="BP58"/>
  <c r="CL56"/>
  <c r="CK57"/>
  <c r="CV59"/>
  <c r="CW58"/>
  <c r="BZ61"/>
  <c r="E54" i="9"/>
  <c r="X54"/>
  <c r="Y54" s="1"/>
  <c r="S58"/>
  <c r="T58" s="1"/>
  <c r="W54" i="6"/>
  <c r="X54"/>
  <c r="R57"/>
  <c r="P54"/>
  <c r="Q54" s="1"/>
  <c r="I54"/>
  <c r="K55"/>
  <c r="L55" s="1"/>
  <c r="C56"/>
  <c r="N55"/>
  <c r="O55" s="1"/>
  <c r="H55"/>
  <c r="V55"/>
  <c r="F58" i="9" l="1"/>
  <c r="J57"/>
  <c r="K57" s="1"/>
  <c r="L58" i="5"/>
  <c r="M57"/>
  <c r="Q57" s="1"/>
  <c r="W58"/>
  <c r="X57"/>
  <c r="AB57" s="1"/>
  <c r="AH57"/>
  <c r="AI56"/>
  <c r="AS59"/>
  <c r="AT58"/>
  <c r="BD57"/>
  <c r="BE56"/>
  <c r="BP59"/>
  <c r="BO60"/>
  <c r="CK58"/>
  <c r="CL57"/>
  <c r="CV60"/>
  <c r="CW59"/>
  <c r="BZ62"/>
  <c r="E55" i="9"/>
  <c r="X55"/>
  <c r="Y55" s="1"/>
  <c r="S59"/>
  <c r="T59" s="1"/>
  <c r="W55" i="6"/>
  <c r="X55"/>
  <c r="R58"/>
  <c r="K56"/>
  <c r="L56" s="1"/>
  <c r="C57"/>
  <c r="N56"/>
  <c r="O56" s="1"/>
  <c r="H56"/>
  <c r="I55"/>
  <c r="P55"/>
  <c r="V56"/>
  <c r="F59" i="9" l="1"/>
  <c r="J58"/>
  <c r="K58" s="1"/>
  <c r="L59" i="5"/>
  <c r="M58"/>
  <c r="Q58" s="1"/>
  <c r="W59"/>
  <c r="X58"/>
  <c r="AB58" s="1"/>
  <c r="AH58"/>
  <c r="AI57"/>
  <c r="AS60"/>
  <c r="AT59"/>
  <c r="BE57"/>
  <c r="BD58"/>
  <c r="BP60"/>
  <c r="BO61"/>
  <c r="CL58"/>
  <c r="CK59"/>
  <c r="CV61"/>
  <c r="CW60"/>
  <c r="BZ63"/>
  <c r="E56" i="9"/>
  <c r="X56"/>
  <c r="Y56" s="1"/>
  <c r="S60"/>
  <c r="T60" s="1"/>
  <c r="W56" i="6"/>
  <c r="X56"/>
  <c r="R59"/>
  <c r="C58"/>
  <c r="N57"/>
  <c r="O57" s="1"/>
  <c r="H57"/>
  <c r="K57"/>
  <c r="L57" s="1"/>
  <c r="P56"/>
  <c r="Q56" s="1"/>
  <c r="I56"/>
  <c r="Q55"/>
  <c r="V57"/>
  <c r="J59" i="9" l="1"/>
  <c r="K59" s="1"/>
  <c r="F60"/>
  <c r="L60" i="5"/>
  <c r="M59"/>
  <c r="Q59" s="1"/>
  <c r="W60"/>
  <c r="X59"/>
  <c r="AB59" s="1"/>
  <c r="AI58"/>
  <c r="AH59"/>
  <c r="AS61"/>
  <c r="AT60"/>
  <c r="BD59"/>
  <c r="BE58"/>
  <c r="BP61"/>
  <c r="BO62"/>
  <c r="CK60"/>
  <c r="CL59"/>
  <c r="CV62"/>
  <c r="CW61"/>
  <c r="BZ64"/>
  <c r="E57" i="9"/>
  <c r="X57"/>
  <c r="Y57" s="1"/>
  <c r="S61"/>
  <c r="T61" s="1"/>
  <c r="W57" i="6"/>
  <c r="X57"/>
  <c r="R60"/>
  <c r="C59"/>
  <c r="N58"/>
  <c r="O58" s="1"/>
  <c r="H58"/>
  <c r="K58"/>
  <c r="L58" s="1"/>
  <c r="I57"/>
  <c r="P57"/>
  <c r="Q57" s="1"/>
  <c r="V58"/>
  <c r="F61" i="9" l="1"/>
  <c r="J60"/>
  <c r="K60" s="1"/>
  <c r="L61" i="5"/>
  <c r="M60"/>
  <c r="Q60" s="1"/>
  <c r="W61"/>
  <c r="X60"/>
  <c r="AB60" s="1"/>
  <c r="AI59"/>
  <c r="AH60"/>
  <c r="AT61"/>
  <c r="AS62"/>
  <c r="BD60"/>
  <c r="BE59"/>
  <c r="BO63"/>
  <c r="BP62"/>
  <c r="CK61"/>
  <c r="CL60"/>
  <c r="CW62"/>
  <c r="CV63"/>
  <c r="BZ65"/>
  <c r="E58" i="9"/>
  <c r="X58"/>
  <c r="Y58" s="1"/>
  <c r="S62"/>
  <c r="T62" s="1"/>
  <c r="W58" i="6"/>
  <c r="X58"/>
  <c r="R61"/>
  <c r="P58"/>
  <c r="Q58" s="1"/>
  <c r="I58"/>
  <c r="C60"/>
  <c r="N59"/>
  <c r="O59" s="1"/>
  <c r="H59"/>
  <c r="K59"/>
  <c r="L59" s="1"/>
  <c r="V59"/>
  <c r="F62" i="9" l="1"/>
  <c r="J61"/>
  <c r="K61" s="1"/>
  <c r="M61" i="5"/>
  <c r="Q61" s="1"/>
  <c r="L62"/>
  <c r="X61"/>
  <c r="AB61" s="1"/>
  <c r="W62"/>
  <c r="AH61"/>
  <c r="AI60"/>
  <c r="AS63"/>
  <c r="AT62"/>
  <c r="BE60"/>
  <c r="BD61"/>
  <c r="BP63"/>
  <c r="BO64"/>
  <c r="CL61"/>
  <c r="CK62"/>
  <c r="CV64"/>
  <c r="CW63"/>
  <c r="BZ66"/>
  <c r="E59" i="9"/>
  <c r="X59"/>
  <c r="Y59" s="1"/>
  <c r="S63"/>
  <c r="T63" s="1"/>
  <c r="W59" i="6"/>
  <c r="X59"/>
  <c r="R62"/>
  <c r="C61"/>
  <c r="N60"/>
  <c r="O60" s="1"/>
  <c r="H60"/>
  <c r="K60"/>
  <c r="L60" s="1"/>
  <c r="P59"/>
  <c r="Q59" s="1"/>
  <c r="I59"/>
  <c r="V60"/>
  <c r="F63" i="9" l="1"/>
  <c r="J62"/>
  <c r="K62" s="1"/>
  <c r="M62" i="5"/>
  <c r="Q62" s="1"/>
  <c r="L63"/>
  <c r="X62"/>
  <c r="AB62" s="1"/>
  <c r="W63"/>
  <c r="AH62"/>
  <c r="AI61"/>
  <c r="AM61" s="1"/>
  <c r="AS64"/>
  <c r="AT63"/>
  <c r="BD62"/>
  <c r="BE61"/>
  <c r="BO65"/>
  <c r="BP64"/>
  <c r="CK63"/>
  <c r="CL62"/>
  <c r="CV65"/>
  <c r="CW64"/>
  <c r="BZ67"/>
  <c r="E60" i="9"/>
  <c r="X60"/>
  <c r="Y60" s="1"/>
  <c r="S64"/>
  <c r="T64" s="1"/>
  <c r="W60" i="6"/>
  <c r="X60"/>
  <c r="R63"/>
  <c r="N61"/>
  <c r="O61" s="1"/>
  <c r="H61"/>
  <c r="K61"/>
  <c r="L61" s="1"/>
  <c r="C62"/>
  <c r="P60"/>
  <c r="Q60" s="1"/>
  <c r="I60"/>
  <c r="V61"/>
  <c r="J63" i="9" l="1"/>
  <c r="K63" s="1"/>
  <c r="F64"/>
  <c r="L64" i="5"/>
  <c r="M63"/>
  <c r="Q63" s="1"/>
  <c r="W64"/>
  <c r="X63"/>
  <c r="AB63" s="1"/>
  <c r="AI62"/>
  <c r="AM62" s="1"/>
  <c r="AH63"/>
  <c r="AS65"/>
  <c r="AT64"/>
  <c r="BE62"/>
  <c r="BD63"/>
  <c r="BP65"/>
  <c r="BO66"/>
  <c r="CL63"/>
  <c r="CK64"/>
  <c r="CV66"/>
  <c r="CW65"/>
  <c r="BZ68"/>
  <c r="E61" i="9"/>
  <c r="X61"/>
  <c r="Y61" s="1"/>
  <c r="S65"/>
  <c r="T65" s="1"/>
  <c r="W61" i="6"/>
  <c r="X61"/>
  <c r="R64"/>
  <c r="P61"/>
  <c r="Q61" s="1"/>
  <c r="I61"/>
  <c r="K62"/>
  <c r="L62" s="1"/>
  <c r="C63"/>
  <c r="N62"/>
  <c r="O62" s="1"/>
  <c r="H62"/>
  <c r="V62"/>
  <c r="F65" i="9" l="1"/>
  <c r="J64"/>
  <c r="K64" s="1"/>
  <c r="L65" i="5"/>
  <c r="M64"/>
  <c r="Q64" s="1"/>
  <c r="W65"/>
  <c r="X64"/>
  <c r="AB64" s="1"/>
  <c r="AI63"/>
  <c r="AM63" s="1"/>
  <c r="AH64"/>
  <c r="AT65"/>
  <c r="AS66"/>
  <c r="BE63"/>
  <c r="BD64"/>
  <c r="BP66"/>
  <c r="BO67"/>
  <c r="CL64"/>
  <c r="CK65"/>
  <c r="CV67"/>
  <c r="CW66"/>
  <c r="BZ69"/>
  <c r="E62" i="9"/>
  <c r="X62"/>
  <c r="Y62" s="1"/>
  <c r="S66"/>
  <c r="T66" s="1"/>
  <c r="W62" i="6"/>
  <c r="X62"/>
  <c r="R65"/>
  <c r="P62"/>
  <c r="Q62" s="1"/>
  <c r="I62"/>
  <c r="K63"/>
  <c r="L63" s="1"/>
  <c r="C64"/>
  <c r="N63"/>
  <c r="O63" s="1"/>
  <c r="H63"/>
  <c r="V63"/>
  <c r="F66" i="9" l="1"/>
  <c r="J65"/>
  <c r="K65" s="1"/>
  <c r="L66" i="5"/>
  <c r="M65"/>
  <c r="Q65" s="1"/>
  <c r="W66"/>
  <c r="X65"/>
  <c r="AB65" s="1"/>
  <c r="AH65"/>
  <c r="AI64"/>
  <c r="AM64" s="1"/>
  <c r="AS67"/>
  <c r="AT66"/>
  <c r="BD65"/>
  <c r="BE64"/>
  <c r="BO68"/>
  <c r="BP67"/>
  <c r="CK66"/>
  <c r="CL65"/>
  <c r="CW67"/>
  <c r="CV68"/>
  <c r="BZ70"/>
  <c r="E63" i="9"/>
  <c r="X63"/>
  <c r="Y63" s="1"/>
  <c r="S67"/>
  <c r="T67" s="1"/>
  <c r="W63" i="6"/>
  <c r="X63"/>
  <c r="R66"/>
  <c r="K64"/>
  <c r="C65"/>
  <c r="N64"/>
  <c r="O64" s="1"/>
  <c r="H64"/>
  <c r="I63"/>
  <c r="P63"/>
  <c r="V64"/>
  <c r="F67" i="9" l="1"/>
  <c r="J66"/>
  <c r="K66" s="1"/>
  <c r="L67" i="5"/>
  <c r="M66"/>
  <c r="Q66" s="1"/>
  <c r="W67"/>
  <c r="X66"/>
  <c r="AB66" s="1"/>
  <c r="AH66"/>
  <c r="AI65"/>
  <c r="AM65" s="1"/>
  <c r="AS68"/>
  <c r="AT67"/>
  <c r="BE65"/>
  <c r="BD66"/>
  <c r="BP68"/>
  <c r="BO69"/>
  <c r="CL66"/>
  <c r="CK67"/>
  <c r="CV69"/>
  <c r="CW68"/>
  <c r="BZ71"/>
  <c r="E64" i="9"/>
  <c r="X64"/>
  <c r="Y64" s="1"/>
  <c r="S68"/>
  <c r="T68" s="1"/>
  <c r="W64" i="6"/>
  <c r="X64"/>
  <c r="R67"/>
  <c r="C66"/>
  <c r="N65"/>
  <c r="O65" s="1"/>
  <c r="H65"/>
  <c r="K65"/>
  <c r="L65" s="1"/>
  <c r="Q63"/>
  <c r="L64"/>
  <c r="P64"/>
  <c r="Q64" s="1"/>
  <c r="I64"/>
  <c r="V65"/>
  <c r="J67" i="9" l="1"/>
  <c r="K67" s="1"/>
  <c r="F68"/>
  <c r="L68" i="5"/>
  <c r="M67"/>
  <c r="Q67" s="1"/>
  <c r="W68"/>
  <c r="X67"/>
  <c r="AB67" s="1"/>
  <c r="AI66"/>
  <c r="AM66" s="1"/>
  <c r="AH67"/>
  <c r="AS69"/>
  <c r="AT68"/>
  <c r="BD67"/>
  <c r="BE66"/>
  <c r="BO70"/>
  <c r="BP69"/>
  <c r="CK68"/>
  <c r="CL67"/>
  <c r="CW69"/>
  <c r="CV70"/>
  <c r="BZ72"/>
  <c r="E65" i="9"/>
  <c r="X65"/>
  <c r="Y65" s="1"/>
  <c r="S69"/>
  <c r="T69" s="1"/>
  <c r="W65" i="6"/>
  <c r="X65"/>
  <c r="R68"/>
  <c r="C67"/>
  <c r="N66"/>
  <c r="O66" s="1"/>
  <c r="H66"/>
  <c r="K66"/>
  <c r="L66" s="1"/>
  <c r="P65"/>
  <c r="Q65" s="1"/>
  <c r="I65"/>
  <c r="V66"/>
  <c r="F69" i="9" l="1"/>
  <c r="J68"/>
  <c r="K68" s="1"/>
  <c r="L69" i="5"/>
  <c r="M68"/>
  <c r="Q68" s="1"/>
  <c r="W69"/>
  <c r="X68"/>
  <c r="AB68" s="1"/>
  <c r="AI67"/>
  <c r="AM67" s="1"/>
  <c r="AH68"/>
  <c r="AT69"/>
  <c r="AS70"/>
  <c r="BD68"/>
  <c r="BE67"/>
  <c r="BP70"/>
  <c r="BO71"/>
  <c r="CK69"/>
  <c r="CL68"/>
  <c r="CV71"/>
  <c r="CW70"/>
  <c r="BZ73"/>
  <c r="E66" i="9"/>
  <c r="X66"/>
  <c r="Y66" s="1"/>
  <c r="S70"/>
  <c r="T70" s="1"/>
  <c r="W66" i="6"/>
  <c r="X66"/>
  <c r="R69"/>
  <c r="C68"/>
  <c r="N67"/>
  <c r="O67" s="1"/>
  <c r="H67"/>
  <c r="K67"/>
  <c r="L67" s="1"/>
  <c r="I66"/>
  <c r="P66"/>
  <c r="Q66" s="1"/>
  <c r="V67"/>
  <c r="F70" i="9" l="1"/>
  <c r="J69"/>
  <c r="K69" s="1"/>
  <c r="M69" i="5"/>
  <c r="Q69" s="1"/>
  <c r="L70"/>
  <c r="X69"/>
  <c r="AB69" s="1"/>
  <c r="W70"/>
  <c r="AH69"/>
  <c r="AI68"/>
  <c r="AM68" s="1"/>
  <c r="AS71"/>
  <c r="AT70"/>
  <c r="BE68"/>
  <c r="BD69"/>
  <c r="BO72"/>
  <c r="BP71"/>
  <c r="CL69"/>
  <c r="CK70"/>
  <c r="CW71"/>
  <c r="CV72"/>
  <c r="BZ74"/>
  <c r="E67" i="9"/>
  <c r="X67"/>
  <c r="Y67" s="1"/>
  <c r="S71"/>
  <c r="T71" s="1"/>
  <c r="W67" i="6"/>
  <c r="X67"/>
  <c r="R70"/>
  <c r="C69"/>
  <c r="N68"/>
  <c r="O68" s="1"/>
  <c r="H68"/>
  <c r="K68"/>
  <c r="L68" s="1"/>
  <c r="P67"/>
  <c r="Q67" s="1"/>
  <c r="I67"/>
  <c r="V68"/>
  <c r="F71" i="9" l="1"/>
  <c r="J70"/>
  <c r="K70" s="1"/>
  <c r="M70" i="5"/>
  <c r="Q70" s="1"/>
  <c r="L71"/>
  <c r="X70"/>
  <c r="AB70" s="1"/>
  <c r="W71"/>
  <c r="AH70"/>
  <c r="AI69"/>
  <c r="AM69" s="1"/>
  <c r="AS72"/>
  <c r="AT71"/>
  <c r="BD70"/>
  <c r="BE69"/>
  <c r="BO73"/>
  <c r="BP72"/>
  <c r="CK71"/>
  <c r="CL70"/>
  <c r="CV73"/>
  <c r="CW72"/>
  <c r="BZ75"/>
  <c r="E68" i="9"/>
  <c r="X68"/>
  <c r="Y68" s="1"/>
  <c r="S72"/>
  <c r="T72" s="1"/>
  <c r="W68" i="6"/>
  <c r="X68"/>
  <c r="R71"/>
  <c r="I68"/>
  <c r="P68"/>
  <c r="Q68" s="1"/>
  <c r="N69"/>
  <c r="O69" s="1"/>
  <c r="H69"/>
  <c r="K69"/>
  <c r="L69" s="1"/>
  <c r="C70"/>
  <c r="V69"/>
  <c r="J71" i="9" l="1"/>
  <c r="K71" s="1"/>
  <c r="F72"/>
  <c r="L72" i="5"/>
  <c r="M71"/>
  <c r="Q71" s="1"/>
  <c r="W72"/>
  <c r="X71"/>
  <c r="AB71" s="1"/>
  <c r="AI70"/>
  <c r="AM70" s="1"/>
  <c r="AH71"/>
  <c r="AS73"/>
  <c r="AT72"/>
  <c r="BE70"/>
  <c r="BD71"/>
  <c r="BO74"/>
  <c r="BP73"/>
  <c r="CL71"/>
  <c r="CK72"/>
  <c r="CW73"/>
  <c r="CV74"/>
  <c r="BZ76"/>
  <c r="E69" i="9"/>
  <c r="X69"/>
  <c r="Y69" s="1"/>
  <c r="S73"/>
  <c r="T73" s="1"/>
  <c r="W69" i="6"/>
  <c r="X69"/>
  <c r="R72"/>
  <c r="K70"/>
  <c r="L70" s="1"/>
  <c r="C71"/>
  <c r="N70"/>
  <c r="O70" s="1"/>
  <c r="H70"/>
  <c r="P69"/>
  <c r="Q69" s="1"/>
  <c r="I69"/>
  <c r="V70"/>
  <c r="F73" i="9" l="1"/>
  <c r="J72"/>
  <c r="K72" s="1"/>
  <c r="L73" i="5"/>
  <c r="M72"/>
  <c r="Q72" s="1"/>
  <c r="W73"/>
  <c r="X72"/>
  <c r="AB72" s="1"/>
  <c r="AI71"/>
  <c r="AM71" s="1"/>
  <c r="AH72"/>
  <c r="AT73"/>
  <c r="AS74"/>
  <c r="BE71"/>
  <c r="BD72"/>
  <c r="BO75"/>
  <c r="BP74"/>
  <c r="CL72"/>
  <c r="CK73"/>
  <c r="CV75"/>
  <c r="CW74"/>
  <c r="BZ77"/>
  <c r="E70" i="9"/>
  <c r="X70"/>
  <c r="Y70" s="1"/>
  <c r="S74"/>
  <c r="T74" s="1"/>
  <c r="W70" i="6"/>
  <c r="X70"/>
  <c r="R73"/>
  <c r="K71"/>
  <c r="L71" s="1"/>
  <c r="C72"/>
  <c r="N71"/>
  <c r="O71" s="1"/>
  <c r="H71"/>
  <c r="I70"/>
  <c r="P70"/>
  <c r="Q70" s="1"/>
  <c r="V71"/>
  <c r="F74" i="9" l="1"/>
  <c r="J73"/>
  <c r="K73" s="1"/>
  <c r="L74" i="5"/>
  <c r="M73"/>
  <c r="Q73" s="1"/>
  <c r="W74"/>
  <c r="X73"/>
  <c r="AB73" s="1"/>
  <c r="AH73"/>
  <c r="AI72"/>
  <c r="AM72" s="1"/>
  <c r="AS75"/>
  <c r="AT74"/>
  <c r="BD73"/>
  <c r="BE72"/>
  <c r="BP75"/>
  <c r="BO76"/>
  <c r="CK74"/>
  <c r="CL73"/>
  <c r="CV76"/>
  <c r="CW75"/>
  <c r="BZ78"/>
  <c r="E71" i="9"/>
  <c r="X71"/>
  <c r="Y71" s="1"/>
  <c r="S75"/>
  <c r="T75" s="1"/>
  <c r="W71" i="6"/>
  <c r="X71"/>
  <c r="R74"/>
  <c r="K72"/>
  <c r="C73"/>
  <c r="N72"/>
  <c r="O72" s="1"/>
  <c r="H72"/>
  <c r="I71"/>
  <c r="P71"/>
  <c r="V72"/>
  <c r="F75" i="9" l="1"/>
  <c r="J74"/>
  <c r="K74" s="1"/>
  <c r="L75" i="5"/>
  <c r="M74"/>
  <c r="Q74" s="1"/>
  <c r="W75"/>
  <c r="X74"/>
  <c r="AB74" s="1"/>
  <c r="AH74"/>
  <c r="AI73"/>
  <c r="AM73" s="1"/>
  <c r="AS76"/>
  <c r="AT75"/>
  <c r="BE73"/>
  <c r="BD74"/>
  <c r="BP76"/>
  <c r="BO77"/>
  <c r="CL74"/>
  <c r="CK75"/>
  <c r="CV77"/>
  <c r="CW76"/>
  <c r="BZ79"/>
  <c r="E72" i="9"/>
  <c r="X72"/>
  <c r="Y72" s="1"/>
  <c r="S76"/>
  <c r="T76" s="1"/>
  <c r="W72" i="6"/>
  <c r="X72"/>
  <c r="R75"/>
  <c r="C74"/>
  <c r="N73"/>
  <c r="O73" s="1"/>
  <c r="H73"/>
  <c r="K73"/>
  <c r="L73" s="1"/>
  <c r="L72"/>
  <c r="P72"/>
  <c r="I72"/>
  <c r="Q72"/>
  <c r="Q71"/>
  <c r="V73"/>
  <c r="J75" i="9" l="1"/>
  <c r="K75" s="1"/>
  <c r="F76"/>
  <c r="L76" i="5"/>
  <c r="M75"/>
  <c r="Q75" s="1"/>
  <c r="W76"/>
  <c r="X75"/>
  <c r="AB75" s="1"/>
  <c r="AH75"/>
  <c r="AI74"/>
  <c r="AM74" s="1"/>
  <c r="AS77"/>
  <c r="AT76"/>
  <c r="BD75"/>
  <c r="BE74"/>
  <c r="BP77"/>
  <c r="BO78"/>
  <c r="CK76"/>
  <c r="CL75"/>
  <c r="CV78"/>
  <c r="CW77"/>
  <c r="BZ80"/>
  <c r="E73" i="9"/>
  <c r="X73"/>
  <c r="Y73" s="1"/>
  <c r="S77"/>
  <c r="T77" s="1"/>
  <c r="W73" i="6"/>
  <c r="X73"/>
  <c r="R76"/>
  <c r="C75"/>
  <c r="N74"/>
  <c r="O74" s="1"/>
  <c r="H74"/>
  <c r="K74"/>
  <c r="L74" s="1"/>
  <c r="P73"/>
  <c r="Q73" s="1"/>
  <c r="I73"/>
  <c r="V74"/>
  <c r="F77" i="9" l="1"/>
  <c r="J76"/>
  <c r="K76" s="1"/>
  <c r="L77" i="5"/>
  <c r="M76"/>
  <c r="Q76" s="1"/>
  <c r="W77"/>
  <c r="X76"/>
  <c r="AB76" s="1"/>
  <c r="AH76"/>
  <c r="AI75"/>
  <c r="AM75" s="1"/>
  <c r="AT77"/>
  <c r="AS78"/>
  <c r="BD76"/>
  <c r="BE75"/>
  <c r="BO79"/>
  <c r="BP78"/>
  <c r="CK77"/>
  <c r="CL76"/>
  <c r="CW78"/>
  <c r="CV79"/>
  <c r="BZ81"/>
  <c r="E74" i="9"/>
  <c r="X74"/>
  <c r="Y74" s="1"/>
  <c r="S78"/>
  <c r="T78" s="1"/>
  <c r="W74" i="6"/>
  <c r="X74"/>
  <c r="R77"/>
  <c r="P74"/>
  <c r="Q74" s="1"/>
  <c r="I74"/>
  <c r="C76"/>
  <c r="N75"/>
  <c r="O75" s="1"/>
  <c r="H75"/>
  <c r="K75"/>
  <c r="L75" s="1"/>
  <c r="V75"/>
  <c r="F78" i="9" l="1"/>
  <c r="J77"/>
  <c r="K77" s="1"/>
  <c r="M77" i="5"/>
  <c r="Q77" s="1"/>
  <c r="L78"/>
  <c r="X77"/>
  <c r="AB77" s="1"/>
  <c r="W78"/>
  <c r="AH77"/>
  <c r="AI76"/>
  <c r="AM76" s="1"/>
  <c r="AS79"/>
  <c r="AT78"/>
  <c r="BE76"/>
  <c r="BD77"/>
  <c r="BP79"/>
  <c r="BO80"/>
  <c r="CL77"/>
  <c r="CK78"/>
  <c r="CV80"/>
  <c r="CW79"/>
  <c r="BZ82"/>
  <c r="E75" i="9"/>
  <c r="X75"/>
  <c r="Y75" s="1"/>
  <c r="S79"/>
  <c r="T79" s="1"/>
  <c r="W75" i="6"/>
  <c r="X75"/>
  <c r="R78"/>
  <c r="C77"/>
  <c r="N76"/>
  <c r="H76"/>
  <c r="K76"/>
  <c r="L76" s="1"/>
  <c r="P75"/>
  <c r="Q75" s="1"/>
  <c r="I75"/>
  <c r="V76"/>
  <c r="F79" i="9" l="1"/>
  <c r="J78"/>
  <c r="K78" s="1"/>
  <c r="M78" i="5"/>
  <c r="Q78" s="1"/>
  <c r="L79"/>
  <c r="X78"/>
  <c r="AB78" s="1"/>
  <c r="W79"/>
  <c r="AI77"/>
  <c r="AM77" s="1"/>
  <c r="AH78"/>
  <c r="AS80"/>
  <c r="AT79"/>
  <c r="BD78"/>
  <c r="BE77"/>
  <c r="BO81"/>
  <c r="BP80"/>
  <c r="CK79"/>
  <c r="CL78"/>
  <c r="CV81"/>
  <c r="CW80"/>
  <c r="BZ83"/>
  <c r="E76" i="9"/>
  <c r="X76"/>
  <c r="Y76" s="1"/>
  <c r="S80"/>
  <c r="T80" s="1"/>
  <c r="W76" i="6"/>
  <c r="X76"/>
  <c r="R79"/>
  <c r="I76"/>
  <c r="P76"/>
  <c r="Q76" s="1"/>
  <c r="N77"/>
  <c r="O77" s="1"/>
  <c r="H77"/>
  <c r="K77"/>
  <c r="L77" s="1"/>
  <c r="C78"/>
  <c r="O76"/>
  <c r="V77"/>
  <c r="J79" i="9" l="1"/>
  <c r="K79" s="1"/>
  <c r="F80"/>
  <c r="L80" i="5"/>
  <c r="M79"/>
  <c r="Q79" s="1"/>
  <c r="W80"/>
  <c r="X79"/>
  <c r="AB79" s="1"/>
  <c r="AI78"/>
  <c r="AM78" s="1"/>
  <c r="AH79"/>
  <c r="AS81"/>
  <c r="AT80"/>
  <c r="BE78"/>
  <c r="BD79"/>
  <c r="BP81"/>
  <c r="BO82"/>
  <c r="CL79"/>
  <c r="CK80"/>
  <c r="CV82"/>
  <c r="CW81"/>
  <c r="BZ84"/>
  <c r="E77" i="9"/>
  <c r="X77"/>
  <c r="Y77" s="1"/>
  <c r="S81"/>
  <c r="T81" s="1"/>
  <c r="W77" i="6"/>
  <c r="X77"/>
  <c r="R80"/>
  <c r="K78"/>
  <c r="L78" s="1"/>
  <c r="C79"/>
  <c r="N78"/>
  <c r="O78" s="1"/>
  <c r="H78"/>
  <c r="P77"/>
  <c r="Q77" s="1"/>
  <c r="I77"/>
  <c r="V78"/>
  <c r="F81" i="9" l="1"/>
  <c r="J80"/>
  <c r="K80" s="1"/>
  <c r="L81" i="5"/>
  <c r="M80"/>
  <c r="Q80" s="1"/>
  <c r="W81"/>
  <c r="X80"/>
  <c r="AB80" s="1"/>
  <c r="AH80"/>
  <c r="AI79"/>
  <c r="AM79" s="1"/>
  <c r="AT81"/>
  <c r="AS82"/>
  <c r="BE79"/>
  <c r="BD80"/>
  <c r="BP82"/>
  <c r="BO83"/>
  <c r="CL80"/>
  <c r="CK81"/>
  <c r="CV83"/>
  <c r="CW82"/>
  <c r="BZ85"/>
  <c r="E78" i="9"/>
  <c r="X78"/>
  <c r="Y78" s="1"/>
  <c r="S82"/>
  <c r="T82" s="1"/>
  <c r="W78" i="6"/>
  <c r="X78"/>
  <c r="R81"/>
  <c r="K79"/>
  <c r="L79" s="1"/>
  <c r="C80"/>
  <c r="N79"/>
  <c r="O79" s="1"/>
  <c r="H79"/>
  <c r="I78"/>
  <c r="P78"/>
  <c r="Q78" s="1"/>
  <c r="V79"/>
  <c r="F82" i="9" l="1"/>
  <c r="J81"/>
  <c r="K81" s="1"/>
  <c r="L82" i="5"/>
  <c r="M81"/>
  <c r="Q81" s="1"/>
  <c r="W82"/>
  <c r="X81"/>
  <c r="AB81" s="1"/>
  <c r="AH81"/>
  <c r="AI80"/>
  <c r="AM80" s="1"/>
  <c r="AS83"/>
  <c r="AT82"/>
  <c r="BD81"/>
  <c r="BE80"/>
  <c r="BO84"/>
  <c r="BP83"/>
  <c r="CK82"/>
  <c r="CL81"/>
  <c r="CW83"/>
  <c r="CV84"/>
  <c r="BZ86"/>
  <c r="E79" i="9"/>
  <c r="X79"/>
  <c r="Y79" s="1"/>
  <c r="S83"/>
  <c r="T83" s="1"/>
  <c r="W79" i="6"/>
  <c r="X79"/>
  <c r="R82"/>
  <c r="I79"/>
  <c r="P79"/>
  <c r="Q79" s="1"/>
  <c r="K80"/>
  <c r="C81"/>
  <c r="N80"/>
  <c r="O80" s="1"/>
  <c r="H80"/>
  <c r="V80"/>
  <c r="F83" i="9" l="1"/>
  <c r="J82"/>
  <c r="K82" s="1"/>
  <c r="L83" i="5"/>
  <c r="M82"/>
  <c r="Q82" s="1"/>
  <c r="W83"/>
  <c r="X82"/>
  <c r="AB82" s="1"/>
  <c r="AH82"/>
  <c r="AI81"/>
  <c r="AM81" s="1"/>
  <c r="AS84"/>
  <c r="AT83"/>
  <c r="BE81"/>
  <c r="BD82"/>
  <c r="BP84"/>
  <c r="BO85"/>
  <c r="CL82"/>
  <c r="CK83"/>
  <c r="CV85"/>
  <c r="CW84"/>
  <c r="BZ87"/>
  <c r="E80" i="9"/>
  <c r="X80"/>
  <c r="Y80" s="1"/>
  <c r="S84"/>
  <c r="T84" s="1"/>
  <c r="W80" i="6"/>
  <c r="X80"/>
  <c r="R83"/>
  <c r="L81"/>
  <c r="L80"/>
  <c r="C82"/>
  <c r="N81"/>
  <c r="O81" s="1"/>
  <c r="H81"/>
  <c r="K81"/>
  <c r="I80"/>
  <c r="P80"/>
  <c r="Q80" s="1"/>
  <c r="V81"/>
  <c r="J83" i="9" l="1"/>
  <c r="K83" s="1"/>
  <c r="F84"/>
  <c r="L84" i="5"/>
  <c r="M83"/>
  <c r="Q83" s="1"/>
  <c r="W84"/>
  <c r="X83"/>
  <c r="AB83" s="1"/>
  <c r="AH83"/>
  <c r="AI82"/>
  <c r="AM82" s="1"/>
  <c r="AS85"/>
  <c r="AT84"/>
  <c r="BD83"/>
  <c r="BE82"/>
  <c r="BO86"/>
  <c r="BP85"/>
  <c r="CK84"/>
  <c r="CL83"/>
  <c r="CW85"/>
  <c r="CV86"/>
  <c r="BZ88"/>
  <c r="E81" i="9"/>
  <c r="X81"/>
  <c r="Y81" s="1"/>
  <c r="S85"/>
  <c r="T85" s="1"/>
  <c r="W81" i="6"/>
  <c r="X81"/>
  <c r="R84"/>
  <c r="I81"/>
  <c r="P81"/>
  <c r="Q81" s="1"/>
  <c r="C83"/>
  <c r="N82"/>
  <c r="O82" s="1"/>
  <c r="H82"/>
  <c r="K82"/>
  <c r="L82" s="1"/>
  <c r="V82"/>
  <c r="F85" i="9" l="1"/>
  <c r="J84"/>
  <c r="K84" s="1"/>
  <c r="L85" i="5"/>
  <c r="M84"/>
  <c r="Q84" s="1"/>
  <c r="W85"/>
  <c r="X84"/>
  <c r="AB84" s="1"/>
  <c r="AH84"/>
  <c r="AI83"/>
  <c r="AM83" s="1"/>
  <c r="AT85"/>
  <c r="AS86"/>
  <c r="BD84"/>
  <c r="BE83"/>
  <c r="BP86"/>
  <c r="BO87"/>
  <c r="CK85"/>
  <c r="CL84"/>
  <c r="CV87"/>
  <c r="CW86"/>
  <c r="BZ89"/>
  <c r="E82" i="9"/>
  <c r="X82"/>
  <c r="Y82" s="1"/>
  <c r="S86"/>
  <c r="T86" s="1"/>
  <c r="W82" i="6"/>
  <c r="X82"/>
  <c r="R85"/>
  <c r="C84"/>
  <c r="N83"/>
  <c r="O83" s="1"/>
  <c r="H83"/>
  <c r="K83"/>
  <c r="L83" s="1"/>
  <c r="I82"/>
  <c r="P82"/>
  <c r="Q82" s="1"/>
  <c r="V83"/>
  <c r="F86" i="9" l="1"/>
  <c r="J85"/>
  <c r="K85" s="1"/>
  <c r="M85" i="5"/>
  <c r="Q85" s="1"/>
  <c r="L86"/>
  <c r="X85"/>
  <c r="AB85" s="1"/>
  <c r="W86"/>
  <c r="AH85"/>
  <c r="AI84"/>
  <c r="AM84" s="1"/>
  <c r="AS87"/>
  <c r="AT86"/>
  <c r="BE84"/>
  <c r="BD85"/>
  <c r="BO88"/>
  <c r="BP87"/>
  <c r="CL85"/>
  <c r="CK86"/>
  <c r="CV88"/>
  <c r="CW87"/>
  <c r="BZ90"/>
  <c r="E83" i="9"/>
  <c r="X83"/>
  <c r="Y83" s="1"/>
  <c r="S87"/>
  <c r="T87" s="1"/>
  <c r="W83" i="6"/>
  <c r="X83"/>
  <c r="R86"/>
  <c r="C85"/>
  <c r="N84"/>
  <c r="O84" s="1"/>
  <c r="H84"/>
  <c r="K84"/>
  <c r="L84" s="1"/>
  <c r="P83"/>
  <c r="Q83" s="1"/>
  <c r="I83"/>
  <c r="V84"/>
  <c r="F87" i="9" l="1"/>
  <c r="J86"/>
  <c r="K86" s="1"/>
  <c r="M86" i="5"/>
  <c r="Q86" s="1"/>
  <c r="L87"/>
  <c r="X86"/>
  <c r="AB86" s="1"/>
  <c r="W87"/>
  <c r="AI85"/>
  <c r="AM85" s="1"/>
  <c r="AH86"/>
  <c r="AS88"/>
  <c r="AT87"/>
  <c r="BD86"/>
  <c r="BE85"/>
  <c r="BO89"/>
  <c r="BP88"/>
  <c r="CK87"/>
  <c r="CL86"/>
  <c r="CV89"/>
  <c r="CW88"/>
  <c r="BZ91"/>
  <c r="E84" i="9"/>
  <c r="X84"/>
  <c r="Y84" s="1"/>
  <c r="S88"/>
  <c r="T88" s="1"/>
  <c r="W84" i="6"/>
  <c r="X84"/>
  <c r="R87"/>
  <c r="N85"/>
  <c r="O85" s="1"/>
  <c r="H85"/>
  <c r="K85"/>
  <c r="L85" s="1"/>
  <c r="C86"/>
  <c r="P84"/>
  <c r="Q84" s="1"/>
  <c r="I84"/>
  <c r="V85"/>
  <c r="J87" i="9" l="1"/>
  <c r="K87" s="1"/>
  <c r="F88"/>
  <c r="L88" i="5"/>
  <c r="M87"/>
  <c r="Q87" s="1"/>
  <c r="W88"/>
  <c r="X87"/>
  <c r="AB87" s="1"/>
  <c r="AI86"/>
  <c r="AM86" s="1"/>
  <c r="AH87"/>
  <c r="AS89"/>
  <c r="AT88"/>
  <c r="BE86"/>
  <c r="BD87"/>
  <c r="BO90"/>
  <c r="BP89"/>
  <c r="CL87"/>
  <c r="CK88"/>
  <c r="CW89"/>
  <c r="CV90"/>
  <c r="BZ92"/>
  <c r="E85" i="9"/>
  <c r="X85"/>
  <c r="Y85" s="1"/>
  <c r="S89"/>
  <c r="T89" s="1"/>
  <c r="W85" i="6"/>
  <c r="X85"/>
  <c r="R88"/>
  <c r="P85"/>
  <c r="Q85" s="1"/>
  <c r="I85"/>
  <c r="K86"/>
  <c r="L86" s="1"/>
  <c r="C87"/>
  <c r="N86"/>
  <c r="O86" s="1"/>
  <c r="H86"/>
  <c r="V86"/>
  <c r="F89" i="9" l="1"/>
  <c r="J88"/>
  <c r="K88" s="1"/>
  <c r="L89" i="5"/>
  <c r="M88"/>
  <c r="Q88" s="1"/>
  <c r="W89"/>
  <c r="X88"/>
  <c r="AB88" s="1"/>
  <c r="AH88"/>
  <c r="AI87"/>
  <c r="AM87" s="1"/>
  <c r="AT89"/>
  <c r="AS90"/>
  <c r="BE87"/>
  <c r="BD88"/>
  <c r="BO91"/>
  <c r="BP90"/>
  <c r="CL88"/>
  <c r="CK89"/>
  <c r="CW90"/>
  <c r="CV91"/>
  <c r="BZ93"/>
  <c r="E86" i="9"/>
  <c r="X86"/>
  <c r="Y86" s="1"/>
  <c r="S90"/>
  <c r="T90" s="1"/>
  <c r="W86" i="6"/>
  <c r="X86"/>
  <c r="R89"/>
  <c r="K87"/>
  <c r="L87" s="1"/>
  <c r="C88"/>
  <c r="N87"/>
  <c r="O87" s="1"/>
  <c r="H87"/>
  <c r="I86"/>
  <c r="P86"/>
  <c r="Q86" s="1"/>
  <c r="V87"/>
  <c r="F90" i="9" l="1"/>
  <c r="J89"/>
  <c r="K89" s="1"/>
  <c r="L90" i="5"/>
  <c r="M89"/>
  <c r="Q89" s="1"/>
  <c r="W90"/>
  <c r="X89"/>
  <c r="AB89" s="1"/>
  <c r="AH89"/>
  <c r="AI88"/>
  <c r="AM88" s="1"/>
  <c r="AS91"/>
  <c r="AT90"/>
  <c r="BD89"/>
  <c r="BE88"/>
  <c r="BP91"/>
  <c r="BO92"/>
  <c r="CK90"/>
  <c r="CL89"/>
  <c r="CV92"/>
  <c r="CW91"/>
  <c r="BZ94"/>
  <c r="E87" i="9"/>
  <c r="X87"/>
  <c r="Y87" s="1"/>
  <c r="S91"/>
  <c r="T91" s="1"/>
  <c r="W87" i="6"/>
  <c r="X87"/>
  <c r="R90"/>
  <c r="K88"/>
  <c r="L88" s="1"/>
  <c r="C89"/>
  <c r="N88"/>
  <c r="O88" s="1"/>
  <c r="H88"/>
  <c r="P87"/>
  <c r="I87"/>
  <c r="V88"/>
  <c r="F91" i="9" l="1"/>
  <c r="J90"/>
  <c r="K90" s="1"/>
  <c r="L91" i="5"/>
  <c r="M90"/>
  <c r="Q90" s="1"/>
  <c r="W91"/>
  <c r="X90"/>
  <c r="AB90" s="1"/>
  <c r="AH90"/>
  <c r="AI89"/>
  <c r="AM89" s="1"/>
  <c r="AS92"/>
  <c r="AT91"/>
  <c r="AX91" s="1"/>
  <c r="BE89"/>
  <c r="BD90"/>
  <c r="BP92"/>
  <c r="BO93"/>
  <c r="CL90"/>
  <c r="CK91"/>
  <c r="CV93"/>
  <c r="CW92"/>
  <c r="BZ95"/>
  <c r="E88" i="9"/>
  <c r="X88"/>
  <c r="Y88" s="1"/>
  <c r="S92"/>
  <c r="T92" s="1"/>
  <c r="W88" i="6"/>
  <c r="X88"/>
  <c r="R91"/>
  <c r="C90"/>
  <c r="N89"/>
  <c r="O89" s="1"/>
  <c r="H89"/>
  <c r="K89"/>
  <c r="L89" s="1"/>
  <c r="P88"/>
  <c r="Q88" s="1"/>
  <c r="I88"/>
  <c r="Q87"/>
  <c r="V89"/>
  <c r="J91" i="9" l="1"/>
  <c r="K91" s="1"/>
  <c r="F92"/>
  <c r="L92" i="5"/>
  <c r="M91"/>
  <c r="Q91" s="1"/>
  <c r="W92"/>
  <c r="X91"/>
  <c r="AB91" s="1"/>
  <c r="AH91"/>
  <c r="AI90"/>
  <c r="AM90" s="1"/>
  <c r="AS93"/>
  <c r="AT92"/>
  <c r="AX92" s="1"/>
  <c r="BD91"/>
  <c r="BE90"/>
  <c r="BP93"/>
  <c r="BO94"/>
  <c r="CK92"/>
  <c r="CL91"/>
  <c r="CW93"/>
  <c r="CV94"/>
  <c r="BZ96"/>
  <c r="E89" i="9"/>
  <c r="X89"/>
  <c r="Y89" s="1"/>
  <c r="S93"/>
  <c r="T93" s="1"/>
  <c r="W89" i="6"/>
  <c r="X89"/>
  <c r="R92"/>
  <c r="C91"/>
  <c r="N90"/>
  <c r="O90" s="1"/>
  <c r="H90"/>
  <c r="K90"/>
  <c r="L90" s="1"/>
  <c r="P89"/>
  <c r="Q89" s="1"/>
  <c r="I89"/>
  <c r="V90"/>
  <c r="F93" i="9" l="1"/>
  <c r="J92"/>
  <c r="K92" s="1"/>
  <c r="L93" i="5"/>
  <c r="M92"/>
  <c r="Q92" s="1"/>
  <c r="W93"/>
  <c r="X92"/>
  <c r="AB92" s="1"/>
  <c r="AH92"/>
  <c r="AI91"/>
  <c r="AM91" s="1"/>
  <c r="AT93"/>
  <c r="AX93" s="1"/>
  <c r="AS94"/>
  <c r="BD92"/>
  <c r="BE91"/>
  <c r="BO95"/>
  <c r="BP94"/>
  <c r="CK93"/>
  <c r="CL92"/>
  <c r="CW94"/>
  <c r="CV95"/>
  <c r="BZ97"/>
  <c r="E90" i="9"/>
  <c r="X90"/>
  <c r="Y90" s="1"/>
  <c r="S94"/>
  <c r="T94" s="1"/>
  <c r="W90" i="6"/>
  <c r="X90"/>
  <c r="R94"/>
  <c r="R93"/>
  <c r="C92"/>
  <c r="N91"/>
  <c r="O91" s="1"/>
  <c r="H91"/>
  <c r="K91"/>
  <c r="L91" s="1"/>
  <c r="I90"/>
  <c r="P90"/>
  <c r="Q90" s="1"/>
  <c r="V91"/>
  <c r="F94" i="9" l="1"/>
  <c r="J93"/>
  <c r="K93" s="1"/>
  <c r="M93" i="5"/>
  <c r="Q93" s="1"/>
  <c r="L94"/>
  <c r="X93"/>
  <c r="AB93" s="1"/>
  <c r="W94"/>
  <c r="AH93"/>
  <c r="AI92"/>
  <c r="AM92" s="1"/>
  <c r="AS95"/>
  <c r="AT94"/>
  <c r="AX94" s="1"/>
  <c r="BE92"/>
  <c r="BD93"/>
  <c r="BP95"/>
  <c r="BO96"/>
  <c r="CL93"/>
  <c r="CK94"/>
  <c r="CV96"/>
  <c r="CW95"/>
  <c r="BZ98"/>
  <c r="E91" i="9"/>
  <c r="X91"/>
  <c r="Y91" s="1"/>
  <c r="S95"/>
  <c r="T95" s="1"/>
  <c r="W91" i="6"/>
  <c r="X91"/>
  <c r="P91"/>
  <c r="Q91" s="1"/>
  <c r="I91"/>
  <c r="C93"/>
  <c r="N92"/>
  <c r="O92" s="1"/>
  <c r="H92"/>
  <c r="K92"/>
  <c r="L92" s="1"/>
  <c r="V92"/>
  <c r="F95" i="9" l="1"/>
  <c r="J94"/>
  <c r="K94" s="1"/>
  <c r="M94" i="5"/>
  <c r="Q94" s="1"/>
  <c r="L95"/>
  <c r="X94"/>
  <c r="AB94" s="1"/>
  <c r="W95"/>
  <c r="AI93"/>
  <c r="AM93" s="1"/>
  <c r="AH94"/>
  <c r="AS96"/>
  <c r="AT95"/>
  <c r="AX95" s="1"/>
  <c r="BD94"/>
  <c r="BE93"/>
  <c r="BO97"/>
  <c r="BP96"/>
  <c r="CK95"/>
  <c r="CL94"/>
  <c r="CV97"/>
  <c r="CW96"/>
  <c r="BZ99"/>
  <c r="E92" i="9"/>
  <c r="X92"/>
  <c r="Y92" s="1"/>
  <c r="S96"/>
  <c r="T96" s="1"/>
  <c r="W92" i="6"/>
  <c r="X92"/>
  <c r="N93"/>
  <c r="O93" s="1"/>
  <c r="H93"/>
  <c r="K93"/>
  <c r="L93" s="1"/>
  <c r="C94"/>
  <c r="I92"/>
  <c r="P92"/>
  <c r="V93"/>
  <c r="V94"/>
  <c r="X94" s="1"/>
  <c r="J95" i="9" l="1"/>
  <c r="K95" s="1"/>
  <c r="F96"/>
  <c r="L96" i="5"/>
  <c r="M95"/>
  <c r="Q95" s="1"/>
  <c r="W96"/>
  <c r="X95"/>
  <c r="AB95" s="1"/>
  <c r="AI94"/>
  <c r="AM94" s="1"/>
  <c r="AH95"/>
  <c r="AS97"/>
  <c r="AT96"/>
  <c r="AX96" s="1"/>
  <c r="BE94"/>
  <c r="BD95"/>
  <c r="BP97"/>
  <c r="BO98"/>
  <c r="CL95"/>
  <c r="CK96"/>
  <c r="CW97"/>
  <c r="CV98"/>
  <c r="BZ100"/>
  <c r="E93" i="9"/>
  <c r="X93"/>
  <c r="Y93" s="1"/>
  <c r="S97"/>
  <c r="T97" s="1"/>
  <c r="W93" i="6"/>
  <c r="X93"/>
  <c r="K94"/>
  <c r="L94" s="1"/>
  <c r="N94"/>
  <c r="O94" s="1"/>
  <c r="H94"/>
  <c r="P93"/>
  <c r="Q93" s="1"/>
  <c r="I93"/>
  <c r="Q92"/>
  <c r="W94"/>
  <c r="F97" i="9" l="1"/>
  <c r="J96"/>
  <c r="K96" s="1"/>
  <c r="L97" i="5"/>
  <c r="M96"/>
  <c r="Q96" s="1"/>
  <c r="W97"/>
  <c r="X96"/>
  <c r="AB96" s="1"/>
  <c r="AH96"/>
  <c r="AI95"/>
  <c r="AM95" s="1"/>
  <c r="AT97"/>
  <c r="AX97" s="1"/>
  <c r="AS98"/>
  <c r="BE95"/>
  <c r="BD96"/>
  <c r="BP98"/>
  <c r="BO99"/>
  <c r="CL96"/>
  <c r="CK97"/>
  <c r="CW98"/>
  <c r="CV99"/>
  <c r="BZ101"/>
  <c r="E94" i="9"/>
  <c r="X94"/>
  <c r="Y94" s="1"/>
  <c r="S98"/>
  <c r="T98" s="1"/>
  <c r="I94" i="6"/>
  <c r="P94"/>
  <c r="Q94" s="1"/>
  <c r="F98" i="9" l="1"/>
  <c r="J97"/>
  <c r="K97" s="1"/>
  <c r="L98" i="5"/>
  <c r="M97"/>
  <c r="Q97" s="1"/>
  <c r="W98"/>
  <c r="X97"/>
  <c r="AB97" s="1"/>
  <c r="AH97"/>
  <c r="AI96"/>
  <c r="AM96" s="1"/>
  <c r="AS99"/>
  <c r="AT98"/>
  <c r="AX98" s="1"/>
  <c r="BD97"/>
  <c r="BE96"/>
  <c r="BO100"/>
  <c r="BP99"/>
  <c r="CK98"/>
  <c r="CL97"/>
  <c r="CV100"/>
  <c r="CW99"/>
  <c r="BZ102"/>
  <c r="E95" i="9"/>
  <c r="X95"/>
  <c r="Y95" s="1"/>
  <c r="S99"/>
  <c r="T99" s="1"/>
  <c r="F99" l="1"/>
  <c r="J98"/>
  <c r="K98" s="1"/>
  <c r="L99" i="5"/>
  <c r="M98"/>
  <c r="Q98" s="1"/>
  <c r="W99"/>
  <c r="X98"/>
  <c r="AB98" s="1"/>
  <c r="AH98"/>
  <c r="AI97"/>
  <c r="AM97" s="1"/>
  <c r="AS100"/>
  <c r="AT99"/>
  <c r="AX99" s="1"/>
  <c r="BE97"/>
  <c r="BD98"/>
  <c r="BP100"/>
  <c r="BO101"/>
  <c r="CL98"/>
  <c r="CK99"/>
  <c r="CV101"/>
  <c r="CW100"/>
  <c r="BZ103"/>
  <c r="E96" i="9"/>
  <c r="X96"/>
  <c r="Y96" s="1"/>
  <c r="S100"/>
  <c r="T100" s="1"/>
  <c r="J99" l="1"/>
  <c r="K99" s="1"/>
  <c r="F100"/>
  <c r="L100" i="5"/>
  <c r="M99"/>
  <c r="Q99" s="1"/>
  <c r="W100"/>
  <c r="X99"/>
  <c r="AB99" s="1"/>
  <c r="AH99"/>
  <c r="AI98"/>
  <c r="AM98" s="1"/>
  <c r="AS101"/>
  <c r="AT100"/>
  <c r="AX100" s="1"/>
  <c r="BD99"/>
  <c r="BE98"/>
  <c r="BO102"/>
  <c r="BP101"/>
  <c r="CK100"/>
  <c r="CL99"/>
  <c r="CW101"/>
  <c r="CV102"/>
  <c r="BZ104"/>
  <c r="E97" i="9"/>
  <c r="X97"/>
  <c r="Y97" s="1"/>
  <c r="S101"/>
  <c r="T101" s="1"/>
  <c r="F101" l="1"/>
  <c r="J100"/>
  <c r="K100" s="1"/>
  <c r="L101" i="5"/>
  <c r="M100"/>
  <c r="Q100" s="1"/>
  <c r="W101"/>
  <c r="X100"/>
  <c r="AB100" s="1"/>
  <c r="AH100"/>
  <c r="AI99"/>
  <c r="AM99" s="1"/>
  <c r="AT101"/>
  <c r="AX101" s="1"/>
  <c r="AS102"/>
  <c r="BD100"/>
  <c r="BE99"/>
  <c r="BP102"/>
  <c r="BO103"/>
  <c r="CK101"/>
  <c r="CL100"/>
  <c r="CW102"/>
  <c r="CV103"/>
  <c r="BZ105"/>
  <c r="E98" i="9"/>
  <c r="X98"/>
  <c r="Y98" s="1"/>
  <c r="S102"/>
  <c r="T102" s="1"/>
  <c r="F102" l="1"/>
  <c r="J101"/>
  <c r="K101" s="1"/>
  <c r="M101" i="5"/>
  <c r="Q101" s="1"/>
  <c r="L102"/>
  <c r="X101"/>
  <c r="AB101" s="1"/>
  <c r="W102"/>
  <c r="AH101"/>
  <c r="AI100"/>
  <c r="AM100" s="1"/>
  <c r="AS103"/>
  <c r="AT102"/>
  <c r="AX102" s="1"/>
  <c r="BE100"/>
  <c r="BD101"/>
  <c r="BO104"/>
  <c r="BP103"/>
  <c r="CL101"/>
  <c r="CK102"/>
  <c r="CV104"/>
  <c r="CW103"/>
  <c r="BZ106"/>
  <c r="E99" i="9"/>
  <c r="X99"/>
  <c r="Y99" s="1"/>
  <c r="S103"/>
  <c r="T103" s="1"/>
  <c r="F103" l="1"/>
  <c r="J102"/>
  <c r="K102" s="1"/>
  <c r="M102" i="5"/>
  <c r="Q102" s="1"/>
  <c r="L103"/>
  <c r="X102"/>
  <c r="AB102" s="1"/>
  <c r="W103"/>
  <c r="AI101"/>
  <c r="AM101" s="1"/>
  <c r="AH102"/>
  <c r="AS104"/>
  <c r="AT103"/>
  <c r="AX103" s="1"/>
  <c r="BD102"/>
  <c r="BE101"/>
  <c r="BO105"/>
  <c r="BP104"/>
  <c r="CK103"/>
  <c r="CL102"/>
  <c r="CV105"/>
  <c r="CW104"/>
  <c r="BZ107"/>
  <c r="E100" i="9"/>
  <c r="X100"/>
  <c r="Y100" s="1"/>
  <c r="S104"/>
  <c r="T104" s="1"/>
  <c r="J103" l="1"/>
  <c r="K103" s="1"/>
  <c r="F104"/>
  <c r="L104" i="5"/>
  <c r="M103"/>
  <c r="Q103" s="1"/>
  <c r="W104"/>
  <c r="X103"/>
  <c r="AB103" s="1"/>
  <c r="AI102"/>
  <c r="AM102" s="1"/>
  <c r="AH103"/>
  <c r="AS105"/>
  <c r="AT104"/>
  <c r="AX104" s="1"/>
  <c r="BE102"/>
  <c r="BD103"/>
  <c r="BO106"/>
  <c r="BP105"/>
  <c r="CL103"/>
  <c r="CK104"/>
  <c r="CW105"/>
  <c r="CV106"/>
  <c r="BZ108"/>
  <c r="E101" i="9"/>
  <c r="X101"/>
  <c r="Y101" s="1"/>
  <c r="S105"/>
  <c r="T105" s="1"/>
  <c r="F105" l="1"/>
  <c r="J104"/>
  <c r="K104" s="1"/>
  <c r="L105" i="5"/>
  <c r="M104"/>
  <c r="Q104" s="1"/>
  <c r="W105"/>
  <c r="X104"/>
  <c r="AB104" s="1"/>
  <c r="AH104"/>
  <c r="AI103"/>
  <c r="AM103" s="1"/>
  <c r="AT105"/>
  <c r="AX105" s="1"/>
  <c r="AS106"/>
  <c r="BE103"/>
  <c r="BD104"/>
  <c r="BO107"/>
  <c r="BP106"/>
  <c r="CL104"/>
  <c r="CK105"/>
  <c r="CW106"/>
  <c r="CV107"/>
  <c r="BZ109"/>
  <c r="E102" i="9"/>
  <c r="X102"/>
  <c r="Y102" s="1"/>
  <c r="S106"/>
  <c r="T106" s="1"/>
  <c r="F106" l="1"/>
  <c r="J105"/>
  <c r="K105" s="1"/>
  <c r="L106" i="5"/>
  <c r="M105"/>
  <c r="Q105" s="1"/>
  <c r="W106"/>
  <c r="X105"/>
  <c r="AB105" s="1"/>
  <c r="AH105"/>
  <c r="AI104"/>
  <c r="AM104" s="1"/>
  <c r="AS107"/>
  <c r="AT106"/>
  <c r="AX106" s="1"/>
  <c r="BD105"/>
  <c r="BE104"/>
  <c r="BP107"/>
  <c r="BO108"/>
  <c r="CK106"/>
  <c r="CL105"/>
  <c r="CV108"/>
  <c r="CW107"/>
  <c r="BZ110"/>
  <c r="E103" i="9"/>
  <c r="X103"/>
  <c r="Y103" s="1"/>
  <c r="S107"/>
  <c r="T107" s="1"/>
  <c r="F107" l="1"/>
  <c r="J106"/>
  <c r="K106" s="1"/>
  <c r="L107" i="5"/>
  <c r="M106"/>
  <c r="Q106" s="1"/>
  <c r="W107"/>
  <c r="X106"/>
  <c r="AB106" s="1"/>
  <c r="AH106"/>
  <c r="AI105"/>
  <c r="AM105" s="1"/>
  <c r="AS108"/>
  <c r="AT107"/>
  <c r="AX107" s="1"/>
  <c r="BE105"/>
  <c r="BD106"/>
  <c r="BP108"/>
  <c r="BO109"/>
  <c r="CL106"/>
  <c r="CK107"/>
  <c r="CV109"/>
  <c r="CW108"/>
  <c r="BZ111"/>
  <c r="E104" i="9"/>
  <c r="X104"/>
  <c r="Y104" s="1"/>
  <c r="S108"/>
  <c r="T108" s="1"/>
  <c r="J107" l="1"/>
  <c r="K107" s="1"/>
  <c r="F108"/>
  <c r="L108" i="5"/>
  <c r="M107"/>
  <c r="Q107" s="1"/>
  <c r="W108"/>
  <c r="X107"/>
  <c r="AB107" s="1"/>
  <c r="AH107"/>
  <c r="AI106"/>
  <c r="AM106" s="1"/>
  <c r="AS109"/>
  <c r="AT108"/>
  <c r="AX108" s="1"/>
  <c r="BD107"/>
  <c r="BE106"/>
  <c r="BP109"/>
  <c r="BO110"/>
  <c r="CK108"/>
  <c r="CL107"/>
  <c r="CW109"/>
  <c r="CV110"/>
  <c r="BZ112"/>
  <c r="E105" i="9"/>
  <c r="X105"/>
  <c r="Y105" s="1"/>
  <c r="S109"/>
  <c r="T109" s="1"/>
  <c r="F109" l="1"/>
  <c r="J108"/>
  <c r="K108" s="1"/>
  <c r="L109" i="5"/>
  <c r="M108"/>
  <c r="Q108" s="1"/>
  <c r="W109"/>
  <c r="X108"/>
  <c r="AB108" s="1"/>
  <c r="AH108"/>
  <c r="AI107"/>
  <c r="AM107" s="1"/>
  <c r="AT109"/>
  <c r="AX109" s="1"/>
  <c r="AS110"/>
  <c r="BD108"/>
  <c r="BE107"/>
  <c r="BO111"/>
  <c r="BP110"/>
  <c r="CK109"/>
  <c r="CL108"/>
  <c r="CW110"/>
  <c r="CV111"/>
  <c r="BZ113"/>
  <c r="E106" i="9"/>
  <c r="X106"/>
  <c r="Y106" s="1"/>
  <c r="S110"/>
  <c r="T110" s="1"/>
  <c r="F110" l="1"/>
  <c r="J109"/>
  <c r="K109" s="1"/>
  <c r="M109" i="5"/>
  <c r="Q109" s="1"/>
  <c r="L110"/>
  <c r="X109"/>
  <c r="AB109" s="1"/>
  <c r="W110"/>
  <c r="AH109"/>
  <c r="AI108"/>
  <c r="AM108" s="1"/>
  <c r="AT110"/>
  <c r="AX110" s="1"/>
  <c r="AS111"/>
  <c r="BE108"/>
  <c r="BD109"/>
  <c r="BP111"/>
  <c r="BO112"/>
  <c r="CL109"/>
  <c r="CK110"/>
  <c r="CV112"/>
  <c r="CW111"/>
  <c r="BZ114"/>
  <c r="E107" i="9"/>
  <c r="X107"/>
  <c r="Y107" s="1"/>
  <c r="S111"/>
  <c r="T111" s="1"/>
  <c r="F111" l="1"/>
  <c r="J110"/>
  <c r="K110" s="1"/>
  <c r="M110" i="5"/>
  <c r="Q110" s="1"/>
  <c r="L111"/>
  <c r="X110"/>
  <c r="AB110" s="1"/>
  <c r="W111"/>
  <c r="AI109"/>
  <c r="AM109" s="1"/>
  <c r="AH110"/>
  <c r="AS112"/>
  <c r="AT111"/>
  <c r="AX111" s="1"/>
  <c r="BD110"/>
  <c r="BE109"/>
  <c r="BO113"/>
  <c r="BP112"/>
  <c r="CK111"/>
  <c r="CL110"/>
  <c r="CV113"/>
  <c r="CW112"/>
  <c r="BZ115"/>
  <c r="E108" i="9"/>
  <c r="X108"/>
  <c r="Y108" s="1"/>
  <c r="S112"/>
  <c r="T112" s="1"/>
  <c r="J111" l="1"/>
  <c r="K111" s="1"/>
  <c r="F112"/>
  <c r="L112" i="5"/>
  <c r="M111"/>
  <c r="Q111" s="1"/>
  <c r="W112"/>
  <c r="X111"/>
  <c r="AB111" s="1"/>
  <c r="AI110"/>
  <c r="AM110" s="1"/>
  <c r="AH111"/>
  <c r="AS113"/>
  <c r="AT112"/>
  <c r="AX112" s="1"/>
  <c r="BE110"/>
  <c r="BD111"/>
  <c r="BP113"/>
  <c r="BO114"/>
  <c r="CL111"/>
  <c r="CK112"/>
  <c r="CW113"/>
  <c r="CV114"/>
  <c r="BZ116"/>
  <c r="E109" i="9"/>
  <c r="X109"/>
  <c r="Y109" s="1"/>
  <c r="S113"/>
  <c r="T113" s="1"/>
  <c r="F113" l="1"/>
  <c r="J112"/>
  <c r="K112" s="1"/>
  <c r="L113" i="5"/>
  <c r="M112"/>
  <c r="Q112" s="1"/>
  <c r="W113"/>
  <c r="X112"/>
  <c r="AB112" s="1"/>
  <c r="AH112"/>
  <c r="AI111"/>
  <c r="AM111" s="1"/>
  <c r="AS114"/>
  <c r="AT113"/>
  <c r="AX113" s="1"/>
  <c r="BE111"/>
  <c r="BD112"/>
  <c r="BP114"/>
  <c r="BO115"/>
  <c r="CL112"/>
  <c r="CK113"/>
  <c r="CW114"/>
  <c r="CV115"/>
  <c r="BZ117"/>
  <c r="E110" i="9"/>
  <c r="X110"/>
  <c r="Y110" s="1"/>
  <c r="S114"/>
  <c r="T114" s="1"/>
  <c r="F114" l="1"/>
  <c r="J113"/>
  <c r="K113" s="1"/>
  <c r="L114" i="5"/>
  <c r="M113"/>
  <c r="Q113" s="1"/>
  <c r="W114"/>
  <c r="X113"/>
  <c r="AB113" s="1"/>
  <c r="AH113"/>
  <c r="AI112"/>
  <c r="AM112" s="1"/>
  <c r="AS115"/>
  <c r="AT114"/>
  <c r="AX114" s="1"/>
  <c r="BE112"/>
  <c r="BD113"/>
  <c r="BO116"/>
  <c r="BP115"/>
  <c r="CK114"/>
  <c r="CL113"/>
  <c r="CV116"/>
  <c r="CW115"/>
  <c r="BZ118"/>
  <c r="E111" i="9"/>
  <c r="X111"/>
  <c r="Y111" s="1"/>
  <c r="S115"/>
  <c r="T115" s="1"/>
  <c r="F115" l="1"/>
  <c r="J114"/>
  <c r="K114" s="1"/>
  <c r="L115" i="5"/>
  <c r="M114"/>
  <c r="Q114" s="1"/>
  <c r="W115"/>
  <c r="X114"/>
  <c r="AB114" s="1"/>
  <c r="AH114"/>
  <c r="AI113"/>
  <c r="AM113" s="1"/>
  <c r="AS116"/>
  <c r="AT115"/>
  <c r="AX115" s="1"/>
  <c r="BD114"/>
  <c r="BE113"/>
  <c r="BP116"/>
  <c r="BO117"/>
  <c r="CL114"/>
  <c r="CK115"/>
  <c r="CV117"/>
  <c r="CW116"/>
  <c r="BZ119"/>
  <c r="E112" i="9"/>
  <c r="X112"/>
  <c r="Y112" s="1"/>
  <c r="S116"/>
  <c r="T116" s="1"/>
  <c r="J115" l="1"/>
  <c r="K115" s="1"/>
  <c r="F116"/>
  <c r="L116" i="5"/>
  <c r="M115"/>
  <c r="Q115" s="1"/>
  <c r="W116"/>
  <c r="X115"/>
  <c r="AB115" s="1"/>
  <c r="AH115"/>
  <c r="AI114"/>
  <c r="AM114" s="1"/>
  <c r="AS117"/>
  <c r="AT116"/>
  <c r="AX116" s="1"/>
  <c r="BD115"/>
  <c r="BE114"/>
  <c r="BO118"/>
  <c r="BP117"/>
  <c r="CK116"/>
  <c r="CL115"/>
  <c r="CW117"/>
  <c r="CV118"/>
  <c r="BZ120"/>
  <c r="E113" i="9"/>
  <c r="X113"/>
  <c r="Y113" s="1"/>
  <c r="S117"/>
  <c r="T117" s="1"/>
  <c r="F117" l="1"/>
  <c r="J116"/>
  <c r="K116" s="1"/>
  <c r="L117" i="5"/>
  <c r="M116"/>
  <c r="Q116" s="1"/>
  <c r="W117"/>
  <c r="X116"/>
  <c r="AB116" s="1"/>
  <c r="AH116"/>
  <c r="AI115"/>
  <c r="AM115" s="1"/>
  <c r="AT117"/>
  <c r="AX117" s="1"/>
  <c r="AS118"/>
  <c r="BD116"/>
  <c r="BE115"/>
  <c r="BP118"/>
  <c r="BO119"/>
  <c r="CK117"/>
  <c r="CL116"/>
  <c r="CW118"/>
  <c r="CV119"/>
  <c r="BZ121"/>
  <c r="E114" i="9"/>
  <c r="X114"/>
  <c r="Y114" s="1"/>
  <c r="S118"/>
  <c r="T118" s="1"/>
  <c r="F118" l="1"/>
  <c r="J117"/>
  <c r="K117" s="1"/>
  <c r="M117" i="5"/>
  <c r="Q117" s="1"/>
  <c r="L118"/>
  <c r="X117"/>
  <c r="AB117" s="1"/>
  <c r="W118"/>
  <c r="AH117"/>
  <c r="AI116"/>
  <c r="AM116" s="1"/>
  <c r="AT118"/>
  <c r="AX118" s="1"/>
  <c r="AS119"/>
  <c r="BD117"/>
  <c r="BE116"/>
  <c r="BO120"/>
  <c r="BP119"/>
  <c r="CL117"/>
  <c r="CK118"/>
  <c r="CV120"/>
  <c r="CW119"/>
  <c r="BZ122"/>
  <c r="E115" i="9"/>
  <c r="X115"/>
  <c r="Y115" s="1"/>
  <c r="S119"/>
  <c r="T119" s="1"/>
  <c r="F119" l="1"/>
  <c r="J118"/>
  <c r="K118" s="1"/>
  <c r="M118" i="5"/>
  <c r="Q118" s="1"/>
  <c r="L119"/>
  <c r="X118"/>
  <c r="AB118" s="1"/>
  <c r="W119"/>
  <c r="AI117"/>
  <c r="AM117" s="1"/>
  <c r="AH118"/>
  <c r="AS120"/>
  <c r="AT119"/>
  <c r="AX119" s="1"/>
  <c r="BE117"/>
  <c r="BD118"/>
  <c r="BO121"/>
  <c r="BP120"/>
  <c r="CK119"/>
  <c r="CL118"/>
  <c r="CV121"/>
  <c r="CW120"/>
  <c r="BZ123"/>
  <c r="E116" i="9"/>
  <c r="X116"/>
  <c r="Y116" s="1"/>
  <c r="S120"/>
  <c r="T120" s="1"/>
  <c r="J119" l="1"/>
  <c r="K119" s="1"/>
  <c r="F120"/>
  <c r="L120" i="5"/>
  <c r="M119"/>
  <c r="Q119" s="1"/>
  <c r="W120"/>
  <c r="X119"/>
  <c r="AB119" s="1"/>
  <c r="AI118"/>
  <c r="AM118" s="1"/>
  <c r="AH119"/>
  <c r="AS121"/>
  <c r="AT120"/>
  <c r="AX120" s="1"/>
  <c r="BD119"/>
  <c r="BE118"/>
  <c r="BO122"/>
  <c r="BP121"/>
  <c r="CL119"/>
  <c r="CK120"/>
  <c r="CW121"/>
  <c r="CV122"/>
  <c r="BZ124"/>
  <c r="E117" i="9"/>
  <c r="X117"/>
  <c r="Y117" s="1"/>
  <c r="S121"/>
  <c r="T121" s="1"/>
  <c r="F121" l="1"/>
  <c r="J120"/>
  <c r="K120" s="1"/>
  <c r="L121" i="5"/>
  <c r="M120"/>
  <c r="Q120" s="1"/>
  <c r="W121"/>
  <c r="X120"/>
  <c r="AB120" s="1"/>
  <c r="AH120"/>
  <c r="AI119"/>
  <c r="AM119" s="1"/>
  <c r="AS122"/>
  <c r="AT121"/>
  <c r="AX121" s="1"/>
  <c r="BE119"/>
  <c r="BD120"/>
  <c r="BO123"/>
  <c r="BP122"/>
  <c r="CL120"/>
  <c r="CK121"/>
  <c r="CW122"/>
  <c r="CV123"/>
  <c r="BZ125"/>
  <c r="E118" i="9"/>
  <c r="X118"/>
  <c r="Y118" s="1"/>
  <c r="S122"/>
  <c r="T122" s="1"/>
  <c r="F122" l="1"/>
  <c r="J121"/>
  <c r="K121" s="1"/>
  <c r="L122" i="5"/>
  <c r="M121"/>
  <c r="Q121" s="1"/>
  <c r="W122"/>
  <c r="X121"/>
  <c r="AB121" s="1"/>
  <c r="AH121"/>
  <c r="AI120"/>
  <c r="AM120" s="1"/>
  <c r="AS123"/>
  <c r="AT122"/>
  <c r="AX122" s="1"/>
  <c r="BD121"/>
  <c r="BE120"/>
  <c r="BP123"/>
  <c r="BO124"/>
  <c r="CK122"/>
  <c r="CL121"/>
  <c r="CV124"/>
  <c r="CW123"/>
  <c r="BZ126"/>
  <c r="E119" i="9"/>
  <c r="X119"/>
  <c r="Y119" s="1"/>
  <c r="S123"/>
  <c r="T123" s="1"/>
  <c r="F123" l="1"/>
  <c r="J122"/>
  <c r="K122" s="1"/>
  <c r="L123" i="5"/>
  <c r="M122"/>
  <c r="Q122" s="1"/>
  <c r="W123"/>
  <c r="X122"/>
  <c r="AB122" s="1"/>
  <c r="AH122"/>
  <c r="AI121"/>
  <c r="AM121" s="1"/>
  <c r="AS124"/>
  <c r="AT123"/>
  <c r="AX123" s="1"/>
  <c r="BE121"/>
  <c r="BD122"/>
  <c r="BP124"/>
  <c r="BO125"/>
  <c r="CL122"/>
  <c r="CK123"/>
  <c r="CV125"/>
  <c r="CW124"/>
  <c r="BZ127"/>
  <c r="E120" i="9"/>
  <c r="X120"/>
  <c r="Y120" s="1"/>
  <c r="S124"/>
  <c r="T124" s="1"/>
  <c r="J123" l="1"/>
  <c r="K123" s="1"/>
  <c r="F124"/>
  <c r="L124" i="5"/>
  <c r="M123"/>
  <c r="Q123" s="1"/>
  <c r="W124"/>
  <c r="X123"/>
  <c r="AB123" s="1"/>
  <c r="AH123"/>
  <c r="AI122"/>
  <c r="AM122" s="1"/>
  <c r="AS125"/>
  <c r="AT124"/>
  <c r="AX124" s="1"/>
  <c r="BE122"/>
  <c r="BD123"/>
  <c r="BP125"/>
  <c r="BO126"/>
  <c r="CK124"/>
  <c r="CL123"/>
  <c r="CW125"/>
  <c r="CV126"/>
  <c r="BZ128"/>
  <c r="E121" i="9"/>
  <c r="X121"/>
  <c r="Y121" s="1"/>
  <c r="S125"/>
  <c r="T125" s="1"/>
  <c r="F125" l="1"/>
  <c r="J124"/>
  <c r="K124" s="1"/>
  <c r="L125" i="5"/>
  <c r="M124"/>
  <c r="Q124" s="1"/>
  <c r="W125"/>
  <c r="X124"/>
  <c r="AB124" s="1"/>
  <c r="AH124"/>
  <c r="AI123"/>
  <c r="AM123" s="1"/>
  <c r="AT125"/>
  <c r="AX125" s="1"/>
  <c r="AS126"/>
  <c r="BD124"/>
  <c r="BE123"/>
  <c r="BO127"/>
  <c r="BP126"/>
  <c r="CK125"/>
  <c r="CL124"/>
  <c r="CW126"/>
  <c r="CV127"/>
  <c r="BZ129"/>
  <c r="E122" i="9"/>
  <c r="X122"/>
  <c r="Y122" s="1"/>
  <c r="S126"/>
  <c r="T126" s="1"/>
  <c r="F126" l="1"/>
  <c r="J125"/>
  <c r="K125" s="1"/>
  <c r="M125" i="5"/>
  <c r="Q125" s="1"/>
  <c r="L126"/>
  <c r="X125"/>
  <c r="AB125" s="1"/>
  <c r="W126"/>
  <c r="AH125"/>
  <c r="AI124"/>
  <c r="AM124" s="1"/>
  <c r="AT126"/>
  <c r="AX126" s="1"/>
  <c r="AS127"/>
  <c r="BE124"/>
  <c r="BD125"/>
  <c r="BP127"/>
  <c r="BO128"/>
  <c r="CL125"/>
  <c r="CK126"/>
  <c r="CV128"/>
  <c r="CW127"/>
  <c r="BZ130"/>
  <c r="E123" i="9"/>
  <c r="X123"/>
  <c r="Y123" s="1"/>
  <c r="S127"/>
  <c r="T127" s="1"/>
  <c r="F127" l="1"/>
  <c r="J126"/>
  <c r="K126" s="1"/>
  <c r="M126" i="5"/>
  <c r="Q126" s="1"/>
  <c r="L127"/>
  <c r="X126"/>
  <c r="AB126" s="1"/>
  <c r="W127"/>
  <c r="AI125"/>
  <c r="AM125" s="1"/>
  <c r="AH126"/>
  <c r="AS128"/>
  <c r="AT127"/>
  <c r="AX127" s="1"/>
  <c r="BD126"/>
  <c r="BE125"/>
  <c r="BO129"/>
  <c r="BP128"/>
  <c r="CK127"/>
  <c r="CL126"/>
  <c r="CV129"/>
  <c r="CW128"/>
  <c r="BZ131"/>
  <c r="E124" i="9"/>
  <c r="X124"/>
  <c r="Y124" s="1"/>
  <c r="S128"/>
  <c r="T128" s="1"/>
  <c r="J127" l="1"/>
  <c r="K127" s="1"/>
  <c r="F128"/>
  <c r="L128" i="5"/>
  <c r="M127"/>
  <c r="Q127" s="1"/>
  <c r="W128"/>
  <c r="X127"/>
  <c r="AB127" s="1"/>
  <c r="AI126"/>
  <c r="AM126" s="1"/>
  <c r="AH127"/>
  <c r="AS129"/>
  <c r="AT128"/>
  <c r="AX128" s="1"/>
  <c r="BE126"/>
  <c r="BD127"/>
  <c r="BP129"/>
  <c r="BO130"/>
  <c r="CL127"/>
  <c r="CK128"/>
  <c r="CW129"/>
  <c r="CV130"/>
  <c r="BZ132"/>
  <c r="E125" i="9"/>
  <c r="X125"/>
  <c r="Y125" s="1"/>
  <c r="S129"/>
  <c r="T129" s="1"/>
  <c r="F129" l="1"/>
  <c r="J128"/>
  <c r="K128" s="1"/>
  <c r="L129" i="5"/>
  <c r="M128"/>
  <c r="Q128" s="1"/>
  <c r="W129"/>
  <c r="X128"/>
  <c r="AB128" s="1"/>
  <c r="AH128"/>
  <c r="AI127"/>
  <c r="AM127" s="1"/>
  <c r="AS130"/>
  <c r="AT129"/>
  <c r="AX129" s="1"/>
  <c r="BE127"/>
  <c r="BD128"/>
  <c r="BP130"/>
  <c r="BO131"/>
  <c r="CL128"/>
  <c r="CK129"/>
  <c r="CW130"/>
  <c r="CV131"/>
  <c r="BZ133"/>
  <c r="E126" i="9"/>
  <c r="X126"/>
  <c r="Y126" s="1"/>
  <c r="S130"/>
  <c r="T130" s="1"/>
  <c r="F130" l="1"/>
  <c r="J129"/>
  <c r="K129" s="1"/>
  <c r="L130" i="5"/>
  <c r="M129"/>
  <c r="Q129" s="1"/>
  <c r="W130"/>
  <c r="X129"/>
  <c r="AB129" s="1"/>
  <c r="AH129"/>
  <c r="AI128"/>
  <c r="AM128" s="1"/>
  <c r="AS131"/>
  <c r="AT130"/>
  <c r="AX130" s="1"/>
  <c r="BE128"/>
  <c r="BI128" s="1"/>
  <c r="BD129"/>
  <c r="BO132"/>
  <c r="BP131"/>
  <c r="CK130"/>
  <c r="CL129"/>
  <c r="CV132"/>
  <c r="CW131"/>
  <c r="BZ134"/>
  <c r="E127" i="9"/>
  <c r="X127"/>
  <c r="Y127" s="1"/>
  <c r="S131"/>
  <c r="T131" s="1"/>
  <c r="F131" l="1"/>
  <c r="J130"/>
  <c r="K130" s="1"/>
  <c r="L131" i="5"/>
  <c r="M130"/>
  <c r="Q130" s="1"/>
  <c r="W131"/>
  <c r="X130"/>
  <c r="AB130" s="1"/>
  <c r="AH130"/>
  <c r="AI129"/>
  <c r="AM129" s="1"/>
  <c r="AS132"/>
  <c r="AT131"/>
  <c r="AX131" s="1"/>
  <c r="BD130"/>
  <c r="BE129"/>
  <c r="BI129" s="1"/>
  <c r="BP132"/>
  <c r="BO133"/>
  <c r="CL130"/>
  <c r="CK131"/>
  <c r="CV133"/>
  <c r="CW132"/>
  <c r="BZ135"/>
  <c r="E128" i="9"/>
  <c r="X128"/>
  <c r="Y128" s="1"/>
  <c r="S132"/>
  <c r="T132" s="1"/>
  <c r="J131" l="1"/>
  <c r="K131" s="1"/>
  <c r="F132"/>
  <c r="L132" i="5"/>
  <c r="M131"/>
  <c r="Q131" s="1"/>
  <c r="W132"/>
  <c r="X131"/>
  <c r="AB131" s="1"/>
  <c r="AH131"/>
  <c r="AI130"/>
  <c r="AM130" s="1"/>
  <c r="AS133"/>
  <c r="AT132"/>
  <c r="AX132" s="1"/>
  <c r="BD131"/>
  <c r="BE130"/>
  <c r="BI130" s="1"/>
  <c r="BO134"/>
  <c r="BP133"/>
  <c r="CK132"/>
  <c r="CL131"/>
  <c r="CW133"/>
  <c r="CV134"/>
  <c r="BZ136"/>
  <c r="E129" i="9"/>
  <c r="X129"/>
  <c r="Y129" s="1"/>
  <c r="S133"/>
  <c r="T133" s="1"/>
  <c r="F133" l="1"/>
  <c r="J132"/>
  <c r="K132" s="1"/>
  <c r="L133" i="5"/>
  <c r="M132"/>
  <c r="Q132" s="1"/>
  <c r="W133"/>
  <c r="X132"/>
  <c r="AB132" s="1"/>
  <c r="AH132"/>
  <c r="AI131"/>
  <c r="AM131" s="1"/>
  <c r="AT133"/>
  <c r="AX133" s="1"/>
  <c r="AS134"/>
  <c r="BD132"/>
  <c r="BE131"/>
  <c r="BI131" s="1"/>
  <c r="BP134"/>
  <c r="BO135"/>
  <c r="CK133"/>
  <c r="CL132"/>
  <c r="CW134"/>
  <c r="CV135"/>
  <c r="BZ137"/>
  <c r="E130" i="9"/>
  <c r="X130"/>
  <c r="Y130" s="1"/>
  <c r="S134"/>
  <c r="T134" s="1"/>
  <c r="F134" l="1"/>
  <c r="J133"/>
  <c r="K133" s="1"/>
  <c r="M133" i="5"/>
  <c r="Q133" s="1"/>
  <c r="L134"/>
  <c r="X133"/>
  <c r="AB133" s="1"/>
  <c r="W134"/>
  <c r="AH133"/>
  <c r="AI132"/>
  <c r="AM132" s="1"/>
  <c r="AT134"/>
  <c r="AX134" s="1"/>
  <c r="AS135"/>
  <c r="BD133"/>
  <c r="BE132"/>
  <c r="BI132" s="1"/>
  <c r="BO136"/>
  <c r="BP135"/>
  <c r="CL133"/>
  <c r="CK134"/>
  <c r="CV136"/>
  <c r="CW135"/>
  <c r="BZ138"/>
  <c r="E131" i="9"/>
  <c r="X131"/>
  <c r="Y131" s="1"/>
  <c r="S135"/>
  <c r="T135" s="1"/>
  <c r="F135" l="1"/>
  <c r="J134"/>
  <c r="K134" s="1"/>
  <c r="M134" i="5"/>
  <c r="Q134" s="1"/>
  <c r="L135"/>
  <c r="X134"/>
  <c r="AB134" s="1"/>
  <c r="W135"/>
  <c r="AI133"/>
  <c r="AM133" s="1"/>
  <c r="AH134"/>
  <c r="AS136"/>
  <c r="AT135"/>
  <c r="AX135" s="1"/>
  <c r="BE133"/>
  <c r="BI133" s="1"/>
  <c r="BD134"/>
  <c r="BO137"/>
  <c r="BP136"/>
  <c r="CK135"/>
  <c r="CL134"/>
  <c r="CV137"/>
  <c r="CW136"/>
  <c r="BZ139"/>
  <c r="E132" i="9"/>
  <c r="X132"/>
  <c r="Y132" s="1"/>
  <c r="S136"/>
  <c r="T136" s="1"/>
  <c r="J135" l="1"/>
  <c r="K135" s="1"/>
  <c r="F136"/>
  <c r="L136" i="5"/>
  <c r="M135"/>
  <c r="Q135" s="1"/>
  <c r="W136"/>
  <c r="X135"/>
  <c r="AB135" s="1"/>
  <c r="AI134"/>
  <c r="AM134" s="1"/>
  <c r="AH135"/>
  <c r="AS137"/>
  <c r="AT136"/>
  <c r="AX136" s="1"/>
  <c r="BD135"/>
  <c r="BE134"/>
  <c r="BI134" s="1"/>
  <c r="BO138"/>
  <c r="BP137"/>
  <c r="CL135"/>
  <c r="CK136"/>
  <c r="CV138"/>
  <c r="CW137"/>
  <c r="BZ140"/>
  <c r="E133" i="9"/>
  <c r="X133"/>
  <c r="Y133" s="1"/>
  <c r="S137"/>
  <c r="T137" s="1"/>
  <c r="F137" l="1"/>
  <c r="J136"/>
  <c r="K136" s="1"/>
  <c r="L137" i="5"/>
  <c r="M136"/>
  <c r="Q136" s="1"/>
  <c r="W137"/>
  <c r="X136"/>
  <c r="AB136" s="1"/>
  <c r="AH136"/>
  <c r="AI135"/>
  <c r="AM135" s="1"/>
  <c r="AS138"/>
  <c r="AT137"/>
  <c r="AX137" s="1"/>
  <c r="BE135"/>
  <c r="BI135" s="1"/>
  <c r="BD136"/>
  <c r="BP138"/>
  <c r="BO139"/>
  <c r="CL136"/>
  <c r="CK137"/>
  <c r="CW138"/>
  <c r="CV139"/>
  <c r="BZ141"/>
  <c r="E134" i="9"/>
  <c r="X134"/>
  <c r="Y134" s="1"/>
  <c r="S138"/>
  <c r="T138" s="1"/>
  <c r="F138" l="1"/>
  <c r="J137"/>
  <c r="K137" s="1"/>
  <c r="L138" i="5"/>
  <c r="M137"/>
  <c r="Q137" s="1"/>
  <c r="W138"/>
  <c r="X137"/>
  <c r="AB137" s="1"/>
  <c r="AH137"/>
  <c r="AI136"/>
  <c r="AM136" s="1"/>
  <c r="AS139"/>
  <c r="AT138"/>
  <c r="AX138" s="1"/>
  <c r="BD137"/>
  <c r="BE136"/>
  <c r="BI136" s="1"/>
  <c r="BO140"/>
  <c r="BP139"/>
  <c r="CK138"/>
  <c r="CL137"/>
  <c r="CV140"/>
  <c r="CW139"/>
  <c r="BZ142"/>
  <c r="E135" i="9"/>
  <c r="X135"/>
  <c r="Y135" s="1"/>
  <c r="S139"/>
  <c r="T139" s="1"/>
  <c r="F139" l="1"/>
  <c r="J138"/>
  <c r="K138" s="1"/>
  <c r="L139" i="5"/>
  <c r="M138"/>
  <c r="Q138" s="1"/>
  <c r="W139"/>
  <c r="X138"/>
  <c r="AB138" s="1"/>
  <c r="AH138"/>
  <c r="AI137"/>
  <c r="AM137" s="1"/>
  <c r="AS140"/>
  <c r="AT139"/>
  <c r="AX139" s="1"/>
  <c r="BE137"/>
  <c r="BI137" s="1"/>
  <c r="BD138"/>
  <c r="BP140"/>
  <c r="BO141"/>
  <c r="CL138"/>
  <c r="CK139"/>
  <c r="CV141"/>
  <c r="CW140"/>
  <c r="BZ143"/>
  <c r="E136" i="9"/>
  <c r="X136"/>
  <c r="Y136" s="1"/>
  <c r="S140"/>
  <c r="T140" s="1"/>
  <c r="J139" l="1"/>
  <c r="K139" s="1"/>
  <c r="F140"/>
  <c r="L140" i="5"/>
  <c r="M139"/>
  <c r="Q139" s="1"/>
  <c r="W140"/>
  <c r="X139"/>
  <c r="AB139" s="1"/>
  <c r="AH139"/>
  <c r="AI138"/>
  <c r="AM138" s="1"/>
  <c r="AS141"/>
  <c r="AT140"/>
  <c r="AX140" s="1"/>
  <c r="BE138"/>
  <c r="BI138" s="1"/>
  <c r="BD139"/>
  <c r="BP141"/>
  <c r="BO142"/>
  <c r="CK140"/>
  <c r="CL139"/>
  <c r="CV142"/>
  <c r="CW141"/>
  <c r="BZ144"/>
  <c r="E137" i="9"/>
  <c r="X137"/>
  <c r="Y137" s="1"/>
  <c r="S141"/>
  <c r="T141" s="1"/>
  <c r="F141" l="1"/>
  <c r="J140"/>
  <c r="K140" s="1"/>
  <c r="L141" i="5"/>
  <c r="M140"/>
  <c r="Q140" s="1"/>
  <c r="W141"/>
  <c r="X140"/>
  <c r="AB140" s="1"/>
  <c r="AH140"/>
  <c r="AI139"/>
  <c r="AM139" s="1"/>
  <c r="AT141"/>
  <c r="AX141" s="1"/>
  <c r="AS142"/>
  <c r="BD140"/>
  <c r="BE139"/>
  <c r="BI139" s="1"/>
  <c r="BP142"/>
  <c r="BO143"/>
  <c r="CK141"/>
  <c r="CL140"/>
  <c r="CW142"/>
  <c r="CV143"/>
  <c r="BZ145"/>
  <c r="E138" i="9"/>
  <c r="X138"/>
  <c r="Y138" s="1"/>
  <c r="S142"/>
  <c r="T142" s="1"/>
  <c r="F142" l="1"/>
  <c r="J141"/>
  <c r="K141" s="1"/>
  <c r="M141" i="5"/>
  <c r="Q141" s="1"/>
  <c r="L142"/>
  <c r="X141"/>
  <c r="AB141" s="1"/>
  <c r="W142"/>
  <c r="AH141"/>
  <c r="AI140"/>
  <c r="AM140" s="1"/>
  <c r="AT142"/>
  <c r="AX142" s="1"/>
  <c r="AS143"/>
  <c r="BE140"/>
  <c r="BI140" s="1"/>
  <c r="BD141"/>
  <c r="BO144"/>
  <c r="BP143"/>
  <c r="CL141"/>
  <c r="CK142"/>
  <c r="CV144"/>
  <c r="CW143"/>
  <c r="BZ146"/>
  <c r="E139" i="9"/>
  <c r="X139"/>
  <c r="Y139" s="1"/>
  <c r="S143"/>
  <c r="T143" s="1"/>
  <c r="F143" l="1"/>
  <c r="J142"/>
  <c r="K142" s="1"/>
  <c r="M142" i="5"/>
  <c r="Q142" s="1"/>
  <c r="L143"/>
  <c r="X142"/>
  <c r="AB142" s="1"/>
  <c r="W143"/>
  <c r="AI141"/>
  <c r="AM141" s="1"/>
  <c r="AH142"/>
  <c r="AS144"/>
  <c r="AT143"/>
  <c r="AX143" s="1"/>
  <c r="BD142"/>
  <c r="BE141"/>
  <c r="BI141" s="1"/>
  <c r="BO145"/>
  <c r="BP144"/>
  <c r="CK143"/>
  <c r="CL142"/>
  <c r="CV145"/>
  <c r="CW144"/>
  <c r="BZ147"/>
  <c r="E140" i="9"/>
  <c r="X140"/>
  <c r="Y140" s="1"/>
  <c r="S144"/>
  <c r="T144" s="1"/>
  <c r="J143" l="1"/>
  <c r="K143" s="1"/>
  <c r="F144"/>
  <c r="L144" i="5"/>
  <c r="M143"/>
  <c r="Q143" s="1"/>
  <c r="W144"/>
  <c r="X143"/>
  <c r="AB143" s="1"/>
  <c r="AI142"/>
  <c r="AM142" s="1"/>
  <c r="AH143"/>
  <c r="AS145"/>
  <c r="AT144"/>
  <c r="AX144" s="1"/>
  <c r="BE142"/>
  <c r="BI142" s="1"/>
  <c r="BD143"/>
  <c r="BO146"/>
  <c r="BP145"/>
  <c r="CL143"/>
  <c r="CK144"/>
  <c r="CV146"/>
  <c r="CW145"/>
  <c r="BZ148"/>
  <c r="E141" i="9"/>
  <c r="X141"/>
  <c r="Y141" s="1"/>
  <c r="S145"/>
  <c r="T145" s="1"/>
  <c r="F145" l="1"/>
  <c r="J144"/>
  <c r="K144" s="1"/>
  <c r="L145" i="5"/>
  <c r="M144"/>
  <c r="Q144" s="1"/>
  <c r="W145"/>
  <c r="X144"/>
  <c r="AB144" s="1"/>
  <c r="AH144"/>
  <c r="AI143"/>
  <c r="AM143" s="1"/>
  <c r="AS146"/>
  <c r="AT145"/>
  <c r="AX145" s="1"/>
  <c r="BE143"/>
  <c r="BI143" s="1"/>
  <c r="BD144"/>
  <c r="BP146"/>
  <c r="BO147"/>
  <c r="CL144"/>
  <c r="CK145"/>
  <c r="CW146"/>
  <c r="CV147"/>
  <c r="BZ149"/>
  <c r="E142" i="9"/>
  <c r="X142"/>
  <c r="Y142" s="1"/>
  <c r="S146"/>
  <c r="T146" s="1"/>
  <c r="F146" l="1"/>
  <c r="J145"/>
  <c r="K145" s="1"/>
  <c r="L146" i="5"/>
  <c r="M145"/>
  <c r="Q145" s="1"/>
  <c r="W146"/>
  <c r="X145"/>
  <c r="AB145" s="1"/>
  <c r="AH145"/>
  <c r="AI144"/>
  <c r="AM144" s="1"/>
  <c r="AS147"/>
  <c r="AT146"/>
  <c r="AX146" s="1"/>
  <c r="BE144"/>
  <c r="BI144" s="1"/>
  <c r="BD145"/>
  <c r="BO148"/>
  <c r="BP147"/>
  <c r="CK146"/>
  <c r="CL145"/>
  <c r="CW147"/>
  <c r="CV148"/>
  <c r="BZ150"/>
  <c r="E143" i="9"/>
  <c r="X143"/>
  <c r="Y143" s="1"/>
  <c r="S147"/>
  <c r="T147" s="1"/>
  <c r="F147" l="1"/>
  <c r="J146"/>
  <c r="K146" s="1"/>
  <c r="L147" i="5"/>
  <c r="M146"/>
  <c r="Q146" s="1"/>
  <c r="W147"/>
  <c r="X146"/>
  <c r="AB146" s="1"/>
  <c r="AH146"/>
  <c r="AI145"/>
  <c r="AM145" s="1"/>
  <c r="AS148"/>
  <c r="AT147"/>
  <c r="AX147" s="1"/>
  <c r="BD146"/>
  <c r="BE145"/>
  <c r="BI145" s="1"/>
  <c r="BP148"/>
  <c r="BO149"/>
  <c r="CL146"/>
  <c r="CK147"/>
  <c r="CV149"/>
  <c r="CW148"/>
  <c r="BZ151"/>
  <c r="E144" i="9"/>
  <c r="X144"/>
  <c r="Y144" s="1"/>
  <c r="S148"/>
  <c r="T148" s="1"/>
  <c r="J147" l="1"/>
  <c r="K147" s="1"/>
  <c r="F148"/>
  <c r="L148" i="5"/>
  <c r="M147"/>
  <c r="Q147" s="1"/>
  <c r="W148"/>
  <c r="X147"/>
  <c r="AB147" s="1"/>
  <c r="AH147"/>
  <c r="AI146"/>
  <c r="AM146" s="1"/>
  <c r="AS149"/>
  <c r="AT148"/>
  <c r="AX148" s="1"/>
  <c r="BD147"/>
  <c r="BE146"/>
  <c r="BI146" s="1"/>
  <c r="BP149"/>
  <c r="BO150"/>
  <c r="CK148"/>
  <c r="CL147"/>
  <c r="CV150"/>
  <c r="CW149"/>
  <c r="BZ152"/>
  <c r="E145" i="9"/>
  <c r="X145"/>
  <c r="Y145" s="1"/>
  <c r="S149"/>
  <c r="T149" s="1"/>
  <c r="F149" l="1"/>
  <c r="J148"/>
  <c r="K148" s="1"/>
  <c r="L149" i="5"/>
  <c r="M148"/>
  <c r="Q148" s="1"/>
  <c r="W149"/>
  <c r="X148"/>
  <c r="AB148" s="1"/>
  <c r="AH148"/>
  <c r="AI147"/>
  <c r="AM147" s="1"/>
  <c r="AT149"/>
  <c r="AX149" s="1"/>
  <c r="AS150"/>
  <c r="BD148"/>
  <c r="BE147"/>
  <c r="BI147" s="1"/>
  <c r="BP150"/>
  <c r="BO151"/>
  <c r="CK149"/>
  <c r="CL148"/>
  <c r="CW150"/>
  <c r="CV151"/>
  <c r="BZ153"/>
  <c r="E146" i="9"/>
  <c r="X146"/>
  <c r="Y146" s="1"/>
  <c r="S150"/>
  <c r="T150" s="1"/>
  <c r="F150" l="1"/>
  <c r="J149"/>
  <c r="K149" s="1"/>
  <c r="M149" i="5"/>
  <c r="Q149" s="1"/>
  <c r="L150"/>
  <c r="X149"/>
  <c r="AB149" s="1"/>
  <c r="W150"/>
  <c r="AH149"/>
  <c r="AI148"/>
  <c r="AM148" s="1"/>
  <c r="AT150"/>
  <c r="AX150" s="1"/>
  <c r="AS151"/>
  <c r="BD149"/>
  <c r="BE148"/>
  <c r="BI148" s="1"/>
  <c r="BO152"/>
  <c r="BP151"/>
  <c r="CL149"/>
  <c r="CK150"/>
  <c r="CW151"/>
  <c r="CV152"/>
  <c r="BZ154"/>
  <c r="E147" i="9"/>
  <c r="X147"/>
  <c r="Y147" s="1"/>
  <c r="S151"/>
  <c r="T151" s="1"/>
  <c r="F151" l="1"/>
  <c r="J150"/>
  <c r="K150" s="1"/>
  <c r="M150" i="5"/>
  <c r="Q150" s="1"/>
  <c r="L151"/>
  <c r="X150"/>
  <c r="AB150" s="1"/>
  <c r="W151"/>
  <c r="AI149"/>
  <c r="AM149" s="1"/>
  <c r="AH150"/>
  <c r="AS152"/>
  <c r="AT151"/>
  <c r="AX151" s="1"/>
  <c r="BE149"/>
  <c r="BI149" s="1"/>
  <c r="BD150"/>
  <c r="BO153"/>
  <c r="BP152"/>
  <c r="CK151"/>
  <c r="CL150"/>
  <c r="CV153"/>
  <c r="CW152"/>
  <c r="BZ155"/>
  <c r="E148" i="9"/>
  <c r="X148"/>
  <c r="Y148" s="1"/>
  <c r="S152"/>
  <c r="T152" s="1"/>
  <c r="J151" l="1"/>
  <c r="K151" s="1"/>
  <c r="F152"/>
  <c r="L152" i="5"/>
  <c r="M151"/>
  <c r="Q151" s="1"/>
  <c r="W152"/>
  <c r="X151"/>
  <c r="AB151" s="1"/>
  <c r="AI150"/>
  <c r="AM150" s="1"/>
  <c r="AH151"/>
  <c r="AS153"/>
  <c r="AT152"/>
  <c r="AX152" s="1"/>
  <c r="BD151"/>
  <c r="BE150"/>
  <c r="BI150" s="1"/>
  <c r="BO154"/>
  <c r="BP153"/>
  <c r="CL151"/>
  <c r="CK152"/>
  <c r="CV154"/>
  <c r="CW153"/>
  <c r="BZ156"/>
  <c r="E149" i="9"/>
  <c r="X149"/>
  <c r="Y149" s="1"/>
  <c r="S153"/>
  <c r="T153" s="1"/>
  <c r="F153" l="1"/>
  <c r="J152"/>
  <c r="K152" s="1"/>
  <c r="L153" i="5"/>
  <c r="M152"/>
  <c r="Q152" s="1"/>
  <c r="W153"/>
  <c r="X152"/>
  <c r="AB152" s="1"/>
  <c r="AH152"/>
  <c r="AI151"/>
  <c r="AM151" s="1"/>
  <c r="AS154"/>
  <c r="AT153"/>
  <c r="AX153" s="1"/>
  <c r="BE151"/>
  <c r="BI151" s="1"/>
  <c r="BD152"/>
  <c r="BP154"/>
  <c r="BO155"/>
  <c r="CL152"/>
  <c r="CK153"/>
  <c r="CW154"/>
  <c r="CV155"/>
  <c r="BZ157"/>
  <c r="E150" i="9"/>
  <c r="X150"/>
  <c r="Y150" s="1"/>
  <c r="S154"/>
  <c r="T154" s="1"/>
  <c r="F154" l="1"/>
  <c r="J153"/>
  <c r="K153" s="1"/>
  <c r="L154" i="5"/>
  <c r="M153"/>
  <c r="Q153" s="1"/>
  <c r="W154"/>
  <c r="X153"/>
  <c r="AB153" s="1"/>
  <c r="AH153"/>
  <c r="AI152"/>
  <c r="AM152" s="1"/>
  <c r="AS155"/>
  <c r="AT154"/>
  <c r="AX154" s="1"/>
  <c r="BD153"/>
  <c r="BE152"/>
  <c r="BI152" s="1"/>
  <c r="BO156"/>
  <c r="BP155"/>
  <c r="CK154"/>
  <c r="CL153"/>
  <c r="CW155"/>
  <c r="CV156"/>
  <c r="BZ158"/>
  <c r="E151" i="9"/>
  <c r="X151"/>
  <c r="Y151" s="1"/>
  <c r="S155"/>
  <c r="T155" s="1"/>
  <c r="F155" l="1"/>
  <c r="J154"/>
  <c r="K154" s="1"/>
  <c r="L155" i="5"/>
  <c r="M154"/>
  <c r="Q154" s="1"/>
  <c r="W155"/>
  <c r="X154"/>
  <c r="AB154" s="1"/>
  <c r="AH154"/>
  <c r="AI153"/>
  <c r="AM153" s="1"/>
  <c r="AS156"/>
  <c r="AT155"/>
  <c r="AX155" s="1"/>
  <c r="BE153"/>
  <c r="BI153" s="1"/>
  <c r="BD154"/>
  <c r="BP156"/>
  <c r="BO157"/>
  <c r="CL154"/>
  <c r="CK155"/>
  <c r="CV157"/>
  <c r="CW156"/>
  <c r="BZ159"/>
  <c r="E152" i="9"/>
  <c r="X152"/>
  <c r="Y152" s="1"/>
  <c r="S156"/>
  <c r="T156" s="1"/>
  <c r="J155" l="1"/>
  <c r="K155" s="1"/>
  <c r="F156"/>
  <c r="L156" i="5"/>
  <c r="M155"/>
  <c r="Q155" s="1"/>
  <c r="W156"/>
  <c r="X155"/>
  <c r="AB155" s="1"/>
  <c r="AH155"/>
  <c r="AI154"/>
  <c r="AM154" s="1"/>
  <c r="AS157"/>
  <c r="AT156"/>
  <c r="AX156" s="1"/>
  <c r="BE154"/>
  <c r="BI154" s="1"/>
  <c r="BD155"/>
  <c r="BP157"/>
  <c r="BO158"/>
  <c r="CK156"/>
  <c r="CL155"/>
  <c r="CV158"/>
  <c r="CW157"/>
  <c r="BZ160"/>
  <c r="E153" i="9"/>
  <c r="X153"/>
  <c r="Y153" s="1"/>
  <c r="S157"/>
  <c r="T157" s="1"/>
  <c r="F157" l="1"/>
  <c r="J156"/>
  <c r="K156" s="1"/>
  <c r="L157" i="5"/>
  <c r="M156"/>
  <c r="Q156" s="1"/>
  <c r="W157"/>
  <c r="X156"/>
  <c r="AB156" s="1"/>
  <c r="AH156"/>
  <c r="AI155"/>
  <c r="AM155" s="1"/>
  <c r="AT157"/>
  <c r="AX157" s="1"/>
  <c r="AS158"/>
  <c r="BD156"/>
  <c r="BE155"/>
  <c r="BI155" s="1"/>
  <c r="BP158"/>
  <c r="BO159"/>
  <c r="CK157"/>
  <c r="CL156"/>
  <c r="CW158"/>
  <c r="CV159"/>
  <c r="BZ161"/>
  <c r="E154" i="9"/>
  <c r="X154"/>
  <c r="Y154" s="1"/>
  <c r="S158"/>
  <c r="T158" s="1"/>
  <c r="F158" l="1"/>
  <c r="J157"/>
  <c r="K157" s="1"/>
  <c r="M157" i="5"/>
  <c r="Q157" s="1"/>
  <c r="L158"/>
  <c r="X157"/>
  <c r="AB157" s="1"/>
  <c r="W158"/>
  <c r="AH157"/>
  <c r="AI156"/>
  <c r="AM156" s="1"/>
  <c r="AT158"/>
  <c r="AX158" s="1"/>
  <c r="AS159"/>
  <c r="BE156"/>
  <c r="BI156" s="1"/>
  <c r="BD157"/>
  <c r="BO160"/>
  <c r="BP159"/>
  <c r="CL157"/>
  <c r="CK158"/>
  <c r="CW159"/>
  <c r="CV160"/>
  <c r="BZ162"/>
  <c r="E155" i="9"/>
  <c r="X155"/>
  <c r="Y155" s="1"/>
  <c r="S159"/>
  <c r="T159" s="1"/>
  <c r="F159" l="1"/>
  <c r="J158"/>
  <c r="K158" s="1"/>
  <c r="M158" i="5"/>
  <c r="Q158" s="1"/>
  <c r="L159"/>
  <c r="X158"/>
  <c r="AB158" s="1"/>
  <c r="W159"/>
  <c r="AI157"/>
  <c r="AM157" s="1"/>
  <c r="AH158"/>
  <c r="AS160"/>
  <c r="AT159"/>
  <c r="AX159" s="1"/>
  <c r="BD158"/>
  <c r="BE157"/>
  <c r="BI157" s="1"/>
  <c r="BO161"/>
  <c r="BP160"/>
  <c r="CK159"/>
  <c r="CL158"/>
  <c r="CV161"/>
  <c r="CW160"/>
  <c r="BZ163"/>
  <c r="E156" i="9"/>
  <c r="X156"/>
  <c r="Y156" s="1"/>
  <c r="S160"/>
  <c r="T160" s="1"/>
  <c r="J159" l="1"/>
  <c r="K159" s="1"/>
  <c r="F160"/>
  <c r="L160" i="5"/>
  <c r="M159"/>
  <c r="Q159" s="1"/>
  <c r="W160"/>
  <c r="X159"/>
  <c r="AB159" s="1"/>
  <c r="AI158"/>
  <c r="AM158" s="1"/>
  <c r="AH159"/>
  <c r="AS161"/>
  <c r="AT160"/>
  <c r="AX160" s="1"/>
  <c r="BE158"/>
  <c r="BI158" s="1"/>
  <c r="BD159"/>
  <c r="BO162"/>
  <c r="BP161"/>
  <c r="CL159"/>
  <c r="CK160"/>
  <c r="CV162"/>
  <c r="CW161"/>
  <c r="BZ164"/>
  <c r="E157" i="9"/>
  <c r="X157"/>
  <c r="Y157" s="1"/>
  <c r="S161"/>
  <c r="T161" s="1"/>
  <c r="F161" l="1"/>
  <c r="J160"/>
  <c r="K160" s="1"/>
  <c r="L161" i="5"/>
  <c r="M160"/>
  <c r="Q160" s="1"/>
  <c r="W161"/>
  <c r="X160"/>
  <c r="AB160" s="1"/>
  <c r="AH160"/>
  <c r="AI159"/>
  <c r="AM159" s="1"/>
  <c r="AS162"/>
  <c r="AT161"/>
  <c r="AX161" s="1"/>
  <c r="BE159"/>
  <c r="BI159" s="1"/>
  <c r="BD160"/>
  <c r="BP162"/>
  <c r="BO163"/>
  <c r="CL160"/>
  <c r="CK161"/>
  <c r="CW162"/>
  <c r="CV163"/>
  <c r="BZ165"/>
  <c r="E158" i="9"/>
  <c r="X158"/>
  <c r="Y158" s="1"/>
  <c r="S162"/>
  <c r="T162" s="1"/>
  <c r="F162" l="1"/>
  <c r="J161"/>
  <c r="K161" s="1"/>
  <c r="L162" i="5"/>
  <c r="M161"/>
  <c r="Q161" s="1"/>
  <c r="W162"/>
  <c r="X161"/>
  <c r="AB161" s="1"/>
  <c r="AH161"/>
  <c r="AI160"/>
  <c r="AM160" s="1"/>
  <c r="AS163"/>
  <c r="AT162"/>
  <c r="AX162" s="1"/>
  <c r="BD161"/>
  <c r="BE160"/>
  <c r="BI160" s="1"/>
  <c r="BO164"/>
  <c r="BP163"/>
  <c r="CK162"/>
  <c r="CL161"/>
  <c r="CW163"/>
  <c r="CV164"/>
  <c r="BZ166"/>
  <c r="E159" i="9"/>
  <c r="X159"/>
  <c r="Y159" s="1"/>
  <c r="S163"/>
  <c r="T163" s="1"/>
  <c r="F163" l="1"/>
  <c r="J162"/>
  <c r="K162" s="1"/>
  <c r="L163" i="5"/>
  <c r="M162"/>
  <c r="Q162" s="1"/>
  <c r="W163"/>
  <c r="X162"/>
  <c r="AB162" s="1"/>
  <c r="AH162"/>
  <c r="AI161"/>
  <c r="AM161" s="1"/>
  <c r="AS164"/>
  <c r="AT163"/>
  <c r="AX163" s="1"/>
  <c r="BE161"/>
  <c r="BI161" s="1"/>
  <c r="BD162"/>
  <c r="BP164"/>
  <c r="BO165"/>
  <c r="CL162"/>
  <c r="CK163"/>
  <c r="CV165"/>
  <c r="CW164"/>
  <c r="BZ167"/>
  <c r="E160" i="9"/>
  <c r="X160"/>
  <c r="Y160" s="1"/>
  <c r="S164"/>
  <c r="T164" s="1"/>
  <c r="J163" l="1"/>
  <c r="K163" s="1"/>
  <c r="F164"/>
  <c r="L164" i="5"/>
  <c r="M163"/>
  <c r="Q163" s="1"/>
  <c r="W164"/>
  <c r="X163"/>
  <c r="AB163" s="1"/>
  <c r="AH163"/>
  <c r="AI162"/>
  <c r="AM162" s="1"/>
  <c r="AS165"/>
  <c r="AT164"/>
  <c r="AX164" s="1"/>
  <c r="BD163"/>
  <c r="BE162"/>
  <c r="BI162" s="1"/>
  <c r="BP165"/>
  <c r="BO166"/>
  <c r="CK164"/>
  <c r="CL163"/>
  <c r="CV166"/>
  <c r="CW165"/>
  <c r="BZ168"/>
  <c r="E161" i="9"/>
  <c r="X161"/>
  <c r="Y161" s="1"/>
  <c r="S165"/>
  <c r="T165" s="1"/>
  <c r="F165" l="1"/>
  <c r="J164"/>
  <c r="K164" s="1"/>
  <c r="L165" i="5"/>
  <c r="M164"/>
  <c r="Q164" s="1"/>
  <c r="W165"/>
  <c r="X164"/>
  <c r="AB164" s="1"/>
  <c r="AH164"/>
  <c r="AI163"/>
  <c r="AM163" s="1"/>
  <c r="AT165"/>
  <c r="AX165" s="1"/>
  <c r="AS166"/>
  <c r="BE163"/>
  <c r="BI163" s="1"/>
  <c r="BD164"/>
  <c r="BP166"/>
  <c r="BO167"/>
  <c r="CK165"/>
  <c r="CL164"/>
  <c r="CW166"/>
  <c r="CV167"/>
  <c r="BZ169"/>
  <c r="E162" i="9"/>
  <c r="X162"/>
  <c r="Y162" s="1"/>
  <c r="S166"/>
  <c r="T166" s="1"/>
  <c r="F166" l="1"/>
  <c r="J165"/>
  <c r="K165" s="1"/>
  <c r="M165" i="5"/>
  <c r="Q165" s="1"/>
  <c r="L166"/>
  <c r="X165"/>
  <c r="AB165" s="1"/>
  <c r="W166"/>
  <c r="AH165"/>
  <c r="AI164"/>
  <c r="AM164" s="1"/>
  <c r="AT166"/>
  <c r="AX166" s="1"/>
  <c r="AS167"/>
  <c r="BD165"/>
  <c r="BE164"/>
  <c r="BI164" s="1"/>
  <c r="BO168"/>
  <c r="BP167"/>
  <c r="CL165"/>
  <c r="CK166"/>
  <c r="CW167"/>
  <c r="CV168"/>
  <c r="BZ170"/>
  <c r="E163" i="9"/>
  <c r="X163"/>
  <c r="Y163" s="1"/>
  <c r="S167"/>
  <c r="T167" s="1"/>
  <c r="F167" l="1"/>
  <c r="J166"/>
  <c r="K166" s="1"/>
  <c r="M166" i="5"/>
  <c r="Q166" s="1"/>
  <c r="L167"/>
  <c r="X166"/>
  <c r="AB166" s="1"/>
  <c r="W167"/>
  <c r="AI165"/>
  <c r="AM165" s="1"/>
  <c r="AH166"/>
  <c r="AS168"/>
  <c r="AT167"/>
  <c r="AX167" s="1"/>
  <c r="BE165"/>
  <c r="BI165" s="1"/>
  <c r="BD166"/>
  <c r="BO169"/>
  <c r="BP168"/>
  <c r="CK167"/>
  <c r="CL166"/>
  <c r="CV169"/>
  <c r="CW168"/>
  <c r="BZ171"/>
  <c r="E164" i="9"/>
  <c r="X164"/>
  <c r="Y164" s="1"/>
  <c r="S168"/>
  <c r="T168" s="1"/>
  <c r="J167" l="1"/>
  <c r="K167" s="1"/>
  <c r="F168"/>
  <c r="L168" i="5"/>
  <c r="M167"/>
  <c r="Q167" s="1"/>
  <c r="W168"/>
  <c r="X167"/>
  <c r="AB167" s="1"/>
  <c r="AI166"/>
  <c r="AM166" s="1"/>
  <c r="AH167"/>
  <c r="AS169"/>
  <c r="AT168"/>
  <c r="AX168" s="1"/>
  <c r="BE166"/>
  <c r="BI166" s="1"/>
  <c r="BD167"/>
  <c r="BO170"/>
  <c r="BP169"/>
  <c r="CL167"/>
  <c r="CK168"/>
  <c r="CV170"/>
  <c r="CW169"/>
  <c r="BZ172"/>
  <c r="E165" i="9"/>
  <c r="X165"/>
  <c r="Y165" s="1"/>
  <c r="S169"/>
  <c r="T169" s="1"/>
  <c r="F169" l="1"/>
  <c r="J168"/>
  <c r="K168" s="1"/>
  <c r="L169" i="5"/>
  <c r="M168"/>
  <c r="Q168" s="1"/>
  <c r="W169"/>
  <c r="X168"/>
  <c r="AB168" s="1"/>
  <c r="AH168"/>
  <c r="AI167"/>
  <c r="AM167" s="1"/>
  <c r="AS170"/>
  <c r="AT169"/>
  <c r="AX169" s="1"/>
  <c r="BE167"/>
  <c r="BI167" s="1"/>
  <c r="BD168"/>
  <c r="BP170"/>
  <c r="BO171"/>
  <c r="CL168"/>
  <c r="CK169"/>
  <c r="CW170"/>
  <c r="CV171"/>
  <c r="BZ173"/>
  <c r="E166" i="9"/>
  <c r="X166"/>
  <c r="Y166" s="1"/>
  <c r="S170"/>
  <c r="T170" s="1"/>
  <c r="F170" l="1"/>
  <c r="J169"/>
  <c r="K169" s="1"/>
  <c r="L170" i="5"/>
  <c r="M169"/>
  <c r="Q169" s="1"/>
  <c r="W170"/>
  <c r="X169"/>
  <c r="AB169" s="1"/>
  <c r="AH169"/>
  <c r="AI168"/>
  <c r="AM168" s="1"/>
  <c r="AS171"/>
  <c r="AT170"/>
  <c r="AX170" s="1"/>
  <c r="BD169"/>
  <c r="BE168"/>
  <c r="BI168" s="1"/>
  <c r="BO172"/>
  <c r="BP171"/>
  <c r="CK170"/>
  <c r="CL169"/>
  <c r="CW171"/>
  <c r="CV172"/>
  <c r="BZ174"/>
  <c r="E167" i="9"/>
  <c r="X167"/>
  <c r="Y167" s="1"/>
  <c r="S171"/>
  <c r="T171" s="1"/>
  <c r="F171" l="1"/>
  <c r="J170"/>
  <c r="K170" s="1"/>
  <c r="L171" i="5"/>
  <c r="M170"/>
  <c r="Q170" s="1"/>
  <c r="W171"/>
  <c r="X170"/>
  <c r="AB170" s="1"/>
  <c r="AH170"/>
  <c r="AI169"/>
  <c r="AM169" s="1"/>
  <c r="AS172"/>
  <c r="AT171"/>
  <c r="AX171" s="1"/>
  <c r="BE169"/>
  <c r="BI169" s="1"/>
  <c r="BD170"/>
  <c r="BP172"/>
  <c r="BO173"/>
  <c r="CL170"/>
  <c r="CK171"/>
  <c r="CV173"/>
  <c r="CW172"/>
  <c r="BZ175"/>
  <c r="E168" i="9"/>
  <c r="X168"/>
  <c r="Y168" s="1"/>
  <c r="S172"/>
  <c r="T172" s="1"/>
  <c r="J171" l="1"/>
  <c r="K171" s="1"/>
  <c r="F172"/>
  <c r="L172" i="5"/>
  <c r="M171"/>
  <c r="Q171" s="1"/>
  <c r="W172"/>
  <c r="X171"/>
  <c r="AB171" s="1"/>
  <c r="AH171"/>
  <c r="AI170"/>
  <c r="AM170" s="1"/>
  <c r="AS173"/>
  <c r="AT172"/>
  <c r="AX172" s="1"/>
  <c r="BD171"/>
  <c r="BE170"/>
  <c r="BI170" s="1"/>
  <c r="BP173"/>
  <c r="BO174"/>
  <c r="CK172"/>
  <c r="CL171"/>
  <c r="CV174"/>
  <c r="CW173"/>
  <c r="BZ176"/>
  <c r="E169" i="9"/>
  <c r="X169"/>
  <c r="Y169" s="1"/>
  <c r="S173"/>
  <c r="T173" s="1"/>
  <c r="F173" l="1"/>
  <c r="J172"/>
  <c r="K172" s="1"/>
  <c r="L173" i="5"/>
  <c r="M172"/>
  <c r="Q172" s="1"/>
  <c r="W173"/>
  <c r="X172"/>
  <c r="AB172" s="1"/>
  <c r="AH172"/>
  <c r="AI171"/>
  <c r="AM171" s="1"/>
  <c r="AT173"/>
  <c r="AX173" s="1"/>
  <c r="AS174"/>
  <c r="BE171"/>
  <c r="BI171" s="1"/>
  <c r="BD172"/>
  <c r="BP174"/>
  <c r="BO175"/>
  <c r="CK173"/>
  <c r="CL172"/>
  <c r="CW174"/>
  <c r="CV175"/>
  <c r="BZ177"/>
  <c r="E170" i="9"/>
  <c r="X170"/>
  <c r="Y170" s="1"/>
  <c r="S174"/>
  <c r="T174" s="1"/>
  <c r="F174" l="1"/>
  <c r="J173"/>
  <c r="K173" s="1"/>
  <c r="M173" i="5"/>
  <c r="Q173" s="1"/>
  <c r="L174"/>
  <c r="X173"/>
  <c r="AB173" s="1"/>
  <c r="W174"/>
  <c r="AH173"/>
  <c r="AI172"/>
  <c r="AM172" s="1"/>
  <c r="AT174"/>
  <c r="AX174" s="1"/>
  <c r="AS175"/>
  <c r="BD173"/>
  <c r="BE172"/>
  <c r="BI172" s="1"/>
  <c r="BO176"/>
  <c r="BP175"/>
  <c r="CL173"/>
  <c r="CK174"/>
  <c r="CW175"/>
  <c r="CV176"/>
  <c r="BZ178"/>
  <c r="E171" i="9"/>
  <c r="X171"/>
  <c r="Y171" s="1"/>
  <c r="S175"/>
  <c r="T175" s="1"/>
  <c r="F175" l="1"/>
  <c r="J174"/>
  <c r="K174" s="1"/>
  <c r="M174" i="5"/>
  <c r="Q174" s="1"/>
  <c r="L175"/>
  <c r="X174"/>
  <c r="AB174" s="1"/>
  <c r="W175"/>
  <c r="AI173"/>
  <c r="AM173" s="1"/>
  <c r="AH174"/>
  <c r="AS176"/>
  <c r="AT175"/>
  <c r="AX175" s="1"/>
  <c r="BE173"/>
  <c r="BI173" s="1"/>
  <c r="BD174"/>
  <c r="BO177"/>
  <c r="BP176"/>
  <c r="CK175"/>
  <c r="CL174"/>
  <c r="CV177"/>
  <c r="CW176"/>
  <c r="BZ179"/>
  <c r="E172" i="9"/>
  <c r="X172"/>
  <c r="Y172" s="1"/>
  <c r="S176"/>
  <c r="T176" s="1"/>
  <c r="J175" l="1"/>
  <c r="K175" s="1"/>
  <c r="F176"/>
  <c r="L176" i="5"/>
  <c r="M175"/>
  <c r="Q175" s="1"/>
  <c r="W176"/>
  <c r="X175"/>
  <c r="AB175" s="1"/>
  <c r="AI174"/>
  <c r="AM174" s="1"/>
  <c r="AH175"/>
  <c r="AS177"/>
  <c r="AT176"/>
  <c r="AX176" s="1"/>
  <c r="BE174"/>
  <c r="BI174" s="1"/>
  <c r="BD175"/>
  <c r="BO178"/>
  <c r="BP177"/>
  <c r="CL175"/>
  <c r="CK176"/>
  <c r="CV178"/>
  <c r="CW177"/>
  <c r="BZ180"/>
  <c r="E173" i="9"/>
  <c r="X173"/>
  <c r="Y173" s="1"/>
  <c r="S177"/>
  <c r="T177" s="1"/>
  <c r="F177" l="1"/>
  <c r="J176"/>
  <c r="K176" s="1"/>
  <c r="L177" i="5"/>
  <c r="M176"/>
  <c r="Q176" s="1"/>
  <c r="W177"/>
  <c r="X176"/>
  <c r="AB176" s="1"/>
  <c r="AH176"/>
  <c r="AI175"/>
  <c r="AM175" s="1"/>
  <c r="AS178"/>
  <c r="AT177"/>
  <c r="AX177" s="1"/>
  <c r="BE175"/>
  <c r="BI175" s="1"/>
  <c r="BD176"/>
  <c r="BP178"/>
  <c r="BT178" s="1"/>
  <c r="BO179"/>
  <c r="CL176"/>
  <c r="CK177"/>
  <c r="CW178"/>
  <c r="CV179"/>
  <c r="BZ181"/>
  <c r="E174" i="9"/>
  <c r="X174"/>
  <c r="Y174" s="1"/>
  <c r="S178"/>
  <c r="T178" s="1"/>
  <c r="F178" l="1"/>
  <c r="J177"/>
  <c r="K177" s="1"/>
  <c r="L178" i="5"/>
  <c r="M177"/>
  <c r="Q177" s="1"/>
  <c r="W178"/>
  <c r="X177"/>
  <c r="AB177" s="1"/>
  <c r="AH177"/>
  <c r="AI176"/>
  <c r="AM176" s="1"/>
  <c r="AS179"/>
  <c r="AT178"/>
  <c r="AX178" s="1"/>
  <c r="BD177"/>
  <c r="BE176"/>
  <c r="BI176" s="1"/>
  <c r="BO180"/>
  <c r="BP179"/>
  <c r="BT179" s="1"/>
  <c r="CK178"/>
  <c r="CL177"/>
  <c r="CW179"/>
  <c r="CV180"/>
  <c r="BZ182"/>
  <c r="E175" i="9"/>
  <c r="X175"/>
  <c r="Y175" s="1"/>
  <c r="S179"/>
  <c r="T179" s="1"/>
  <c r="F179" l="1"/>
  <c r="J178"/>
  <c r="K178" s="1"/>
  <c r="L179" i="5"/>
  <c r="M178"/>
  <c r="Q178" s="1"/>
  <c r="W179"/>
  <c r="X178"/>
  <c r="AB178" s="1"/>
  <c r="AH178"/>
  <c r="AI177"/>
  <c r="AM177" s="1"/>
  <c r="AS180"/>
  <c r="AT179"/>
  <c r="AX179" s="1"/>
  <c r="BE177"/>
  <c r="BI177" s="1"/>
  <c r="BD178"/>
  <c r="BP180"/>
  <c r="BT180" s="1"/>
  <c r="BO181"/>
  <c r="CL178"/>
  <c r="CK179"/>
  <c r="CV181"/>
  <c r="CW180"/>
  <c r="BZ183"/>
  <c r="E176" i="9"/>
  <c r="X176"/>
  <c r="Y176" s="1"/>
  <c r="S180"/>
  <c r="T180" s="1"/>
  <c r="J179" l="1"/>
  <c r="K179" s="1"/>
  <c r="F180"/>
  <c r="L180" i="5"/>
  <c r="M179"/>
  <c r="Q179" s="1"/>
  <c r="W180"/>
  <c r="X179"/>
  <c r="AB179" s="1"/>
  <c r="AH179"/>
  <c r="AI178"/>
  <c r="AM178" s="1"/>
  <c r="AS181"/>
  <c r="AT180"/>
  <c r="AX180" s="1"/>
  <c r="BD179"/>
  <c r="BE178"/>
  <c r="BI178" s="1"/>
  <c r="BP181"/>
  <c r="BT181" s="1"/>
  <c r="BO182"/>
  <c r="CK180"/>
  <c r="CL179"/>
  <c r="CV182"/>
  <c r="CW181"/>
  <c r="BZ184"/>
  <c r="E177" i="9"/>
  <c r="X177"/>
  <c r="Y177" s="1"/>
  <c r="S181"/>
  <c r="T181" s="1"/>
  <c r="F181" l="1"/>
  <c r="J180"/>
  <c r="K180" s="1"/>
  <c r="L181" i="5"/>
  <c r="M180"/>
  <c r="Q180" s="1"/>
  <c r="W181"/>
  <c r="X180"/>
  <c r="AB180" s="1"/>
  <c r="AH180"/>
  <c r="AI179"/>
  <c r="AM179" s="1"/>
  <c r="AT181"/>
  <c r="AX181" s="1"/>
  <c r="AS182"/>
  <c r="BE179"/>
  <c r="BI179" s="1"/>
  <c r="BD180"/>
  <c r="BO183"/>
  <c r="BP182"/>
  <c r="BT182" s="1"/>
  <c r="CK181"/>
  <c r="CL180"/>
  <c r="CW182"/>
  <c r="CV183"/>
  <c r="BZ185"/>
  <c r="E178" i="9"/>
  <c r="X178"/>
  <c r="Y178" s="1"/>
  <c r="S182"/>
  <c r="T182" s="1"/>
  <c r="F182" l="1"/>
  <c r="J181"/>
  <c r="K181" s="1"/>
  <c r="M181" i="5"/>
  <c r="Q181" s="1"/>
  <c r="L182"/>
  <c r="X181"/>
  <c r="AB181" s="1"/>
  <c r="W182"/>
  <c r="AH181"/>
  <c r="AI180"/>
  <c r="AM180" s="1"/>
  <c r="AT182"/>
  <c r="AX182" s="1"/>
  <c r="AS183"/>
  <c r="BD181"/>
  <c r="BE180"/>
  <c r="BI180" s="1"/>
  <c r="BP183"/>
  <c r="BT183" s="1"/>
  <c r="BO184"/>
  <c r="CL181"/>
  <c r="CK182"/>
  <c r="CW183"/>
  <c r="CV184"/>
  <c r="BZ186"/>
  <c r="E179" i="9"/>
  <c r="X179"/>
  <c r="Y179" s="1"/>
  <c r="S183"/>
  <c r="T183" s="1"/>
  <c r="F183" l="1"/>
  <c r="J182"/>
  <c r="K182" s="1"/>
  <c r="M182" i="5"/>
  <c r="Q182" s="1"/>
  <c r="L183"/>
  <c r="X182"/>
  <c r="AB182" s="1"/>
  <c r="W183"/>
  <c r="AI181"/>
  <c r="AM181" s="1"/>
  <c r="AH182"/>
  <c r="AS184"/>
  <c r="AT183"/>
  <c r="AX183" s="1"/>
  <c r="BE181"/>
  <c r="BI181" s="1"/>
  <c r="BD182"/>
  <c r="BO185"/>
  <c r="BP184"/>
  <c r="BT184" s="1"/>
  <c r="CK183"/>
  <c r="CL182"/>
  <c r="CV185"/>
  <c r="CW184"/>
  <c r="BZ187"/>
  <c r="E180" i="9"/>
  <c r="X180"/>
  <c r="Y180" s="1"/>
  <c r="S184"/>
  <c r="T184" s="1"/>
  <c r="J183" l="1"/>
  <c r="K183" s="1"/>
  <c r="F184"/>
  <c r="L184" i="5"/>
  <c r="M183"/>
  <c r="Q183" s="1"/>
  <c r="W184"/>
  <c r="X183"/>
  <c r="AB183" s="1"/>
  <c r="AI182"/>
  <c r="AM182" s="1"/>
  <c r="AH183"/>
  <c r="AS185"/>
  <c r="AT184"/>
  <c r="AX184" s="1"/>
  <c r="BE182"/>
  <c r="BI182" s="1"/>
  <c r="BD183"/>
  <c r="BO186"/>
  <c r="BP185"/>
  <c r="BT185" s="1"/>
  <c r="CL183"/>
  <c r="CK184"/>
  <c r="CV186"/>
  <c r="CW185"/>
  <c r="BZ188"/>
  <c r="E181" i="9"/>
  <c r="X181"/>
  <c r="Y181" s="1"/>
  <c r="S185"/>
  <c r="T185" s="1"/>
  <c r="F185" l="1"/>
  <c r="J184"/>
  <c r="K184" s="1"/>
  <c r="L185" i="5"/>
  <c r="M184"/>
  <c r="Q184" s="1"/>
  <c r="W185"/>
  <c r="X184"/>
  <c r="AB184" s="1"/>
  <c r="AH184"/>
  <c r="AI183"/>
  <c r="AM183" s="1"/>
  <c r="AS186"/>
  <c r="AT185"/>
  <c r="AX185" s="1"/>
  <c r="BE183"/>
  <c r="BI183" s="1"/>
  <c r="BD184"/>
  <c r="BP186"/>
  <c r="BT186" s="1"/>
  <c r="BO187"/>
  <c r="CL184"/>
  <c r="CK185"/>
  <c r="CW186"/>
  <c r="CV187"/>
  <c r="BZ189"/>
  <c r="E182" i="9"/>
  <c r="X182"/>
  <c r="Y182" s="1"/>
  <c r="S186"/>
  <c r="T186" s="1"/>
  <c r="F186" l="1"/>
  <c r="J185"/>
  <c r="K185" s="1"/>
  <c r="L186" i="5"/>
  <c r="M185"/>
  <c r="Q185" s="1"/>
  <c r="W186"/>
  <c r="X185"/>
  <c r="AB185" s="1"/>
  <c r="AH185"/>
  <c r="AI184"/>
  <c r="AM184" s="1"/>
  <c r="AS187"/>
  <c r="AT186"/>
  <c r="AX186" s="1"/>
  <c r="BD185"/>
  <c r="BE184"/>
  <c r="BI184" s="1"/>
  <c r="BO188"/>
  <c r="BP187"/>
  <c r="BT187" s="1"/>
  <c r="CK186"/>
  <c r="CL185"/>
  <c r="CW187"/>
  <c r="CV188"/>
  <c r="BZ190"/>
  <c r="E183" i="9"/>
  <c r="X183"/>
  <c r="Y183" s="1"/>
  <c r="S187"/>
  <c r="T187" s="1"/>
  <c r="F187" l="1"/>
  <c r="J186"/>
  <c r="K186" s="1"/>
  <c r="L187" i="5"/>
  <c r="M186"/>
  <c r="Q186" s="1"/>
  <c r="W187"/>
  <c r="X186"/>
  <c r="AB186" s="1"/>
  <c r="AH186"/>
  <c r="AI185"/>
  <c r="AM185" s="1"/>
  <c r="AS188"/>
  <c r="AT187"/>
  <c r="AX187" s="1"/>
  <c r="BE185"/>
  <c r="BI185" s="1"/>
  <c r="BD186"/>
  <c r="BP188"/>
  <c r="BT188" s="1"/>
  <c r="BO189"/>
  <c r="CL186"/>
  <c r="CK187"/>
  <c r="CV189"/>
  <c r="CW188"/>
  <c r="BZ191"/>
  <c r="E184" i="9"/>
  <c r="X184"/>
  <c r="Y184" s="1"/>
  <c r="S188"/>
  <c r="T188" s="1"/>
  <c r="J187" l="1"/>
  <c r="K187" s="1"/>
  <c r="F188"/>
  <c r="L188" i="5"/>
  <c r="M187"/>
  <c r="Q187" s="1"/>
  <c r="W188"/>
  <c r="X187"/>
  <c r="AB187" s="1"/>
  <c r="AH187"/>
  <c r="AI186"/>
  <c r="AM186" s="1"/>
  <c r="AS189"/>
  <c r="AT188"/>
  <c r="AX188" s="1"/>
  <c r="BD187"/>
  <c r="BE186"/>
  <c r="BI186" s="1"/>
  <c r="BP189"/>
  <c r="BT189" s="1"/>
  <c r="BO190"/>
  <c r="CK188"/>
  <c r="CL187"/>
  <c r="CV190"/>
  <c r="CW189"/>
  <c r="BZ192"/>
  <c r="E185" i="9"/>
  <c r="X185"/>
  <c r="Y185" s="1"/>
  <c r="S189"/>
  <c r="T189" s="1"/>
  <c r="F189" l="1"/>
  <c r="J188"/>
  <c r="K188" s="1"/>
  <c r="L189" i="5"/>
  <c r="M188"/>
  <c r="Q188" s="1"/>
  <c r="W189"/>
  <c r="X188"/>
  <c r="AB188" s="1"/>
  <c r="AH188"/>
  <c r="AI187"/>
  <c r="AM187" s="1"/>
  <c r="AT189"/>
  <c r="AX189" s="1"/>
  <c r="AS190"/>
  <c r="BE187"/>
  <c r="BI187" s="1"/>
  <c r="BD188"/>
  <c r="BO191"/>
  <c r="BP190"/>
  <c r="BT190" s="1"/>
  <c r="CK189"/>
  <c r="CL188"/>
  <c r="CW190"/>
  <c r="CV191"/>
  <c r="BZ193"/>
  <c r="E186" i="9"/>
  <c r="X186"/>
  <c r="Y186" s="1"/>
  <c r="S190"/>
  <c r="T190" s="1"/>
  <c r="F190" l="1"/>
  <c r="J189"/>
  <c r="K189" s="1"/>
  <c r="M189" i="5"/>
  <c r="Q189" s="1"/>
  <c r="L190"/>
  <c r="X189"/>
  <c r="AB189" s="1"/>
  <c r="W190"/>
  <c r="AH189"/>
  <c r="AI188"/>
  <c r="AM188" s="1"/>
  <c r="AT190"/>
  <c r="AX190" s="1"/>
  <c r="AS191"/>
  <c r="BD189"/>
  <c r="BE188"/>
  <c r="BI188" s="1"/>
  <c r="BP191"/>
  <c r="BT191" s="1"/>
  <c r="BO192"/>
  <c r="CL189"/>
  <c r="CK190"/>
  <c r="CW191"/>
  <c r="CV192"/>
  <c r="BZ194"/>
  <c r="E187" i="9"/>
  <c r="X187"/>
  <c r="Y187" s="1"/>
  <c r="S191"/>
  <c r="T191" s="1"/>
  <c r="F191" l="1"/>
  <c r="J190"/>
  <c r="K190" s="1"/>
  <c r="M190" i="5"/>
  <c r="Q190" s="1"/>
  <c r="L191"/>
  <c r="X190"/>
  <c r="AB190" s="1"/>
  <c r="W191"/>
  <c r="AI189"/>
  <c r="AM189" s="1"/>
  <c r="AH190"/>
  <c r="AS192"/>
  <c r="AT191"/>
  <c r="AX191" s="1"/>
  <c r="BE189"/>
  <c r="BI189" s="1"/>
  <c r="BD190"/>
  <c r="BO193"/>
  <c r="BP192"/>
  <c r="BT192" s="1"/>
  <c r="CK191"/>
  <c r="CL190"/>
  <c r="CV193"/>
  <c r="CW192"/>
  <c r="BZ195"/>
  <c r="E188" i="9"/>
  <c r="X188"/>
  <c r="Y188" s="1"/>
  <c r="S192"/>
  <c r="T192" s="1"/>
  <c r="J191" l="1"/>
  <c r="K191" s="1"/>
  <c r="F192"/>
  <c r="L192" i="5"/>
  <c r="M191"/>
  <c r="Q191" s="1"/>
  <c r="W192"/>
  <c r="X191"/>
  <c r="AB191" s="1"/>
  <c r="AI190"/>
  <c r="AM190" s="1"/>
  <c r="AH191"/>
  <c r="AS193"/>
  <c r="AT192"/>
  <c r="AX192" s="1"/>
  <c r="BE190"/>
  <c r="BI190" s="1"/>
  <c r="BD191"/>
  <c r="BO194"/>
  <c r="BP193"/>
  <c r="BT193" s="1"/>
  <c r="CL191"/>
  <c r="CK192"/>
  <c r="CV194"/>
  <c r="CW193"/>
  <c r="BZ196"/>
  <c r="E189" i="9"/>
  <c r="X189"/>
  <c r="Y189" s="1"/>
  <c r="S193"/>
  <c r="T193" s="1"/>
  <c r="F193" l="1"/>
  <c r="J192"/>
  <c r="K192" s="1"/>
  <c r="L193" i="5"/>
  <c r="M192"/>
  <c r="Q192" s="1"/>
  <c r="W193"/>
  <c r="X192"/>
  <c r="AB192" s="1"/>
  <c r="AH192"/>
  <c r="AI191"/>
  <c r="AM191" s="1"/>
  <c r="AS194"/>
  <c r="AT193"/>
  <c r="AX193" s="1"/>
  <c r="BE191"/>
  <c r="BI191" s="1"/>
  <c r="BD192"/>
  <c r="BP194"/>
  <c r="BT194" s="1"/>
  <c r="BO195"/>
  <c r="CL192"/>
  <c r="CK193"/>
  <c r="CW194"/>
  <c r="CV195"/>
  <c r="BZ197"/>
  <c r="E190" i="9"/>
  <c r="X190"/>
  <c r="Y190" s="1"/>
  <c r="S194"/>
  <c r="T194" s="1"/>
  <c r="F194" l="1"/>
  <c r="J193"/>
  <c r="K193" s="1"/>
  <c r="L194" i="5"/>
  <c r="M193"/>
  <c r="Q193" s="1"/>
  <c r="W194"/>
  <c r="X193"/>
  <c r="AB193" s="1"/>
  <c r="AH193"/>
  <c r="AI192"/>
  <c r="AM192" s="1"/>
  <c r="AS195"/>
  <c r="AT194"/>
  <c r="AX194" s="1"/>
  <c r="BD193"/>
  <c r="BE192"/>
  <c r="BI192" s="1"/>
  <c r="BO196"/>
  <c r="BP195"/>
  <c r="BT195" s="1"/>
  <c r="CK194"/>
  <c r="CL193"/>
  <c r="CW195"/>
  <c r="CV196"/>
  <c r="BZ198"/>
  <c r="E191" i="9"/>
  <c r="X191"/>
  <c r="Y191" s="1"/>
  <c r="S195"/>
  <c r="T195" s="1"/>
  <c r="F195" l="1"/>
  <c r="J194"/>
  <c r="K194" s="1"/>
  <c r="L195" i="5"/>
  <c r="M194"/>
  <c r="Q194" s="1"/>
  <c r="W195"/>
  <c r="X194"/>
  <c r="AB194" s="1"/>
  <c r="AH194"/>
  <c r="AI193"/>
  <c r="AM193" s="1"/>
  <c r="AS196"/>
  <c r="AT195"/>
  <c r="AX195" s="1"/>
  <c r="BE193"/>
  <c r="BI193" s="1"/>
  <c r="BD194"/>
  <c r="BP196"/>
  <c r="BT196" s="1"/>
  <c r="BO197"/>
  <c r="CL194"/>
  <c r="CK195"/>
  <c r="CV197"/>
  <c r="CW196"/>
  <c r="BZ199"/>
  <c r="E192" i="9"/>
  <c r="X192"/>
  <c r="Y192" s="1"/>
  <c r="S196"/>
  <c r="T196" s="1"/>
  <c r="J195" l="1"/>
  <c r="K195" s="1"/>
  <c r="F196"/>
  <c r="L196" i="5"/>
  <c r="M195"/>
  <c r="Q195" s="1"/>
  <c r="W196"/>
  <c r="X195"/>
  <c r="AB195" s="1"/>
  <c r="AH195"/>
  <c r="AI194"/>
  <c r="AM194" s="1"/>
  <c r="AS197"/>
  <c r="AT196"/>
  <c r="AX196" s="1"/>
  <c r="BD195"/>
  <c r="BE194"/>
  <c r="BI194" s="1"/>
  <c r="BP197"/>
  <c r="BT197" s="1"/>
  <c r="BO198"/>
  <c r="CK196"/>
  <c r="CL195"/>
  <c r="CV198"/>
  <c r="CW197"/>
  <c r="BZ200"/>
  <c r="E193" i="9"/>
  <c r="X193"/>
  <c r="Y193" s="1"/>
  <c r="S197"/>
  <c r="T197" s="1"/>
  <c r="F197" l="1"/>
  <c r="J196"/>
  <c r="K196" s="1"/>
  <c r="L197" i="5"/>
  <c r="M196"/>
  <c r="Q196" s="1"/>
  <c r="W197"/>
  <c r="X196"/>
  <c r="AB196" s="1"/>
  <c r="AH196"/>
  <c r="AI195"/>
  <c r="AM195" s="1"/>
  <c r="AT197"/>
  <c r="AX197" s="1"/>
  <c r="AS198"/>
  <c r="BE195"/>
  <c r="BI195" s="1"/>
  <c r="BD196"/>
  <c r="BO199"/>
  <c r="BP198"/>
  <c r="BT198" s="1"/>
  <c r="CK197"/>
  <c r="CL196"/>
  <c r="CW198"/>
  <c r="CV199"/>
  <c r="BZ201"/>
  <c r="E194" i="9"/>
  <c r="X194"/>
  <c r="Y194" s="1"/>
  <c r="S198"/>
  <c r="T198" s="1"/>
  <c r="F198" l="1"/>
  <c r="J197"/>
  <c r="K197" s="1"/>
  <c r="M197" i="5"/>
  <c r="Q197" s="1"/>
  <c r="L198"/>
  <c r="X197"/>
  <c r="AB197" s="1"/>
  <c r="W198"/>
  <c r="AH197"/>
  <c r="AI196"/>
  <c r="AM196" s="1"/>
  <c r="AT198"/>
  <c r="AX198" s="1"/>
  <c r="AS199"/>
  <c r="BD197"/>
  <c r="BE196"/>
  <c r="BI196" s="1"/>
  <c r="BP199"/>
  <c r="BT199" s="1"/>
  <c r="BO200"/>
  <c r="CL197"/>
  <c r="CK198"/>
  <c r="CW199"/>
  <c r="CV200"/>
  <c r="BZ202"/>
  <c r="E195" i="9"/>
  <c r="X195"/>
  <c r="Y195" s="1"/>
  <c r="S199"/>
  <c r="T199" s="1"/>
  <c r="F199" l="1"/>
  <c r="J198"/>
  <c r="K198" s="1"/>
  <c r="M198" i="5"/>
  <c r="Q198" s="1"/>
  <c r="L199"/>
  <c r="X198"/>
  <c r="AB198" s="1"/>
  <c r="W199"/>
  <c r="AI197"/>
  <c r="AM197" s="1"/>
  <c r="AH198"/>
  <c r="AS200"/>
  <c r="AT199"/>
  <c r="AX199" s="1"/>
  <c r="BE197"/>
  <c r="BI197" s="1"/>
  <c r="BD198"/>
  <c r="BO201"/>
  <c r="BP200"/>
  <c r="BT200" s="1"/>
  <c r="CK199"/>
  <c r="CL198"/>
  <c r="CV201"/>
  <c r="CW200"/>
  <c r="BZ203"/>
  <c r="E196" i="9"/>
  <c r="X196"/>
  <c r="Y196" s="1"/>
  <c r="S200"/>
  <c r="T200" s="1"/>
  <c r="J199" l="1"/>
  <c r="K199" s="1"/>
  <c r="F200"/>
  <c r="L200" i="5"/>
  <c r="M199"/>
  <c r="Q199" s="1"/>
  <c r="W200"/>
  <c r="X199"/>
  <c r="AB199" s="1"/>
  <c r="AI198"/>
  <c r="AM198" s="1"/>
  <c r="AH199"/>
  <c r="AS201"/>
  <c r="AT200"/>
  <c r="AX200" s="1"/>
  <c r="BE198"/>
  <c r="BI198" s="1"/>
  <c r="BD199"/>
  <c r="BO202"/>
  <c r="BP201"/>
  <c r="BT201" s="1"/>
  <c r="CL199"/>
  <c r="CK200"/>
  <c r="CV202"/>
  <c r="CW201"/>
  <c r="BZ204"/>
  <c r="E197" i="9"/>
  <c r="X197"/>
  <c r="Y197" s="1"/>
  <c r="S201"/>
  <c r="T201" s="1"/>
  <c r="F201" l="1"/>
  <c r="J200"/>
  <c r="K200" s="1"/>
  <c r="L201" i="5"/>
  <c r="M200"/>
  <c r="Q200" s="1"/>
  <c r="W201"/>
  <c r="X200"/>
  <c r="AB200" s="1"/>
  <c r="AH200"/>
  <c r="AI199"/>
  <c r="AM199" s="1"/>
  <c r="AS202"/>
  <c r="AT201"/>
  <c r="AX201" s="1"/>
  <c r="BD200"/>
  <c r="BE199"/>
  <c r="BI199" s="1"/>
  <c r="BP202"/>
  <c r="BT202" s="1"/>
  <c r="BO203"/>
  <c r="CL200"/>
  <c r="CK201"/>
  <c r="CW202"/>
  <c r="CV203"/>
  <c r="BZ205"/>
  <c r="E198" i="9"/>
  <c r="X198"/>
  <c r="Y198" s="1"/>
  <c r="S202"/>
  <c r="T202" s="1"/>
  <c r="F202" l="1"/>
  <c r="J201"/>
  <c r="K201" s="1"/>
  <c r="L202" i="5"/>
  <c r="M201"/>
  <c r="Q201" s="1"/>
  <c r="W202"/>
  <c r="X201"/>
  <c r="AB201" s="1"/>
  <c r="AH201"/>
  <c r="AI200"/>
  <c r="AM200" s="1"/>
  <c r="AS203"/>
  <c r="AT202"/>
  <c r="AX202" s="1"/>
  <c r="BE200"/>
  <c r="BI200" s="1"/>
  <c r="BD201"/>
  <c r="BO204"/>
  <c r="BP203"/>
  <c r="BT203" s="1"/>
  <c r="CK202"/>
  <c r="CL201"/>
  <c r="CW203"/>
  <c r="CV204"/>
  <c r="BZ206"/>
  <c r="E199" i="9"/>
  <c r="X199"/>
  <c r="Y199" s="1"/>
  <c r="S203"/>
  <c r="T203" s="1"/>
  <c r="F203" l="1"/>
  <c r="J202"/>
  <c r="K202" s="1"/>
  <c r="L203" i="5"/>
  <c r="M202"/>
  <c r="Q202" s="1"/>
  <c r="W203"/>
  <c r="X202"/>
  <c r="AB202" s="1"/>
  <c r="AH202"/>
  <c r="AI201"/>
  <c r="AM201" s="1"/>
  <c r="AS204"/>
  <c r="AT203"/>
  <c r="AX203" s="1"/>
  <c r="BE201"/>
  <c r="BI201" s="1"/>
  <c r="BD202"/>
  <c r="BP204"/>
  <c r="BT204" s="1"/>
  <c r="BO205"/>
  <c r="CL202"/>
  <c r="CK203"/>
  <c r="CV205"/>
  <c r="CW204"/>
  <c r="BZ207"/>
  <c r="E200" i="9"/>
  <c r="X200"/>
  <c r="Y200" s="1"/>
  <c r="S204"/>
  <c r="T204" s="1"/>
  <c r="J203" l="1"/>
  <c r="K203" s="1"/>
  <c r="F204"/>
  <c r="L204" i="5"/>
  <c r="M203"/>
  <c r="Q203" s="1"/>
  <c r="W204"/>
  <c r="X203"/>
  <c r="AB203" s="1"/>
  <c r="AH203"/>
  <c r="AI202"/>
  <c r="AM202" s="1"/>
  <c r="AS205"/>
  <c r="AT204"/>
  <c r="AX204" s="1"/>
  <c r="BD203"/>
  <c r="BE202"/>
  <c r="BI202" s="1"/>
  <c r="BP205"/>
  <c r="BT205" s="1"/>
  <c r="BO206"/>
  <c r="CK204"/>
  <c r="CL203"/>
  <c r="CV206"/>
  <c r="CW205"/>
  <c r="BZ208"/>
  <c r="E201" i="9"/>
  <c r="X201"/>
  <c r="Y201" s="1"/>
  <c r="S205"/>
  <c r="T205" s="1"/>
  <c r="F205" l="1"/>
  <c r="J204"/>
  <c r="K204" s="1"/>
  <c r="L205" i="5"/>
  <c r="M204"/>
  <c r="Q204" s="1"/>
  <c r="W205"/>
  <c r="X204"/>
  <c r="AB204" s="1"/>
  <c r="AH204"/>
  <c r="AI203"/>
  <c r="AM203" s="1"/>
  <c r="AT205"/>
  <c r="AX205" s="1"/>
  <c r="AS206"/>
  <c r="BD204"/>
  <c r="BE203"/>
  <c r="BI203" s="1"/>
  <c r="BO207"/>
  <c r="BP206"/>
  <c r="BT206" s="1"/>
  <c r="CK205"/>
  <c r="CL204"/>
  <c r="CW206"/>
  <c r="CV207"/>
  <c r="BZ209"/>
  <c r="E202" i="9"/>
  <c r="X202"/>
  <c r="Y202" s="1"/>
  <c r="S206"/>
  <c r="T206" s="1"/>
  <c r="F206" l="1"/>
  <c r="J205"/>
  <c r="K205" s="1"/>
  <c r="M205" i="5"/>
  <c r="Q205" s="1"/>
  <c r="L206"/>
  <c r="X205"/>
  <c r="AB205" s="1"/>
  <c r="W206"/>
  <c r="AH205"/>
  <c r="AI204"/>
  <c r="AM204" s="1"/>
  <c r="AT206"/>
  <c r="AX206" s="1"/>
  <c r="AS207"/>
  <c r="BD205"/>
  <c r="BE204"/>
  <c r="BI204" s="1"/>
  <c r="BP207"/>
  <c r="BT207" s="1"/>
  <c r="BO208"/>
  <c r="CL205"/>
  <c r="CK206"/>
  <c r="CW207"/>
  <c r="CV208"/>
  <c r="BZ210"/>
  <c r="E203" i="9"/>
  <c r="X203"/>
  <c r="Y203" s="1"/>
  <c r="S207"/>
  <c r="T207" s="1"/>
  <c r="F207" l="1"/>
  <c r="J206"/>
  <c r="K206" s="1"/>
  <c r="M206" i="5"/>
  <c r="Q206" s="1"/>
  <c r="L207"/>
  <c r="X206"/>
  <c r="AB206" s="1"/>
  <c r="W207"/>
  <c r="AI205"/>
  <c r="AM205" s="1"/>
  <c r="AH206"/>
  <c r="AS208"/>
  <c r="AT207"/>
  <c r="AX207" s="1"/>
  <c r="BD206"/>
  <c r="BE205"/>
  <c r="BI205" s="1"/>
  <c r="BO209"/>
  <c r="BP208"/>
  <c r="BT208" s="1"/>
  <c r="CK207"/>
  <c r="CL206"/>
  <c r="CV209"/>
  <c r="CW208"/>
  <c r="BZ211"/>
  <c r="E204" i="9"/>
  <c r="X204"/>
  <c r="Y204" s="1"/>
  <c r="S208"/>
  <c r="T208" s="1"/>
  <c r="J207" l="1"/>
  <c r="K207" s="1"/>
  <c r="F208"/>
  <c r="L208" i="5"/>
  <c r="M207"/>
  <c r="Q207" s="1"/>
  <c r="W208"/>
  <c r="X207"/>
  <c r="AB207" s="1"/>
  <c r="AI206"/>
  <c r="AM206" s="1"/>
  <c r="AH207"/>
  <c r="AS209"/>
  <c r="AT208"/>
  <c r="AX208" s="1"/>
  <c r="BD207"/>
  <c r="BE206"/>
  <c r="BI206" s="1"/>
  <c r="BO210"/>
  <c r="BP209"/>
  <c r="BT209" s="1"/>
  <c r="CL207"/>
  <c r="CK208"/>
  <c r="CV210"/>
  <c r="CW209"/>
  <c r="BZ212"/>
  <c r="E205" i="9"/>
  <c r="X205"/>
  <c r="Y205" s="1"/>
  <c r="S209"/>
  <c r="T209" s="1"/>
  <c r="F209" l="1"/>
  <c r="J208"/>
  <c r="K208" s="1"/>
  <c r="L209" i="5"/>
  <c r="M208"/>
  <c r="Q208" s="1"/>
  <c r="W209"/>
  <c r="X208"/>
  <c r="AB208" s="1"/>
  <c r="AH208"/>
  <c r="AI207"/>
  <c r="AM207" s="1"/>
  <c r="AS210"/>
  <c r="AT209"/>
  <c r="AX209" s="1"/>
  <c r="BD208"/>
  <c r="BE207"/>
  <c r="BI207" s="1"/>
  <c r="BP210"/>
  <c r="BT210" s="1"/>
  <c r="BO211"/>
  <c r="CL208"/>
  <c r="CK209"/>
  <c r="CW210"/>
  <c r="CV211"/>
  <c r="BZ213"/>
  <c r="E206" i="9"/>
  <c r="X206"/>
  <c r="Y206" s="1"/>
  <c r="S210"/>
  <c r="T210" s="1"/>
  <c r="F210" l="1"/>
  <c r="J209"/>
  <c r="K209" s="1"/>
  <c r="L210" i="5"/>
  <c r="M209"/>
  <c r="Q209" s="1"/>
  <c r="W210"/>
  <c r="X209"/>
  <c r="AB209" s="1"/>
  <c r="AH209"/>
  <c r="AI208"/>
  <c r="AM208" s="1"/>
  <c r="AS211"/>
  <c r="AT210"/>
  <c r="AX210" s="1"/>
  <c r="BD209"/>
  <c r="BE208"/>
  <c r="BI208" s="1"/>
  <c r="BO212"/>
  <c r="BP211"/>
  <c r="BT211" s="1"/>
  <c r="CK210"/>
  <c r="CL209"/>
  <c r="CW211"/>
  <c r="CV212"/>
  <c r="BZ214"/>
  <c r="E207" i="9"/>
  <c r="X207"/>
  <c r="Y207" s="1"/>
  <c r="S211"/>
  <c r="T211" s="1"/>
  <c r="F211" l="1"/>
  <c r="J210"/>
  <c r="K210" s="1"/>
  <c r="L211" i="5"/>
  <c r="M210"/>
  <c r="Q210" s="1"/>
  <c r="W211"/>
  <c r="X210"/>
  <c r="AB210" s="1"/>
  <c r="AH210"/>
  <c r="AI209"/>
  <c r="AM209" s="1"/>
  <c r="AS212"/>
  <c r="AT211"/>
  <c r="AX211" s="1"/>
  <c r="BD210"/>
  <c r="BE209"/>
  <c r="BI209" s="1"/>
  <c r="BP212"/>
  <c r="BT212" s="1"/>
  <c r="BO213"/>
  <c r="CL210"/>
  <c r="CK211"/>
  <c r="CV213"/>
  <c r="CW212"/>
  <c r="BZ215"/>
  <c r="E208" i="9"/>
  <c r="X208"/>
  <c r="Y208" s="1"/>
  <c r="S212"/>
  <c r="T212" s="1"/>
  <c r="J211" l="1"/>
  <c r="K211" s="1"/>
  <c r="F212"/>
  <c r="L212" i="5"/>
  <c r="M211"/>
  <c r="Q211" s="1"/>
  <c r="W212"/>
  <c r="X211"/>
  <c r="AB211" s="1"/>
  <c r="AH211"/>
  <c r="AI210"/>
  <c r="AM210" s="1"/>
  <c r="AS213"/>
  <c r="AT212"/>
  <c r="AX212" s="1"/>
  <c r="BD211"/>
  <c r="BE210"/>
  <c r="BI210" s="1"/>
  <c r="BP213"/>
  <c r="BT213" s="1"/>
  <c r="BO214"/>
  <c r="CK212"/>
  <c r="CL211"/>
  <c r="CV214"/>
  <c r="CW213"/>
  <c r="BZ216"/>
  <c r="E209" i="9"/>
  <c r="X209"/>
  <c r="Y209" s="1"/>
  <c r="S213"/>
  <c r="T213" s="1"/>
  <c r="F213" l="1"/>
  <c r="J212"/>
  <c r="K212" s="1"/>
  <c r="L213" i="5"/>
  <c r="M212"/>
  <c r="Q212" s="1"/>
  <c r="W213"/>
  <c r="X212"/>
  <c r="AB212" s="1"/>
  <c r="AH212"/>
  <c r="AI211"/>
  <c r="AM211" s="1"/>
  <c r="AT213"/>
  <c r="AX213" s="1"/>
  <c r="AS214"/>
  <c r="BD212"/>
  <c r="BE211"/>
  <c r="BI211" s="1"/>
  <c r="BO215"/>
  <c r="BP214"/>
  <c r="BT214" s="1"/>
  <c r="CK213"/>
  <c r="CL212"/>
  <c r="CW214"/>
  <c r="CV215"/>
  <c r="BZ217"/>
  <c r="E210" i="9"/>
  <c r="X210"/>
  <c r="Y210" s="1"/>
  <c r="S214"/>
  <c r="T214" s="1"/>
  <c r="F214" l="1"/>
  <c r="J213"/>
  <c r="K213" s="1"/>
  <c r="M213" i="5"/>
  <c r="Q213" s="1"/>
  <c r="L214"/>
  <c r="X213"/>
  <c r="AB213" s="1"/>
  <c r="W214"/>
  <c r="AH213"/>
  <c r="AI212"/>
  <c r="AM212" s="1"/>
  <c r="AT214"/>
  <c r="AX214" s="1"/>
  <c r="AS215"/>
  <c r="BE212"/>
  <c r="BI212" s="1"/>
  <c r="BD213"/>
  <c r="BO216"/>
  <c r="BP215"/>
  <c r="BT215" s="1"/>
  <c r="CL213"/>
  <c r="CK214"/>
  <c r="CW215"/>
  <c r="CV216"/>
  <c r="BZ218"/>
  <c r="E211" i="9"/>
  <c r="X211"/>
  <c r="Y211" s="1"/>
  <c r="S215"/>
  <c r="T215" s="1"/>
  <c r="F215" l="1"/>
  <c r="J214"/>
  <c r="K214" s="1"/>
  <c r="M214" i="5"/>
  <c r="Q214" s="1"/>
  <c r="L215"/>
  <c r="X214"/>
  <c r="AB214" s="1"/>
  <c r="W215"/>
  <c r="AI213"/>
  <c r="AM213" s="1"/>
  <c r="AH214"/>
  <c r="AS216"/>
  <c r="AT215"/>
  <c r="AX215" s="1"/>
  <c r="BD214"/>
  <c r="BE213"/>
  <c r="BI213" s="1"/>
  <c r="BP216"/>
  <c r="BT216" s="1"/>
  <c r="BO217"/>
  <c r="CK215"/>
  <c r="CL214"/>
  <c r="CV217"/>
  <c r="CW216"/>
  <c r="BZ219"/>
  <c r="E212" i="9"/>
  <c r="X212"/>
  <c r="Y212" s="1"/>
  <c r="S216"/>
  <c r="T216" s="1"/>
  <c r="J215" l="1"/>
  <c r="K215" s="1"/>
  <c r="F216"/>
  <c r="L216" i="5"/>
  <c r="M215"/>
  <c r="Q215" s="1"/>
  <c r="W216"/>
  <c r="X215"/>
  <c r="AB215" s="1"/>
  <c r="AI214"/>
  <c r="AM214" s="1"/>
  <c r="AH215"/>
  <c r="AS217"/>
  <c r="AT216"/>
  <c r="AX216" s="1"/>
  <c r="BD215"/>
  <c r="BE214"/>
  <c r="BI214" s="1"/>
  <c r="BO218"/>
  <c r="BP217"/>
  <c r="BT217" s="1"/>
  <c r="CL215"/>
  <c r="CK216"/>
  <c r="CV218"/>
  <c r="CW217"/>
  <c r="BZ220"/>
  <c r="E213" i="9"/>
  <c r="X213"/>
  <c r="Y213" s="1"/>
  <c r="S217"/>
  <c r="T217" s="1"/>
  <c r="F217" l="1"/>
  <c r="J216"/>
  <c r="K216" s="1"/>
  <c r="L217" i="5"/>
  <c r="M216"/>
  <c r="Q216" s="1"/>
  <c r="W217"/>
  <c r="X216"/>
  <c r="AB216" s="1"/>
  <c r="AH216"/>
  <c r="AI215"/>
  <c r="AM215" s="1"/>
  <c r="AS218"/>
  <c r="AT217"/>
  <c r="AX217" s="1"/>
  <c r="BD216"/>
  <c r="BE215"/>
  <c r="BI215" s="1"/>
  <c r="BO219"/>
  <c r="BP218"/>
  <c r="BT218" s="1"/>
  <c r="CL216"/>
  <c r="CK217"/>
  <c r="CW218"/>
  <c r="CV219"/>
  <c r="BZ221"/>
  <c r="E214" i="9"/>
  <c r="X214"/>
  <c r="Y214" s="1"/>
  <c r="S218"/>
  <c r="T218" s="1"/>
  <c r="F218" l="1"/>
  <c r="J217"/>
  <c r="K217" s="1"/>
  <c r="L218" i="5"/>
  <c r="M217"/>
  <c r="Q217" s="1"/>
  <c r="W218"/>
  <c r="X217"/>
  <c r="AB217" s="1"/>
  <c r="AH217"/>
  <c r="AI216"/>
  <c r="AM216" s="1"/>
  <c r="AS219"/>
  <c r="AT218"/>
  <c r="AX218" s="1"/>
  <c r="BE216"/>
  <c r="BI216" s="1"/>
  <c r="BD217"/>
  <c r="BO220"/>
  <c r="BP219"/>
  <c r="BT219" s="1"/>
  <c r="CK218"/>
  <c r="CL217"/>
  <c r="CW219"/>
  <c r="CV220"/>
  <c r="BZ222"/>
  <c r="E215" i="9"/>
  <c r="X215"/>
  <c r="Y215" s="1"/>
  <c r="S219"/>
  <c r="T219" s="1"/>
  <c r="F219" l="1"/>
  <c r="J218"/>
  <c r="K218" s="1"/>
  <c r="L219" i="5"/>
  <c r="M218"/>
  <c r="Q218" s="1"/>
  <c r="W219"/>
  <c r="X218"/>
  <c r="AB218" s="1"/>
  <c r="AH218"/>
  <c r="AI217"/>
  <c r="AM217" s="1"/>
  <c r="AS220"/>
  <c r="AT219"/>
  <c r="AX219" s="1"/>
  <c r="BD218"/>
  <c r="BE217"/>
  <c r="BI217" s="1"/>
  <c r="BP220"/>
  <c r="BT220" s="1"/>
  <c r="BO221"/>
  <c r="CL218"/>
  <c r="CK219"/>
  <c r="CV221"/>
  <c r="CW220"/>
  <c r="BZ223"/>
  <c r="E216" i="9"/>
  <c r="X216"/>
  <c r="Y216" s="1"/>
  <c r="S220"/>
  <c r="T220" s="1"/>
  <c r="J219" l="1"/>
  <c r="K219" s="1"/>
  <c r="F220"/>
  <c r="L220" i="5"/>
  <c r="M219"/>
  <c r="Q219" s="1"/>
  <c r="W220"/>
  <c r="X219"/>
  <c r="AB219" s="1"/>
  <c r="AH219"/>
  <c r="AI218"/>
  <c r="AM218" s="1"/>
  <c r="AS221"/>
  <c r="AT220"/>
  <c r="AX220" s="1"/>
  <c r="BD219"/>
  <c r="BE218"/>
  <c r="BI218" s="1"/>
  <c r="BO222"/>
  <c r="BP221"/>
  <c r="BT221" s="1"/>
  <c r="CK220"/>
  <c r="CL219"/>
  <c r="CV222"/>
  <c r="CW221"/>
  <c r="BZ224"/>
  <c r="E217" i="9"/>
  <c r="X217"/>
  <c r="Y217" s="1"/>
  <c r="S221"/>
  <c r="T221" s="1"/>
  <c r="F221" l="1"/>
  <c r="J220"/>
  <c r="K220" s="1"/>
  <c r="L221" i="5"/>
  <c r="M220"/>
  <c r="Q220" s="1"/>
  <c r="W221"/>
  <c r="X220"/>
  <c r="AB220" s="1"/>
  <c r="AH220"/>
  <c r="AI219"/>
  <c r="AM219" s="1"/>
  <c r="AT221"/>
  <c r="AX221" s="1"/>
  <c r="AS222"/>
  <c r="BD220"/>
  <c r="BE219"/>
  <c r="BI219" s="1"/>
  <c r="BO223"/>
  <c r="BP222"/>
  <c r="BT222" s="1"/>
  <c r="CK221"/>
  <c r="CL220"/>
  <c r="CW222"/>
  <c r="CV223"/>
  <c r="BZ225"/>
  <c r="E218" i="9"/>
  <c r="X218"/>
  <c r="Y218" s="1"/>
  <c r="S222"/>
  <c r="T222" s="1"/>
  <c r="F222" l="1"/>
  <c r="J221"/>
  <c r="K221" s="1"/>
  <c r="M221" i="5"/>
  <c r="Q221" s="1"/>
  <c r="L222"/>
  <c r="X221"/>
  <c r="AB221" s="1"/>
  <c r="W222"/>
  <c r="AH221"/>
  <c r="AI220"/>
  <c r="AM220" s="1"/>
  <c r="AT222"/>
  <c r="AX222" s="1"/>
  <c r="AS223"/>
  <c r="BE220"/>
  <c r="BI220" s="1"/>
  <c r="BD221"/>
  <c r="BO224"/>
  <c r="BP223"/>
  <c r="BT223" s="1"/>
  <c r="CL221"/>
  <c r="CK222"/>
  <c r="CW223"/>
  <c r="CV224"/>
  <c r="BZ226"/>
  <c r="E219" i="9"/>
  <c r="X219"/>
  <c r="Y219" s="1"/>
  <c r="S223"/>
  <c r="T223" s="1"/>
  <c r="F223" l="1"/>
  <c r="J222"/>
  <c r="K222" s="1"/>
  <c r="M222" i="5"/>
  <c r="Q222" s="1"/>
  <c r="L223"/>
  <c r="X222"/>
  <c r="AB222" s="1"/>
  <c r="W223"/>
  <c r="AI221"/>
  <c r="AM221" s="1"/>
  <c r="AH222"/>
  <c r="AS224"/>
  <c r="AT223"/>
  <c r="AX223" s="1"/>
  <c r="BD222"/>
  <c r="BE221"/>
  <c r="BI221" s="1"/>
  <c r="BP224"/>
  <c r="BT224" s="1"/>
  <c r="BO225"/>
  <c r="CK223"/>
  <c r="CL222"/>
  <c r="CV225"/>
  <c r="CW224"/>
  <c r="BZ227"/>
  <c r="E220" i="9"/>
  <c r="X220"/>
  <c r="Y220" s="1"/>
  <c r="S224"/>
  <c r="T224" s="1"/>
  <c r="J223" l="1"/>
  <c r="K223" s="1"/>
  <c r="F224"/>
  <c r="L224" i="5"/>
  <c r="M223"/>
  <c r="Q223" s="1"/>
  <c r="W224"/>
  <c r="X223"/>
  <c r="AB223" s="1"/>
  <c r="AI222"/>
  <c r="AM222" s="1"/>
  <c r="AH223"/>
  <c r="AS225"/>
  <c r="AT224"/>
  <c r="AX224" s="1"/>
  <c r="BD223"/>
  <c r="BE222"/>
  <c r="BI222" s="1"/>
  <c r="BO226"/>
  <c r="BP225"/>
  <c r="BT225" s="1"/>
  <c r="CL223"/>
  <c r="CK224"/>
  <c r="CV226"/>
  <c r="CW225"/>
  <c r="BZ228"/>
  <c r="E221" i="9"/>
  <c r="X221"/>
  <c r="Y221" s="1"/>
  <c r="S225"/>
  <c r="T225" s="1"/>
  <c r="F225" l="1"/>
  <c r="J224"/>
  <c r="K224" s="1"/>
  <c r="L225" i="5"/>
  <c r="M224"/>
  <c r="Q224" s="1"/>
  <c r="W225"/>
  <c r="X224"/>
  <c r="AB224" s="1"/>
  <c r="AH224"/>
  <c r="AI223"/>
  <c r="AM223" s="1"/>
  <c r="AS226"/>
  <c r="AT225"/>
  <c r="AX225" s="1"/>
  <c r="BD224"/>
  <c r="BE223"/>
  <c r="BI223" s="1"/>
  <c r="BO227"/>
  <c r="BP226"/>
  <c r="BT226" s="1"/>
  <c r="CL224"/>
  <c r="CK225"/>
  <c r="CW226"/>
  <c r="CV227"/>
  <c r="BZ229"/>
  <c r="E222" i="9"/>
  <c r="X222"/>
  <c r="Y222" s="1"/>
  <c r="S226"/>
  <c r="T226" s="1"/>
  <c r="F226" l="1"/>
  <c r="J225"/>
  <c r="K225" s="1"/>
  <c r="L226" i="5"/>
  <c r="M225"/>
  <c r="Q225" s="1"/>
  <c r="W226"/>
  <c r="X225"/>
  <c r="AB225" s="1"/>
  <c r="AH225"/>
  <c r="AI224"/>
  <c r="AM224" s="1"/>
  <c r="AS227"/>
  <c r="AT226"/>
  <c r="AX226" s="1"/>
  <c r="BE224"/>
  <c r="BI224" s="1"/>
  <c r="BD225"/>
  <c r="BO228"/>
  <c r="BP227"/>
  <c r="BT227" s="1"/>
  <c r="CK226"/>
  <c r="CL225"/>
  <c r="CW227"/>
  <c r="CV228"/>
  <c r="BZ230"/>
  <c r="E223" i="9"/>
  <c r="X223"/>
  <c r="Y223" s="1"/>
  <c r="S227"/>
  <c r="T227" s="1"/>
  <c r="F227" l="1"/>
  <c r="J226"/>
  <c r="K226" s="1"/>
  <c r="L227" i="5"/>
  <c r="M226"/>
  <c r="Q226" s="1"/>
  <c r="W227"/>
  <c r="X226"/>
  <c r="AB226" s="1"/>
  <c r="AH226"/>
  <c r="AI225"/>
  <c r="AM225" s="1"/>
  <c r="AS228"/>
  <c r="AT227"/>
  <c r="AX227" s="1"/>
  <c r="BD226"/>
  <c r="BE225"/>
  <c r="BI225" s="1"/>
  <c r="BP228"/>
  <c r="BT228" s="1"/>
  <c r="BO229"/>
  <c r="CL226"/>
  <c r="CK227"/>
  <c r="CV229"/>
  <c r="CW228"/>
  <c r="BZ231"/>
  <c r="E224" i="9"/>
  <c r="X224"/>
  <c r="Y224" s="1"/>
  <c r="S228"/>
  <c r="T228" s="1"/>
  <c r="J227" l="1"/>
  <c r="K227" s="1"/>
  <c r="F228"/>
  <c r="L228" i="5"/>
  <c r="M227"/>
  <c r="Q227" s="1"/>
  <c r="W228"/>
  <c r="X227"/>
  <c r="AB227" s="1"/>
  <c r="AH227"/>
  <c r="AI226"/>
  <c r="AM226" s="1"/>
  <c r="AS229"/>
  <c r="AT228"/>
  <c r="AX228" s="1"/>
  <c r="BD227"/>
  <c r="BE226"/>
  <c r="BI226" s="1"/>
  <c r="BO230"/>
  <c r="BP229"/>
  <c r="BT229" s="1"/>
  <c r="CK228"/>
  <c r="CL227"/>
  <c r="CV230"/>
  <c r="CW229"/>
  <c r="BZ232"/>
  <c r="E225" i="9"/>
  <c r="X225"/>
  <c r="Y225" s="1"/>
  <c r="S229"/>
  <c r="T229" s="1"/>
  <c r="F229" l="1"/>
  <c r="J228"/>
  <c r="K228" s="1"/>
  <c r="L229" i="5"/>
  <c r="M228"/>
  <c r="Q228" s="1"/>
  <c r="W229"/>
  <c r="X228"/>
  <c r="AB228" s="1"/>
  <c r="AH228"/>
  <c r="AI227"/>
  <c r="AM227" s="1"/>
  <c r="AT229"/>
  <c r="AX229" s="1"/>
  <c r="AS230"/>
  <c r="BD228"/>
  <c r="BE227"/>
  <c r="BI227" s="1"/>
  <c r="BO231"/>
  <c r="BP230"/>
  <c r="BT230" s="1"/>
  <c r="CK229"/>
  <c r="CL228"/>
  <c r="CW230"/>
  <c r="CV231"/>
  <c r="BZ233"/>
  <c r="CA233" s="1"/>
  <c r="CE233" s="1"/>
  <c r="E226" i="9"/>
  <c r="X226"/>
  <c r="Y226" s="1"/>
  <c r="S230"/>
  <c r="T230" s="1"/>
  <c r="F230" l="1"/>
  <c r="J229"/>
  <c r="K229" s="1"/>
  <c r="M229" i="5"/>
  <c r="Q229" s="1"/>
  <c r="L230"/>
  <c r="X229"/>
  <c r="AB229" s="1"/>
  <c r="W230"/>
  <c r="AH229"/>
  <c r="AI228"/>
  <c r="AM228" s="1"/>
  <c r="AT230"/>
  <c r="AX230" s="1"/>
  <c r="AS231"/>
  <c r="BE228"/>
  <c r="BI228" s="1"/>
  <c r="BD229"/>
  <c r="BO232"/>
  <c r="BP231"/>
  <c r="BT231" s="1"/>
  <c r="CL229"/>
  <c r="CK230"/>
  <c r="CW231"/>
  <c r="CV232"/>
  <c r="BZ234"/>
  <c r="CA234" s="1"/>
  <c r="CE234" s="1"/>
  <c r="E227" i="9"/>
  <c r="X227"/>
  <c r="Y227" s="1"/>
  <c r="S231"/>
  <c r="T231" s="1"/>
  <c r="F231" l="1"/>
  <c r="J230"/>
  <c r="K230" s="1"/>
  <c r="M230" i="5"/>
  <c r="Q230" s="1"/>
  <c r="L231"/>
  <c r="X230"/>
  <c r="AB230" s="1"/>
  <c r="W231"/>
  <c r="AI229"/>
  <c r="AM229" s="1"/>
  <c r="AH230"/>
  <c r="AS232"/>
  <c r="AT231"/>
  <c r="AX231" s="1"/>
  <c r="BD230"/>
  <c r="BE229"/>
  <c r="BI229" s="1"/>
  <c r="BP232"/>
  <c r="BT232" s="1"/>
  <c r="BO233"/>
  <c r="CK231"/>
  <c r="CL230"/>
  <c r="CV233"/>
  <c r="CW232"/>
  <c r="BZ235"/>
  <c r="CA235" s="1"/>
  <c r="CE235" s="1"/>
  <c r="E228" i="9"/>
  <c r="X228"/>
  <c r="Y228" s="1"/>
  <c r="S232"/>
  <c r="T232" s="1"/>
  <c r="J231" l="1"/>
  <c r="K231" s="1"/>
  <c r="F232"/>
  <c r="L232" i="5"/>
  <c r="M231"/>
  <c r="Q231" s="1"/>
  <c r="W232"/>
  <c r="X231"/>
  <c r="AB231" s="1"/>
  <c r="AI230"/>
  <c r="AM230" s="1"/>
  <c r="AH231"/>
  <c r="AS233"/>
  <c r="AT232"/>
  <c r="AX232" s="1"/>
  <c r="BD231"/>
  <c r="BE230"/>
  <c r="BI230" s="1"/>
  <c r="BO234"/>
  <c r="BP233"/>
  <c r="BT233" s="1"/>
  <c r="CL231"/>
  <c r="CK232"/>
  <c r="CV234"/>
  <c r="CW233"/>
  <c r="BZ236"/>
  <c r="CA236" s="1"/>
  <c r="CE236" s="1"/>
  <c r="E229" i="9"/>
  <c r="X229"/>
  <c r="Y229" s="1"/>
  <c r="S233"/>
  <c r="T233" s="1"/>
  <c r="F233" l="1"/>
  <c r="J232"/>
  <c r="K232" s="1"/>
  <c r="L233" i="5"/>
  <c r="M232"/>
  <c r="Q232" s="1"/>
  <c r="W233"/>
  <c r="X232"/>
  <c r="AB232" s="1"/>
  <c r="AH232"/>
  <c r="AI231"/>
  <c r="AM231" s="1"/>
  <c r="AS234"/>
  <c r="AT233"/>
  <c r="AX233" s="1"/>
  <c r="BD232"/>
  <c r="BE231"/>
  <c r="BI231" s="1"/>
  <c r="BO235"/>
  <c r="BP234"/>
  <c r="BT234" s="1"/>
  <c r="CL232"/>
  <c r="CK233"/>
  <c r="CW234"/>
  <c r="CV235"/>
  <c r="BZ237"/>
  <c r="CA237" s="1"/>
  <c r="CE237" s="1"/>
  <c r="E230" i="9"/>
  <c r="X230"/>
  <c r="Y230" s="1"/>
  <c r="S234"/>
  <c r="T234" s="1"/>
  <c r="F234" l="1"/>
  <c r="J233"/>
  <c r="K233" s="1"/>
  <c r="L234" i="5"/>
  <c r="M233"/>
  <c r="Q233" s="1"/>
  <c r="W234"/>
  <c r="X233"/>
  <c r="AB233" s="1"/>
  <c r="AH233"/>
  <c r="AI232"/>
  <c r="AM232" s="1"/>
  <c r="AS235"/>
  <c r="AT234"/>
  <c r="AX234" s="1"/>
  <c r="BE232"/>
  <c r="BI232" s="1"/>
  <c r="BD233"/>
  <c r="BO236"/>
  <c r="BP235"/>
  <c r="BT235" s="1"/>
  <c r="CK234"/>
  <c r="CL233"/>
  <c r="CW235"/>
  <c r="CV236"/>
  <c r="BZ238"/>
  <c r="CA238" s="1"/>
  <c r="CE238" s="1"/>
  <c r="E231" i="9"/>
  <c r="X231"/>
  <c r="Y231" s="1"/>
  <c r="S235"/>
  <c r="T235" s="1"/>
  <c r="F235" l="1"/>
  <c r="J234"/>
  <c r="K234" s="1"/>
  <c r="L235" i="5"/>
  <c r="M234"/>
  <c r="Q234" s="1"/>
  <c r="W235"/>
  <c r="X234"/>
  <c r="AB234" s="1"/>
  <c r="AH234"/>
  <c r="AI233"/>
  <c r="AM233" s="1"/>
  <c r="AS236"/>
  <c r="AT235"/>
  <c r="AX235" s="1"/>
  <c r="BD234"/>
  <c r="BE233"/>
  <c r="BI233" s="1"/>
  <c r="BP236"/>
  <c r="BT236" s="1"/>
  <c r="BO237"/>
  <c r="CL234"/>
  <c r="CK235"/>
  <c r="CV237"/>
  <c r="CW236"/>
  <c r="BZ239"/>
  <c r="CA239" s="1"/>
  <c r="CE239" s="1"/>
  <c r="E232" i="9"/>
  <c r="X232"/>
  <c r="Y232" s="1"/>
  <c r="S236"/>
  <c r="T236" s="1"/>
  <c r="J235" l="1"/>
  <c r="K235" s="1"/>
  <c r="F236"/>
  <c r="L236" i="5"/>
  <c r="M235"/>
  <c r="Q235" s="1"/>
  <c r="W236"/>
  <c r="X235"/>
  <c r="AB235" s="1"/>
  <c r="AH235"/>
  <c r="AI234"/>
  <c r="AM234" s="1"/>
  <c r="AS237"/>
  <c r="AT236"/>
  <c r="AX236" s="1"/>
  <c r="BD235"/>
  <c r="BE234"/>
  <c r="BI234" s="1"/>
  <c r="BO238"/>
  <c r="BP237"/>
  <c r="BT237" s="1"/>
  <c r="CK236"/>
  <c r="CL235"/>
  <c r="CV238"/>
  <c r="CW237"/>
  <c r="BZ240"/>
  <c r="CA240" s="1"/>
  <c r="CE240" s="1"/>
  <c r="E233" i="9"/>
  <c r="X233"/>
  <c r="Y233" s="1"/>
  <c r="S237"/>
  <c r="T237" s="1"/>
  <c r="F237" l="1"/>
  <c r="J236"/>
  <c r="K236" s="1"/>
  <c r="L237" i="5"/>
  <c r="M236"/>
  <c r="Q236" s="1"/>
  <c r="W237"/>
  <c r="X236"/>
  <c r="AB236" s="1"/>
  <c r="AH236"/>
  <c r="AI235"/>
  <c r="AM235" s="1"/>
  <c r="AT237"/>
  <c r="AX237" s="1"/>
  <c r="AS238"/>
  <c r="BD236"/>
  <c r="BE235"/>
  <c r="BI235" s="1"/>
  <c r="BO239"/>
  <c r="BP238"/>
  <c r="BT238" s="1"/>
  <c r="CK237"/>
  <c r="CL236"/>
  <c r="CW238"/>
  <c r="CV239"/>
  <c r="BZ241"/>
  <c r="CA241" s="1"/>
  <c r="CE241" s="1"/>
  <c r="E234" i="9"/>
  <c r="X234"/>
  <c r="Y234" s="1"/>
  <c r="S238"/>
  <c r="T238" s="1"/>
  <c r="F238" l="1"/>
  <c r="J237"/>
  <c r="K237" s="1"/>
  <c r="M237" i="5"/>
  <c r="Q237" s="1"/>
  <c r="L238"/>
  <c r="X237"/>
  <c r="AB237" s="1"/>
  <c r="W238"/>
  <c r="AH237"/>
  <c r="AI236"/>
  <c r="AM236" s="1"/>
  <c r="AT238"/>
  <c r="AX238" s="1"/>
  <c r="AS239"/>
  <c r="BE236"/>
  <c r="BI236" s="1"/>
  <c r="BD237"/>
  <c r="BO240"/>
  <c r="BP239"/>
  <c r="BT239" s="1"/>
  <c r="CL237"/>
  <c r="CK238"/>
  <c r="CW239"/>
  <c r="CV240"/>
  <c r="BZ242"/>
  <c r="CA242" s="1"/>
  <c r="CE242" s="1"/>
  <c r="E235" i="9"/>
  <c r="X235"/>
  <c r="Y235" s="1"/>
  <c r="S239"/>
  <c r="T239" s="1"/>
  <c r="F239" l="1"/>
  <c r="J238"/>
  <c r="K238" s="1"/>
  <c r="M238" i="5"/>
  <c r="Q238" s="1"/>
  <c r="L239"/>
  <c r="X238"/>
  <c r="AB238" s="1"/>
  <c r="W239"/>
  <c r="AI237"/>
  <c r="AM237" s="1"/>
  <c r="AH238"/>
  <c r="AS240"/>
  <c r="AT239"/>
  <c r="AX239" s="1"/>
  <c r="BD238"/>
  <c r="BE237"/>
  <c r="BI237" s="1"/>
  <c r="BP240"/>
  <c r="BT240" s="1"/>
  <c r="BO241"/>
  <c r="CK239"/>
  <c r="CL238"/>
  <c r="CV241"/>
  <c r="CW240"/>
  <c r="BZ243"/>
  <c r="CA243" s="1"/>
  <c r="CE243" s="1"/>
  <c r="E236" i="9"/>
  <c r="X236"/>
  <c r="Y236" s="1"/>
  <c r="S240"/>
  <c r="T240" s="1"/>
  <c r="J239" l="1"/>
  <c r="K239" s="1"/>
  <c r="F240"/>
  <c r="L240" i="5"/>
  <c r="M239"/>
  <c r="Q239" s="1"/>
  <c r="W240"/>
  <c r="X239"/>
  <c r="AB239" s="1"/>
  <c r="AI238"/>
  <c r="AM238" s="1"/>
  <c r="AH239"/>
  <c r="AS241"/>
  <c r="AT240"/>
  <c r="AX240" s="1"/>
  <c r="BD239"/>
  <c r="BE238"/>
  <c r="BI238" s="1"/>
  <c r="BO242"/>
  <c r="BP241"/>
  <c r="BT241" s="1"/>
  <c r="CL239"/>
  <c r="CK240"/>
  <c r="CV242"/>
  <c r="CW241"/>
  <c r="BZ244"/>
  <c r="CA244" s="1"/>
  <c r="CE244" s="1"/>
  <c r="E237" i="9"/>
  <c r="X237"/>
  <c r="Y237" s="1"/>
  <c r="S241"/>
  <c r="T241" s="1"/>
  <c r="F241" l="1"/>
  <c r="J240"/>
  <c r="K240" s="1"/>
  <c r="L241" i="5"/>
  <c r="M240"/>
  <c r="Q240" s="1"/>
  <c r="W241"/>
  <c r="X240"/>
  <c r="AB240" s="1"/>
  <c r="AH240"/>
  <c r="AI239"/>
  <c r="AM239" s="1"/>
  <c r="AS242"/>
  <c r="AT241"/>
  <c r="AX241" s="1"/>
  <c r="BD240"/>
  <c r="BE239"/>
  <c r="BI239" s="1"/>
  <c r="BO243"/>
  <c r="BP242"/>
  <c r="BT242" s="1"/>
  <c r="CL240"/>
  <c r="CK241"/>
  <c r="CW242"/>
  <c r="CV243"/>
  <c r="BZ245"/>
  <c r="CA245" s="1"/>
  <c r="CE245" s="1"/>
  <c r="E238" i="9"/>
  <c r="X238"/>
  <c r="Y238" s="1"/>
  <c r="S242"/>
  <c r="T242" s="1"/>
  <c r="F242" l="1"/>
  <c r="J241"/>
  <c r="K241" s="1"/>
  <c r="L242" i="5"/>
  <c r="M241"/>
  <c r="Q241" s="1"/>
  <c r="W242"/>
  <c r="X241"/>
  <c r="AB241" s="1"/>
  <c r="AH241"/>
  <c r="AI240"/>
  <c r="AM240" s="1"/>
  <c r="AS243"/>
  <c r="AT242"/>
  <c r="AX242" s="1"/>
  <c r="BE240"/>
  <c r="BI240" s="1"/>
  <c r="BD241"/>
  <c r="BO244"/>
  <c r="BP243"/>
  <c r="BT243" s="1"/>
  <c r="CK242"/>
  <c r="CL241"/>
  <c r="CW243"/>
  <c r="CV244"/>
  <c r="BZ246"/>
  <c r="CA246" s="1"/>
  <c r="CE246" s="1"/>
  <c r="E239" i="9"/>
  <c r="X239"/>
  <c r="Y239" s="1"/>
  <c r="S243"/>
  <c r="T243" s="1"/>
  <c r="F243" l="1"/>
  <c r="J242"/>
  <c r="K242" s="1"/>
  <c r="L243" i="5"/>
  <c r="M242"/>
  <c r="Q242" s="1"/>
  <c r="W243"/>
  <c r="X242"/>
  <c r="AB242" s="1"/>
  <c r="AH242"/>
  <c r="AI241"/>
  <c r="AM241" s="1"/>
  <c r="AS244"/>
  <c r="AT243"/>
  <c r="AX243" s="1"/>
  <c r="BD242"/>
  <c r="BE241"/>
  <c r="BI241" s="1"/>
  <c r="BP244"/>
  <c r="BT244" s="1"/>
  <c r="BO245"/>
  <c r="CL242"/>
  <c r="CK243"/>
  <c r="CV245"/>
  <c r="CW244"/>
  <c r="BZ247"/>
  <c r="CA247" s="1"/>
  <c r="CE247" s="1"/>
  <c r="E240" i="9"/>
  <c r="X240"/>
  <c r="Y240" s="1"/>
  <c r="S244"/>
  <c r="T244" s="1"/>
  <c r="J243" l="1"/>
  <c r="K243" s="1"/>
  <c r="F244"/>
  <c r="L244" i="5"/>
  <c r="M243"/>
  <c r="Q243" s="1"/>
  <c r="W244"/>
  <c r="X243"/>
  <c r="AB243" s="1"/>
  <c r="AH243"/>
  <c r="AI242"/>
  <c r="AM242" s="1"/>
  <c r="AS245"/>
  <c r="AT244"/>
  <c r="AX244" s="1"/>
  <c r="BD243"/>
  <c r="BE242"/>
  <c r="BI242" s="1"/>
  <c r="BO246"/>
  <c r="BP245"/>
  <c r="BT245" s="1"/>
  <c r="CK244"/>
  <c r="CL243"/>
  <c r="CV246"/>
  <c r="CW245"/>
  <c r="BZ248"/>
  <c r="CA248" s="1"/>
  <c r="CE248" s="1"/>
  <c r="E241" i="9"/>
  <c r="X241"/>
  <c r="Y241" s="1"/>
  <c r="S245"/>
  <c r="T245" s="1"/>
  <c r="F245" l="1"/>
  <c r="J244"/>
  <c r="K244" s="1"/>
  <c r="L245" i="5"/>
  <c r="M244"/>
  <c r="Q244" s="1"/>
  <c r="W245"/>
  <c r="X244"/>
  <c r="AB244" s="1"/>
  <c r="AH244"/>
  <c r="AI243"/>
  <c r="AM243" s="1"/>
  <c r="AT245"/>
  <c r="AX245" s="1"/>
  <c r="AS246"/>
  <c r="BD244"/>
  <c r="BE243"/>
  <c r="BI243" s="1"/>
  <c r="BO247"/>
  <c r="BP246"/>
  <c r="BT246" s="1"/>
  <c r="CK245"/>
  <c r="CL244"/>
  <c r="CW246"/>
  <c r="CV247"/>
  <c r="BZ249"/>
  <c r="CA249" s="1"/>
  <c r="CE249" s="1"/>
  <c r="E242" i="9"/>
  <c r="X242"/>
  <c r="Y242" s="1"/>
  <c r="S246"/>
  <c r="T246" s="1"/>
  <c r="F246" l="1"/>
  <c r="J245"/>
  <c r="K245" s="1"/>
  <c r="M245" i="5"/>
  <c r="Q245" s="1"/>
  <c r="L246"/>
  <c r="X245"/>
  <c r="AB245" s="1"/>
  <c r="W246"/>
  <c r="AH245"/>
  <c r="AI244"/>
  <c r="AM244" s="1"/>
  <c r="AT246"/>
  <c r="AX246" s="1"/>
  <c r="AS247"/>
  <c r="BE244"/>
  <c r="BI244" s="1"/>
  <c r="BD245"/>
  <c r="BO248"/>
  <c r="BP247"/>
  <c r="BT247" s="1"/>
  <c r="CL245"/>
  <c r="CK246"/>
  <c r="CW247"/>
  <c r="CV248"/>
  <c r="BZ250"/>
  <c r="CA250" s="1"/>
  <c r="CE250" s="1"/>
  <c r="E243" i="9"/>
  <c r="X243"/>
  <c r="Y243" s="1"/>
  <c r="S247"/>
  <c r="T247" s="1"/>
  <c r="F247" l="1"/>
  <c r="J246"/>
  <c r="K246" s="1"/>
  <c r="M246" i="5"/>
  <c r="Q246" s="1"/>
  <c r="L247"/>
  <c r="X246"/>
  <c r="AB246" s="1"/>
  <c r="W247"/>
  <c r="AI245"/>
  <c r="AM245" s="1"/>
  <c r="AH246"/>
  <c r="AS248"/>
  <c r="AT247"/>
  <c r="AX247" s="1"/>
  <c r="BD246"/>
  <c r="BE245"/>
  <c r="BI245" s="1"/>
  <c r="BP248"/>
  <c r="BT248" s="1"/>
  <c r="BO249"/>
  <c r="CK247"/>
  <c r="CL246"/>
  <c r="CV249"/>
  <c r="CW248"/>
  <c r="BZ251"/>
  <c r="CA251" s="1"/>
  <c r="CE251" s="1"/>
  <c r="E244" i="9"/>
  <c r="X244"/>
  <c r="Y244" s="1"/>
  <c r="S248"/>
  <c r="T248" s="1"/>
  <c r="J247" l="1"/>
  <c r="K247" s="1"/>
  <c r="F248"/>
  <c r="L248" i="5"/>
  <c r="M247"/>
  <c r="Q247" s="1"/>
  <c r="W248"/>
  <c r="X247"/>
  <c r="AB247" s="1"/>
  <c r="AI246"/>
  <c r="AM246" s="1"/>
  <c r="AH247"/>
  <c r="AS249"/>
  <c r="AT248"/>
  <c r="AX248" s="1"/>
  <c r="BD247"/>
  <c r="BE246"/>
  <c r="BI246" s="1"/>
  <c r="BO250"/>
  <c r="BP249"/>
  <c r="BT249" s="1"/>
  <c r="CL247"/>
  <c r="CK248"/>
  <c r="CV250"/>
  <c r="CW249"/>
  <c r="BZ252"/>
  <c r="CA252" s="1"/>
  <c r="CE252" s="1"/>
  <c r="E245" i="9"/>
  <c r="X245"/>
  <c r="Y245" s="1"/>
  <c r="S249"/>
  <c r="T249" s="1"/>
  <c r="F249" l="1"/>
  <c r="J248"/>
  <c r="K248" s="1"/>
  <c r="L249" i="5"/>
  <c r="M248"/>
  <c r="Q248" s="1"/>
  <c r="W249"/>
  <c r="X248"/>
  <c r="AB248" s="1"/>
  <c r="AH248"/>
  <c r="AI247"/>
  <c r="AM247" s="1"/>
  <c r="AS250"/>
  <c r="AT249"/>
  <c r="AX249" s="1"/>
  <c r="BD248"/>
  <c r="BE247"/>
  <c r="BI247" s="1"/>
  <c r="BO251"/>
  <c r="BP250"/>
  <c r="BT250" s="1"/>
  <c r="CL248"/>
  <c r="CK249"/>
  <c r="CW250"/>
  <c r="CV251"/>
  <c r="BZ253"/>
  <c r="CA253" s="1"/>
  <c r="CE253" s="1"/>
  <c r="E246" i="9"/>
  <c r="X246"/>
  <c r="Y246" s="1"/>
  <c r="S250"/>
  <c r="T250" s="1"/>
  <c r="F250" l="1"/>
  <c r="J249"/>
  <c r="K249" s="1"/>
  <c r="L250" i="5"/>
  <c r="M249"/>
  <c r="Q249" s="1"/>
  <c r="W250"/>
  <c r="X249"/>
  <c r="AB249" s="1"/>
  <c r="AH249"/>
  <c r="AI248"/>
  <c r="AM248" s="1"/>
  <c r="AS251"/>
  <c r="AT250"/>
  <c r="AX250" s="1"/>
  <c r="BE248"/>
  <c r="BI248" s="1"/>
  <c r="BD249"/>
  <c r="BO252"/>
  <c r="BP251"/>
  <c r="BT251" s="1"/>
  <c r="CK250"/>
  <c r="CL249"/>
  <c r="CW251"/>
  <c r="CV252"/>
  <c r="BZ254"/>
  <c r="CA254" s="1"/>
  <c r="CE254" s="1"/>
  <c r="E247" i="9"/>
  <c r="X247"/>
  <c r="Y247" s="1"/>
  <c r="S251"/>
  <c r="T251" s="1"/>
  <c r="F251" l="1"/>
  <c r="J250"/>
  <c r="K250" s="1"/>
  <c r="L251" i="5"/>
  <c r="M250"/>
  <c r="Q250" s="1"/>
  <c r="W251"/>
  <c r="X250"/>
  <c r="AB250" s="1"/>
  <c r="AH250"/>
  <c r="AI249"/>
  <c r="AM249" s="1"/>
  <c r="AS252"/>
  <c r="AT251"/>
  <c r="AX251" s="1"/>
  <c r="BD250"/>
  <c r="BE249"/>
  <c r="BI249" s="1"/>
  <c r="BP252"/>
  <c r="BT252" s="1"/>
  <c r="BO253"/>
  <c r="CL250"/>
  <c r="CK251"/>
  <c r="CV253"/>
  <c r="CW252"/>
  <c r="BZ255"/>
  <c r="CA255" s="1"/>
  <c r="CE255" s="1"/>
  <c r="E248" i="9"/>
  <c r="X248"/>
  <c r="Y248" s="1"/>
  <c r="S252"/>
  <c r="T252" s="1"/>
  <c r="J251" l="1"/>
  <c r="K251" s="1"/>
  <c r="F252"/>
  <c r="L252" i="5"/>
  <c r="M251"/>
  <c r="Q251" s="1"/>
  <c r="W252"/>
  <c r="X251"/>
  <c r="AB251" s="1"/>
  <c r="AH251"/>
  <c r="AI250"/>
  <c r="AM250" s="1"/>
  <c r="AS253"/>
  <c r="AT252"/>
  <c r="AX252" s="1"/>
  <c r="BD251"/>
  <c r="BE250"/>
  <c r="BI250" s="1"/>
  <c r="BO254"/>
  <c r="BP253"/>
  <c r="BT253" s="1"/>
  <c r="CK252"/>
  <c r="CL251"/>
  <c r="CV254"/>
  <c r="CW253"/>
  <c r="BZ256"/>
  <c r="CA256" s="1"/>
  <c r="CE256" s="1"/>
  <c r="E249" i="9"/>
  <c r="X249"/>
  <c r="Y249" s="1"/>
  <c r="S253"/>
  <c r="T253" s="1"/>
  <c r="F253" l="1"/>
  <c r="J252"/>
  <c r="K252" s="1"/>
  <c r="L253" i="5"/>
  <c r="M252"/>
  <c r="Q252" s="1"/>
  <c r="W253"/>
  <c r="X252"/>
  <c r="AB252" s="1"/>
  <c r="AH252"/>
  <c r="AI251"/>
  <c r="AM251" s="1"/>
  <c r="AT253"/>
  <c r="AX253" s="1"/>
  <c r="AS254"/>
  <c r="BD252"/>
  <c r="BE251"/>
  <c r="BI251" s="1"/>
  <c r="BO255"/>
  <c r="BP254"/>
  <c r="BT254" s="1"/>
  <c r="CK253"/>
  <c r="CL252"/>
  <c r="CW254"/>
  <c r="CV255"/>
  <c r="BZ257"/>
  <c r="CA257" s="1"/>
  <c r="CE257" s="1"/>
  <c r="E250" i="9"/>
  <c r="X250"/>
  <c r="Y250" s="1"/>
  <c r="S254"/>
  <c r="T254" s="1"/>
  <c r="F254" l="1"/>
  <c r="J253"/>
  <c r="K253" s="1"/>
  <c r="M253" i="5"/>
  <c r="Q253" s="1"/>
  <c r="L254"/>
  <c r="X253"/>
  <c r="AB253" s="1"/>
  <c r="W254"/>
  <c r="AH253"/>
  <c r="AI252"/>
  <c r="AM252" s="1"/>
  <c r="AT254"/>
  <c r="AX254" s="1"/>
  <c r="AS255"/>
  <c r="BE252"/>
  <c r="BI252" s="1"/>
  <c r="BD253"/>
  <c r="BO256"/>
  <c r="BP255"/>
  <c r="BT255" s="1"/>
  <c r="CL253"/>
  <c r="CK254"/>
  <c r="CW255"/>
  <c r="CV256"/>
  <c r="BZ258"/>
  <c r="CA258" s="1"/>
  <c r="CE258" s="1"/>
  <c r="E251" i="9"/>
  <c r="X251"/>
  <c r="Y251" s="1"/>
  <c r="S255"/>
  <c r="T255" s="1"/>
  <c r="F255" l="1"/>
  <c r="J254"/>
  <c r="K254" s="1"/>
  <c r="M254" i="5"/>
  <c r="Q254" s="1"/>
  <c r="L255"/>
  <c r="X254"/>
  <c r="AB254" s="1"/>
  <c r="W255"/>
  <c r="AI253"/>
  <c r="AM253" s="1"/>
  <c r="AH254"/>
  <c r="AS256"/>
  <c r="AT255"/>
  <c r="AX255" s="1"/>
  <c r="BD254"/>
  <c r="BE253"/>
  <c r="BI253" s="1"/>
  <c r="BP256"/>
  <c r="BT256" s="1"/>
  <c r="BO257"/>
  <c r="CK255"/>
  <c r="CL254"/>
  <c r="CV257"/>
  <c r="CW256"/>
  <c r="BZ259"/>
  <c r="CA259" s="1"/>
  <c r="CE259" s="1"/>
  <c r="E252" i="9"/>
  <c r="X252"/>
  <c r="Y252" s="1"/>
  <c r="S256"/>
  <c r="T256" s="1"/>
  <c r="J255" l="1"/>
  <c r="K255" s="1"/>
  <c r="F256"/>
  <c r="L256" i="5"/>
  <c r="M255"/>
  <c r="Q255" s="1"/>
  <c r="W256"/>
  <c r="X255"/>
  <c r="AB255" s="1"/>
  <c r="AI254"/>
  <c r="AM254" s="1"/>
  <c r="AH255"/>
  <c r="AS257"/>
  <c r="AT256"/>
  <c r="AX256" s="1"/>
  <c r="BD255"/>
  <c r="BE254"/>
  <c r="BI254" s="1"/>
  <c r="BO258"/>
  <c r="BP257"/>
  <c r="BT257" s="1"/>
  <c r="CL255"/>
  <c r="CK256"/>
  <c r="CV258"/>
  <c r="CW257"/>
  <c r="BZ260"/>
  <c r="CA260" s="1"/>
  <c r="CE260" s="1"/>
  <c r="E253" i="9"/>
  <c r="X253"/>
  <c r="Y253" s="1"/>
  <c r="S257"/>
  <c r="T257" s="1"/>
  <c r="F257" l="1"/>
  <c r="J256"/>
  <c r="K256" s="1"/>
  <c r="L257" i="5"/>
  <c r="M256"/>
  <c r="Q256" s="1"/>
  <c r="W257"/>
  <c r="X256"/>
  <c r="AB256" s="1"/>
  <c r="AH256"/>
  <c r="AI255"/>
  <c r="AM255" s="1"/>
  <c r="AS258"/>
  <c r="AT257"/>
  <c r="AX257" s="1"/>
  <c r="BD256"/>
  <c r="BE255"/>
  <c r="BI255" s="1"/>
  <c r="BO259"/>
  <c r="BP258"/>
  <c r="BT258" s="1"/>
  <c r="CL256"/>
  <c r="CK257"/>
  <c r="CW258"/>
  <c r="CV259"/>
  <c r="BZ261"/>
  <c r="CA261" s="1"/>
  <c r="CE261" s="1"/>
  <c r="E254" i="9"/>
  <c r="X254"/>
  <c r="Y254" s="1"/>
  <c r="S258"/>
  <c r="T258" s="1"/>
  <c r="F258" l="1"/>
  <c r="J257"/>
  <c r="K257" s="1"/>
  <c r="L258" i="5"/>
  <c r="M257"/>
  <c r="Q257" s="1"/>
  <c r="W258"/>
  <c r="X257"/>
  <c r="AB257" s="1"/>
  <c r="AH257"/>
  <c r="AI256"/>
  <c r="AM256" s="1"/>
  <c r="AS259"/>
  <c r="AT258"/>
  <c r="AX258" s="1"/>
  <c r="BE256"/>
  <c r="BI256" s="1"/>
  <c r="BD257"/>
  <c r="BO260"/>
  <c r="BP259"/>
  <c r="BT259" s="1"/>
  <c r="CK258"/>
  <c r="CL257"/>
  <c r="CW259"/>
  <c r="CV260"/>
  <c r="BZ262"/>
  <c r="CA262" s="1"/>
  <c r="CE262" s="1"/>
  <c r="E255" i="9"/>
  <c r="X255"/>
  <c r="Y255" s="1"/>
  <c r="S259"/>
  <c r="T259" s="1"/>
  <c r="F259" l="1"/>
  <c r="J258"/>
  <c r="K258" s="1"/>
  <c r="L259" i="5"/>
  <c r="M258"/>
  <c r="Q258" s="1"/>
  <c r="W259"/>
  <c r="X258"/>
  <c r="AB258" s="1"/>
  <c r="AH258"/>
  <c r="AI257"/>
  <c r="AM257" s="1"/>
  <c r="AS260"/>
  <c r="AT259"/>
  <c r="AX259" s="1"/>
  <c r="BD258"/>
  <c r="BE257"/>
  <c r="BI257" s="1"/>
  <c r="BP260"/>
  <c r="BT260" s="1"/>
  <c r="BO261"/>
  <c r="CL258"/>
  <c r="CK259"/>
  <c r="CV261"/>
  <c r="CW260"/>
  <c r="BZ263"/>
  <c r="CA263" s="1"/>
  <c r="CE263" s="1"/>
  <c r="E256" i="9"/>
  <c r="X256"/>
  <c r="Y256" s="1"/>
  <c r="S260"/>
  <c r="T260" s="1"/>
  <c r="J259" l="1"/>
  <c r="K259" s="1"/>
  <c r="F260"/>
  <c r="L260" i="5"/>
  <c r="M259"/>
  <c r="Q259" s="1"/>
  <c r="W260"/>
  <c r="X259"/>
  <c r="AB259" s="1"/>
  <c r="AH259"/>
  <c r="AI258"/>
  <c r="AM258" s="1"/>
  <c r="AS261"/>
  <c r="AT260"/>
  <c r="AX260" s="1"/>
  <c r="BD259"/>
  <c r="BE258"/>
  <c r="BI258" s="1"/>
  <c r="BO262"/>
  <c r="BP261"/>
  <c r="BT261" s="1"/>
  <c r="CK260"/>
  <c r="CL259"/>
  <c r="CV262"/>
  <c r="CW261"/>
  <c r="BZ264"/>
  <c r="CA264" s="1"/>
  <c r="CE264" s="1"/>
  <c r="E257" i="9"/>
  <c r="X257"/>
  <c r="Y257" s="1"/>
  <c r="S261"/>
  <c r="T261" s="1"/>
  <c r="F261" l="1"/>
  <c r="J260"/>
  <c r="K260" s="1"/>
  <c r="L261" i="5"/>
  <c r="M260"/>
  <c r="Q260" s="1"/>
  <c r="W261"/>
  <c r="X260"/>
  <c r="AB260" s="1"/>
  <c r="AH260"/>
  <c r="AI259"/>
  <c r="AM259" s="1"/>
  <c r="AT261"/>
  <c r="AX261" s="1"/>
  <c r="AS262"/>
  <c r="BD260"/>
  <c r="BE259"/>
  <c r="BI259" s="1"/>
  <c r="BO263"/>
  <c r="BP262"/>
  <c r="BT262" s="1"/>
  <c r="CK261"/>
  <c r="CL260"/>
  <c r="CW262"/>
  <c r="CV263"/>
  <c r="BZ265"/>
  <c r="CA265" s="1"/>
  <c r="CE265" s="1"/>
  <c r="E258" i="9"/>
  <c r="X258"/>
  <c r="Y258" s="1"/>
  <c r="S262"/>
  <c r="T262" s="1"/>
  <c r="F262" l="1"/>
  <c r="J261"/>
  <c r="K261" s="1"/>
  <c r="M261" i="5"/>
  <c r="Q261" s="1"/>
  <c r="L262"/>
  <c r="X261"/>
  <c r="AB261" s="1"/>
  <c r="W262"/>
  <c r="AH261"/>
  <c r="AI260"/>
  <c r="AM260" s="1"/>
  <c r="AT262"/>
  <c r="AX262" s="1"/>
  <c r="AS263"/>
  <c r="BE260"/>
  <c r="BI260" s="1"/>
  <c r="BD261"/>
  <c r="BO264"/>
  <c r="BP263"/>
  <c r="BT263" s="1"/>
  <c r="CL261"/>
  <c r="CK262"/>
  <c r="CW263"/>
  <c r="CV264"/>
  <c r="BZ266"/>
  <c r="CA266" s="1"/>
  <c r="CE266" s="1"/>
  <c r="E259" i="9"/>
  <c r="X259"/>
  <c r="Y259" s="1"/>
  <c r="S263"/>
  <c r="T263" s="1"/>
  <c r="F263" l="1"/>
  <c r="J262"/>
  <c r="K262" s="1"/>
  <c r="M262" i="5"/>
  <c r="Q262" s="1"/>
  <c r="L263"/>
  <c r="X262"/>
  <c r="AB262" s="1"/>
  <c r="W263"/>
  <c r="AI261"/>
  <c r="AM261" s="1"/>
  <c r="AH262"/>
  <c r="AS264"/>
  <c r="AT263"/>
  <c r="AX263" s="1"/>
  <c r="BD262"/>
  <c r="BE261"/>
  <c r="BI261" s="1"/>
  <c r="BP264"/>
  <c r="BT264" s="1"/>
  <c r="BO265"/>
  <c r="CK263"/>
  <c r="CL262"/>
  <c r="CV265"/>
  <c r="CW264"/>
  <c r="BZ267"/>
  <c r="CA267" s="1"/>
  <c r="CE267" s="1"/>
  <c r="E260" i="9"/>
  <c r="X260"/>
  <c r="Y260" s="1"/>
  <c r="S264"/>
  <c r="T264" s="1"/>
  <c r="J263" l="1"/>
  <c r="K263" s="1"/>
  <c r="F264"/>
  <c r="L264" i="5"/>
  <c r="M263"/>
  <c r="Q263" s="1"/>
  <c r="W264"/>
  <c r="X263"/>
  <c r="AB263" s="1"/>
  <c r="AI262"/>
  <c r="AM262" s="1"/>
  <c r="AH263"/>
  <c r="AS265"/>
  <c r="AT264"/>
  <c r="AX264" s="1"/>
  <c r="BD263"/>
  <c r="BE262"/>
  <c r="BI262" s="1"/>
  <c r="BO266"/>
  <c r="BP265"/>
  <c r="BT265" s="1"/>
  <c r="CL263"/>
  <c r="CK264"/>
  <c r="CV266"/>
  <c r="CW265"/>
  <c r="BZ268"/>
  <c r="CA268" s="1"/>
  <c r="CE268" s="1"/>
  <c r="E261" i="9"/>
  <c r="X261"/>
  <c r="Y261" s="1"/>
  <c r="S265"/>
  <c r="T265" s="1"/>
  <c r="F265" l="1"/>
  <c r="J264"/>
  <c r="K264" s="1"/>
  <c r="L265" i="5"/>
  <c r="M264"/>
  <c r="Q264" s="1"/>
  <c r="W265"/>
  <c r="X264"/>
  <c r="AB264" s="1"/>
  <c r="AH264"/>
  <c r="AI263"/>
  <c r="AM263" s="1"/>
  <c r="AS266"/>
  <c r="AT265"/>
  <c r="AX265" s="1"/>
  <c r="BD264"/>
  <c r="BE263"/>
  <c r="BI263" s="1"/>
  <c r="BO267"/>
  <c r="BP266"/>
  <c r="BT266" s="1"/>
  <c r="CL264"/>
  <c r="CK265"/>
  <c r="CW266"/>
  <c r="CV267"/>
  <c r="BZ269"/>
  <c r="CA269" s="1"/>
  <c r="CE269" s="1"/>
  <c r="E262" i="9"/>
  <c r="X262"/>
  <c r="Y262" s="1"/>
  <c r="S266"/>
  <c r="T266" s="1"/>
  <c r="F266" l="1"/>
  <c r="J265"/>
  <c r="K265" s="1"/>
  <c r="L266" i="5"/>
  <c r="M265"/>
  <c r="Q265" s="1"/>
  <c r="W266"/>
  <c r="X265"/>
  <c r="AB265" s="1"/>
  <c r="AH265"/>
  <c r="AI264"/>
  <c r="AM264" s="1"/>
  <c r="AS267"/>
  <c r="AT266"/>
  <c r="AX266" s="1"/>
  <c r="BE264"/>
  <c r="BI264" s="1"/>
  <c r="BD265"/>
  <c r="BO268"/>
  <c r="BP267"/>
  <c r="BT267" s="1"/>
  <c r="CK266"/>
  <c r="CL265"/>
  <c r="CW267"/>
  <c r="CV268"/>
  <c r="BZ270"/>
  <c r="CA270" s="1"/>
  <c r="CE270" s="1"/>
  <c r="E263" i="9"/>
  <c r="X263"/>
  <c r="Y263" s="1"/>
  <c r="S267"/>
  <c r="T267" s="1"/>
  <c r="F267" l="1"/>
  <c r="J266"/>
  <c r="K266" s="1"/>
  <c r="L267" i="5"/>
  <c r="M266"/>
  <c r="Q266" s="1"/>
  <c r="W267"/>
  <c r="X266"/>
  <c r="AB266" s="1"/>
  <c r="AH266"/>
  <c r="AI265"/>
  <c r="AM265" s="1"/>
  <c r="AS268"/>
  <c r="AT267"/>
  <c r="AX267" s="1"/>
  <c r="BD266"/>
  <c r="BE265"/>
  <c r="BI265" s="1"/>
  <c r="BP268"/>
  <c r="BT268" s="1"/>
  <c r="BO269"/>
  <c r="CL266"/>
  <c r="CK267"/>
  <c r="CV269"/>
  <c r="CW268"/>
  <c r="BZ271"/>
  <c r="CA271" s="1"/>
  <c r="CE271" s="1"/>
  <c r="E264" i="9"/>
  <c r="X264"/>
  <c r="Y264" s="1"/>
  <c r="S268"/>
  <c r="T268" s="1"/>
  <c r="J267" l="1"/>
  <c r="K267" s="1"/>
  <c r="F268"/>
  <c r="L268" i="5"/>
  <c r="M267"/>
  <c r="Q267" s="1"/>
  <c r="W268"/>
  <c r="X267"/>
  <c r="AB267" s="1"/>
  <c r="AH267"/>
  <c r="AI266"/>
  <c r="AM266" s="1"/>
  <c r="AS269"/>
  <c r="AT268"/>
  <c r="AX268" s="1"/>
  <c r="BD267"/>
  <c r="BE266"/>
  <c r="BI266" s="1"/>
  <c r="BO270"/>
  <c r="BP269"/>
  <c r="BT269" s="1"/>
  <c r="CK268"/>
  <c r="CL267"/>
  <c r="CV270"/>
  <c r="CW269"/>
  <c r="BZ272"/>
  <c r="CA272" s="1"/>
  <c r="CE272" s="1"/>
  <c r="E265" i="9"/>
  <c r="X265"/>
  <c r="Y265" s="1"/>
  <c r="S269"/>
  <c r="T269" s="1"/>
  <c r="F269" l="1"/>
  <c r="J268"/>
  <c r="K268" s="1"/>
  <c r="L269" i="5"/>
  <c r="M268"/>
  <c r="Q268" s="1"/>
  <c r="W269"/>
  <c r="X268"/>
  <c r="AB268" s="1"/>
  <c r="AH268"/>
  <c r="AI267"/>
  <c r="AM267" s="1"/>
  <c r="AT269"/>
  <c r="AX269" s="1"/>
  <c r="AS270"/>
  <c r="BD268"/>
  <c r="BE267"/>
  <c r="BI267" s="1"/>
  <c r="BO271"/>
  <c r="BP270"/>
  <c r="BT270" s="1"/>
  <c r="CK269"/>
  <c r="CL268"/>
  <c r="CW270"/>
  <c r="CV271"/>
  <c r="BZ273"/>
  <c r="CA273" s="1"/>
  <c r="CE273" s="1"/>
  <c r="E266" i="9"/>
  <c r="X266"/>
  <c r="Y266" s="1"/>
  <c r="S270"/>
  <c r="T270" s="1"/>
  <c r="F270" l="1"/>
  <c r="J269"/>
  <c r="K269" s="1"/>
  <c r="M269" i="5"/>
  <c r="Q269" s="1"/>
  <c r="L270"/>
  <c r="X269"/>
  <c r="AB269" s="1"/>
  <c r="W270"/>
  <c r="AH269"/>
  <c r="AI268"/>
  <c r="AM268" s="1"/>
  <c r="AT270"/>
  <c r="AX270" s="1"/>
  <c r="AS271"/>
  <c r="BE268"/>
  <c r="BI268" s="1"/>
  <c r="BD269"/>
  <c r="BO272"/>
  <c r="BP271"/>
  <c r="BT271" s="1"/>
  <c r="CL269"/>
  <c r="CK270"/>
  <c r="CW271"/>
  <c r="CV272"/>
  <c r="BZ274"/>
  <c r="CA274" s="1"/>
  <c r="CE274" s="1"/>
  <c r="E267" i="9"/>
  <c r="X267"/>
  <c r="Y267" s="1"/>
  <c r="S271"/>
  <c r="T271" s="1"/>
  <c r="F271" l="1"/>
  <c r="J270"/>
  <c r="K270" s="1"/>
  <c r="M270" i="5"/>
  <c r="Q270" s="1"/>
  <c r="L271"/>
  <c r="X270"/>
  <c r="AB270" s="1"/>
  <c r="W271"/>
  <c r="AI269"/>
  <c r="AM269" s="1"/>
  <c r="AH270"/>
  <c r="AS272"/>
  <c r="AT271"/>
  <c r="AX271" s="1"/>
  <c r="BD270"/>
  <c r="BE269"/>
  <c r="BI269" s="1"/>
  <c r="BP272"/>
  <c r="BT272" s="1"/>
  <c r="BO273"/>
  <c r="CK271"/>
  <c r="CL270"/>
  <c r="CV273"/>
  <c r="CW272"/>
  <c r="BZ275"/>
  <c r="CA275" s="1"/>
  <c r="CE275" s="1"/>
  <c r="E268" i="9"/>
  <c r="X268"/>
  <c r="Y268" s="1"/>
  <c r="S272"/>
  <c r="T272" s="1"/>
  <c r="J271" l="1"/>
  <c r="K271" s="1"/>
  <c r="F272"/>
  <c r="L272" i="5"/>
  <c r="M271"/>
  <c r="Q271" s="1"/>
  <c r="W272"/>
  <c r="X271"/>
  <c r="AB271" s="1"/>
  <c r="AI270"/>
  <c r="AM270" s="1"/>
  <c r="AH271"/>
  <c r="AS273"/>
  <c r="AT272"/>
  <c r="AX272" s="1"/>
  <c r="BD271"/>
  <c r="BE270"/>
  <c r="BI270" s="1"/>
  <c r="BO274"/>
  <c r="BP273"/>
  <c r="BT273" s="1"/>
  <c r="CL271"/>
  <c r="CK272"/>
  <c r="CV274"/>
  <c r="CW273"/>
  <c r="BZ276"/>
  <c r="CA276" s="1"/>
  <c r="CE276" s="1"/>
  <c r="E269" i="9"/>
  <c r="X269"/>
  <c r="Y269" s="1"/>
  <c r="S273"/>
  <c r="T273" s="1"/>
  <c r="F273" l="1"/>
  <c r="J272"/>
  <c r="K272" s="1"/>
  <c r="L273" i="5"/>
  <c r="M272"/>
  <c r="Q272" s="1"/>
  <c r="W273"/>
  <c r="X272"/>
  <c r="AB272" s="1"/>
  <c r="AH272"/>
  <c r="AI271"/>
  <c r="AM271" s="1"/>
  <c r="AS274"/>
  <c r="AT273"/>
  <c r="AX273" s="1"/>
  <c r="BD272"/>
  <c r="BE271"/>
  <c r="BI271" s="1"/>
  <c r="BO275"/>
  <c r="BP274"/>
  <c r="BT274" s="1"/>
  <c r="CL272"/>
  <c r="CK273"/>
  <c r="CW274"/>
  <c r="CV275"/>
  <c r="BZ277"/>
  <c r="CA277" s="1"/>
  <c r="CE277" s="1"/>
  <c r="E270" i="9"/>
  <c r="X270"/>
  <c r="Y270" s="1"/>
  <c r="S274"/>
  <c r="T274" s="1"/>
  <c r="F274" l="1"/>
  <c r="J273"/>
  <c r="K273" s="1"/>
  <c r="L274" i="5"/>
  <c r="M273"/>
  <c r="Q273" s="1"/>
  <c r="W274"/>
  <c r="X273"/>
  <c r="AB273" s="1"/>
  <c r="AH273"/>
  <c r="AI272"/>
  <c r="AM272" s="1"/>
  <c r="AS275"/>
  <c r="AT274"/>
  <c r="AX274" s="1"/>
  <c r="BE272"/>
  <c r="BI272" s="1"/>
  <c r="BD273"/>
  <c r="BO276"/>
  <c r="BP275"/>
  <c r="BT275" s="1"/>
  <c r="CK274"/>
  <c r="CL273"/>
  <c r="CW275"/>
  <c r="CV276"/>
  <c r="BZ278"/>
  <c r="CA278" s="1"/>
  <c r="CE278" s="1"/>
  <c r="E271" i="9"/>
  <c r="X271"/>
  <c r="Y271" s="1"/>
  <c r="S275"/>
  <c r="T275" s="1"/>
  <c r="F275" l="1"/>
  <c r="J274"/>
  <c r="K274" s="1"/>
  <c r="L275" i="5"/>
  <c r="M274"/>
  <c r="Q274" s="1"/>
  <c r="W275"/>
  <c r="X274"/>
  <c r="AB274" s="1"/>
  <c r="AH274"/>
  <c r="AI273"/>
  <c r="AM273" s="1"/>
  <c r="AS276"/>
  <c r="AT275"/>
  <c r="AX275" s="1"/>
  <c r="BD274"/>
  <c r="BE273"/>
  <c r="BI273" s="1"/>
  <c r="BP276"/>
  <c r="BT276" s="1"/>
  <c r="BO277"/>
  <c r="CL274"/>
  <c r="CK275"/>
  <c r="CV277"/>
  <c r="CW276"/>
  <c r="BZ279"/>
  <c r="CA279" s="1"/>
  <c r="CE279" s="1"/>
  <c r="E272" i="9"/>
  <c r="X272"/>
  <c r="Y272" s="1"/>
  <c r="S276"/>
  <c r="T276" s="1"/>
  <c r="J275" l="1"/>
  <c r="K275" s="1"/>
  <c r="F276"/>
  <c r="L276" i="5"/>
  <c r="M275"/>
  <c r="Q275" s="1"/>
  <c r="W276"/>
  <c r="X275"/>
  <c r="AB275" s="1"/>
  <c r="AH275"/>
  <c r="AI274"/>
  <c r="AM274" s="1"/>
  <c r="AS277"/>
  <c r="AT276"/>
  <c r="AX276" s="1"/>
  <c r="BD275"/>
  <c r="BE274"/>
  <c r="BI274" s="1"/>
  <c r="BO278"/>
  <c r="BP277"/>
  <c r="BT277" s="1"/>
  <c r="CK276"/>
  <c r="CL275"/>
  <c r="CV278"/>
  <c r="CW277"/>
  <c r="BZ280"/>
  <c r="CA280" s="1"/>
  <c r="CE280" s="1"/>
  <c r="E273" i="9"/>
  <c r="X273"/>
  <c r="Y273" s="1"/>
  <c r="S277"/>
  <c r="T277" s="1"/>
  <c r="F277" l="1"/>
  <c r="J276"/>
  <c r="K276" s="1"/>
  <c r="L277" i="5"/>
  <c r="M276"/>
  <c r="Q276" s="1"/>
  <c r="W277"/>
  <c r="X276"/>
  <c r="AB276" s="1"/>
  <c r="AH276"/>
  <c r="AI275"/>
  <c r="AM275" s="1"/>
  <c r="AT277"/>
  <c r="AX277" s="1"/>
  <c r="AS278"/>
  <c r="BD276"/>
  <c r="BE275"/>
  <c r="BI275" s="1"/>
  <c r="BO279"/>
  <c r="BP278"/>
  <c r="BT278" s="1"/>
  <c r="CK277"/>
  <c r="CL276"/>
  <c r="CW278"/>
  <c r="CV279"/>
  <c r="BZ281"/>
  <c r="CA281" s="1"/>
  <c r="CE281" s="1"/>
  <c r="E274" i="9"/>
  <c r="X274"/>
  <c r="Y274" s="1"/>
  <c r="S278"/>
  <c r="T278" s="1"/>
  <c r="F278" l="1"/>
  <c r="J277"/>
  <c r="K277" s="1"/>
  <c r="M277" i="5"/>
  <c r="Q277" s="1"/>
  <c r="L278"/>
  <c r="X277"/>
  <c r="AB277" s="1"/>
  <c r="W278"/>
  <c r="AH277"/>
  <c r="AI276"/>
  <c r="AM276" s="1"/>
  <c r="AT278"/>
  <c r="AX278" s="1"/>
  <c r="AS279"/>
  <c r="BE276"/>
  <c r="BI276" s="1"/>
  <c r="BD277"/>
  <c r="BO280"/>
  <c r="BP279"/>
  <c r="BT279" s="1"/>
  <c r="CL277"/>
  <c r="CK278"/>
  <c r="CW279"/>
  <c r="CV280"/>
  <c r="BZ282"/>
  <c r="CA282" s="1"/>
  <c r="CE282" s="1"/>
  <c r="E275" i="9"/>
  <c r="X275"/>
  <c r="Y275" s="1"/>
  <c r="S279"/>
  <c r="T279" s="1"/>
  <c r="F279" l="1"/>
  <c r="J278"/>
  <c r="K278" s="1"/>
  <c r="M278" i="5"/>
  <c r="Q278" s="1"/>
  <c r="L279"/>
  <c r="X278"/>
  <c r="AB278" s="1"/>
  <c r="W279"/>
  <c r="AI277"/>
  <c r="AM277" s="1"/>
  <c r="AH278"/>
  <c r="AS280"/>
  <c r="AT279"/>
  <c r="AX279" s="1"/>
  <c r="BD278"/>
  <c r="BE277"/>
  <c r="BI277" s="1"/>
  <c r="BP280"/>
  <c r="BT280" s="1"/>
  <c r="BO281"/>
  <c r="CK279"/>
  <c r="CL278"/>
  <c r="CV281"/>
  <c r="CW280"/>
  <c r="BZ283"/>
  <c r="CA283" s="1"/>
  <c r="CE283" s="1"/>
  <c r="E276" i="9"/>
  <c r="X276"/>
  <c r="Y276" s="1"/>
  <c r="S280"/>
  <c r="T280" s="1"/>
  <c r="J279" l="1"/>
  <c r="K279" s="1"/>
  <c r="F280"/>
  <c r="L280" i="5"/>
  <c r="M279"/>
  <c r="Q279" s="1"/>
  <c r="W280"/>
  <c r="X279"/>
  <c r="AB279" s="1"/>
  <c r="AI278"/>
  <c r="AM278" s="1"/>
  <c r="AH279"/>
  <c r="AS281"/>
  <c r="AT280"/>
  <c r="AX280" s="1"/>
  <c r="BD279"/>
  <c r="BE278"/>
  <c r="BI278" s="1"/>
  <c r="BO282"/>
  <c r="BP281"/>
  <c r="BT281" s="1"/>
  <c r="CL279"/>
  <c r="CK280"/>
  <c r="CV282"/>
  <c r="CW281"/>
  <c r="BZ284"/>
  <c r="CA284" s="1"/>
  <c r="CE284" s="1"/>
  <c r="E277" i="9"/>
  <c r="X277"/>
  <c r="Y277" s="1"/>
  <c r="S281"/>
  <c r="T281" s="1"/>
  <c r="F281" l="1"/>
  <c r="J280"/>
  <c r="K280" s="1"/>
  <c r="L281" i="5"/>
  <c r="M280"/>
  <c r="Q280" s="1"/>
  <c r="W281"/>
  <c r="X280"/>
  <c r="AB280" s="1"/>
  <c r="AH280"/>
  <c r="AI279"/>
  <c r="AM279" s="1"/>
  <c r="AS282"/>
  <c r="AT281"/>
  <c r="AX281" s="1"/>
  <c r="BD280"/>
  <c r="BE279"/>
  <c r="BI279" s="1"/>
  <c r="BO283"/>
  <c r="BP282"/>
  <c r="BT282" s="1"/>
  <c r="CL280"/>
  <c r="CK281"/>
  <c r="CW282"/>
  <c r="CV283"/>
  <c r="BZ285"/>
  <c r="CA285" s="1"/>
  <c r="CE285" s="1"/>
  <c r="E278" i="9"/>
  <c r="X278"/>
  <c r="Y278" s="1"/>
  <c r="S282"/>
  <c r="T282" s="1"/>
  <c r="F282" l="1"/>
  <c r="J281"/>
  <c r="K281" s="1"/>
  <c r="L282" i="5"/>
  <c r="M281"/>
  <c r="Q281" s="1"/>
  <c r="W282"/>
  <c r="X281"/>
  <c r="AB281" s="1"/>
  <c r="AH281"/>
  <c r="AI280"/>
  <c r="AM280" s="1"/>
  <c r="AS283"/>
  <c r="AT282"/>
  <c r="AX282" s="1"/>
  <c r="BE280"/>
  <c r="BI280" s="1"/>
  <c r="BD281"/>
  <c r="BO284"/>
  <c r="BP283"/>
  <c r="BT283" s="1"/>
  <c r="CK282"/>
  <c r="CL281"/>
  <c r="CW283"/>
  <c r="CV284"/>
  <c r="BZ286"/>
  <c r="CA286" s="1"/>
  <c r="CE286" s="1"/>
  <c r="E279" i="9"/>
  <c r="X279"/>
  <c r="Y279" s="1"/>
  <c r="S283"/>
  <c r="T283" s="1"/>
  <c r="F283" l="1"/>
  <c r="J282"/>
  <c r="K282" s="1"/>
  <c r="L283" i="5"/>
  <c r="M282"/>
  <c r="Q282" s="1"/>
  <c r="W283"/>
  <c r="X282"/>
  <c r="AB282" s="1"/>
  <c r="AH282"/>
  <c r="AI281"/>
  <c r="AM281" s="1"/>
  <c r="AS284"/>
  <c r="AT283"/>
  <c r="AX283" s="1"/>
  <c r="BD282"/>
  <c r="BE281"/>
  <c r="BI281" s="1"/>
  <c r="BP284"/>
  <c r="BT284" s="1"/>
  <c r="BO285"/>
  <c r="CL282"/>
  <c r="CK283"/>
  <c r="CV285"/>
  <c r="CW284"/>
  <c r="BZ287"/>
  <c r="CA287" s="1"/>
  <c r="CE287" s="1"/>
  <c r="E280" i="9"/>
  <c r="X280"/>
  <c r="Y280" s="1"/>
  <c r="S284"/>
  <c r="T284" s="1"/>
  <c r="J283" l="1"/>
  <c r="K283" s="1"/>
  <c r="F284"/>
  <c r="L284" i="5"/>
  <c r="M283"/>
  <c r="Q283" s="1"/>
  <c r="W284"/>
  <c r="X283"/>
  <c r="AB283" s="1"/>
  <c r="AH283"/>
  <c r="AI282"/>
  <c r="AM282" s="1"/>
  <c r="AS285"/>
  <c r="AT284"/>
  <c r="AX284" s="1"/>
  <c r="BD283"/>
  <c r="BE282"/>
  <c r="BI282" s="1"/>
  <c r="BO286"/>
  <c r="BP285"/>
  <c r="BT285" s="1"/>
  <c r="CK284"/>
  <c r="CL283"/>
  <c r="CV286"/>
  <c r="CW285"/>
  <c r="BZ288"/>
  <c r="CA288" s="1"/>
  <c r="CE288" s="1"/>
  <c r="E281" i="9"/>
  <c r="X281"/>
  <c r="Y281" s="1"/>
  <c r="S285"/>
  <c r="T285" s="1"/>
  <c r="F285" l="1"/>
  <c r="J284"/>
  <c r="K284" s="1"/>
  <c r="L285" i="5"/>
  <c r="M284"/>
  <c r="Q284" s="1"/>
  <c r="W285"/>
  <c r="X284"/>
  <c r="AB284" s="1"/>
  <c r="AH284"/>
  <c r="AI283"/>
  <c r="AM283" s="1"/>
  <c r="AT285"/>
  <c r="AX285" s="1"/>
  <c r="AS286"/>
  <c r="BD284"/>
  <c r="BE283"/>
  <c r="BI283" s="1"/>
  <c r="BO287"/>
  <c r="BP286"/>
  <c r="BT286" s="1"/>
  <c r="CK285"/>
  <c r="CL284"/>
  <c r="CW286"/>
  <c r="CV287"/>
  <c r="BZ289"/>
  <c r="CA289" s="1"/>
  <c r="CE289" s="1"/>
  <c r="E282" i="9"/>
  <c r="X282"/>
  <c r="Y282" s="1"/>
  <c r="S286"/>
  <c r="T286" s="1"/>
  <c r="F286" l="1"/>
  <c r="J285"/>
  <c r="K285" s="1"/>
  <c r="M285" i="5"/>
  <c r="Q285" s="1"/>
  <c r="L286"/>
  <c r="X285"/>
  <c r="AB285" s="1"/>
  <c r="W286"/>
  <c r="AH285"/>
  <c r="AI284"/>
  <c r="AM284" s="1"/>
  <c r="AT286"/>
  <c r="AX286" s="1"/>
  <c r="AS287"/>
  <c r="BE284"/>
  <c r="BI284" s="1"/>
  <c r="BD285"/>
  <c r="BO288"/>
  <c r="BP287"/>
  <c r="BT287" s="1"/>
  <c r="CL285"/>
  <c r="CK286"/>
  <c r="CW287"/>
  <c r="CV288"/>
  <c r="BZ290"/>
  <c r="CA290" s="1"/>
  <c r="CE290" s="1"/>
  <c r="E283" i="9"/>
  <c r="X283"/>
  <c r="Y283" s="1"/>
  <c r="S287"/>
  <c r="T287" s="1"/>
  <c r="F287" l="1"/>
  <c r="J286"/>
  <c r="K286" s="1"/>
  <c r="M286" i="5"/>
  <c r="Q286" s="1"/>
  <c r="L287"/>
  <c r="X286"/>
  <c r="AB286" s="1"/>
  <c r="W287"/>
  <c r="AI285"/>
  <c r="AM285" s="1"/>
  <c r="AH286"/>
  <c r="AS288"/>
  <c r="AT287"/>
  <c r="AX287" s="1"/>
  <c r="BD286"/>
  <c r="BE285"/>
  <c r="BI285" s="1"/>
  <c r="BP288"/>
  <c r="BT288" s="1"/>
  <c r="BO289"/>
  <c r="CK287"/>
  <c r="CL286"/>
  <c r="CV289"/>
  <c r="CW288"/>
  <c r="BZ291"/>
  <c r="CA291" s="1"/>
  <c r="CE291" s="1"/>
  <c r="E284" i="9"/>
  <c r="X284"/>
  <c r="Y284" s="1"/>
  <c r="S288"/>
  <c r="T288" s="1"/>
  <c r="J287" l="1"/>
  <c r="K287" s="1"/>
  <c r="F288"/>
  <c r="L288" i="5"/>
  <c r="M287"/>
  <c r="Q287" s="1"/>
  <c r="W288"/>
  <c r="X287"/>
  <c r="AB287" s="1"/>
  <c r="AI286"/>
  <c r="AM286" s="1"/>
  <c r="AH287"/>
  <c r="AS289"/>
  <c r="AT288"/>
  <c r="AX288" s="1"/>
  <c r="BD287"/>
  <c r="BE286"/>
  <c r="BI286" s="1"/>
  <c r="BO290"/>
  <c r="BP289"/>
  <c r="BT289" s="1"/>
  <c r="CL287"/>
  <c r="CK288"/>
  <c r="CV290"/>
  <c r="CW289"/>
  <c r="BZ292"/>
  <c r="CA292" s="1"/>
  <c r="CE292" s="1"/>
  <c r="E285" i="9"/>
  <c r="X285"/>
  <c r="Y285" s="1"/>
  <c r="S289"/>
  <c r="T289" s="1"/>
  <c r="F289" l="1"/>
  <c r="J288"/>
  <c r="K288" s="1"/>
  <c r="L289" i="5"/>
  <c r="M288"/>
  <c r="Q288" s="1"/>
  <c r="W289"/>
  <c r="X288"/>
  <c r="AB288" s="1"/>
  <c r="AH288"/>
  <c r="AI287"/>
  <c r="AM287" s="1"/>
  <c r="AS290"/>
  <c r="AT289"/>
  <c r="AX289" s="1"/>
  <c r="BD288"/>
  <c r="BE287"/>
  <c r="BI287" s="1"/>
  <c r="BO291"/>
  <c r="BP290"/>
  <c r="BT290" s="1"/>
  <c r="CL288"/>
  <c r="CK289"/>
  <c r="CW290"/>
  <c r="CV291"/>
  <c r="BZ293"/>
  <c r="CA293" s="1"/>
  <c r="CE293" s="1"/>
  <c r="E286" i="9"/>
  <c r="X286"/>
  <c r="Y286" s="1"/>
  <c r="S290"/>
  <c r="T290" s="1"/>
  <c r="F290" l="1"/>
  <c r="J289"/>
  <c r="K289" s="1"/>
  <c r="L290" i="5"/>
  <c r="M289"/>
  <c r="Q289" s="1"/>
  <c r="W290"/>
  <c r="X289"/>
  <c r="AB289" s="1"/>
  <c r="AH289"/>
  <c r="AI288"/>
  <c r="AM288" s="1"/>
  <c r="AS291"/>
  <c r="AT290"/>
  <c r="AX290" s="1"/>
  <c r="BE288"/>
  <c r="BI288" s="1"/>
  <c r="BD289"/>
  <c r="BO292"/>
  <c r="BP291"/>
  <c r="BT291" s="1"/>
  <c r="CK290"/>
  <c r="CL289"/>
  <c r="CW291"/>
  <c r="CV292"/>
  <c r="BZ294"/>
  <c r="CA294" s="1"/>
  <c r="CE294" s="1"/>
  <c r="E287" i="9"/>
  <c r="X287"/>
  <c r="Y287" s="1"/>
  <c r="S291"/>
  <c r="T291" s="1"/>
  <c r="F291" l="1"/>
  <c r="J290"/>
  <c r="K290" s="1"/>
  <c r="L291" i="5"/>
  <c r="M290"/>
  <c r="Q290" s="1"/>
  <c r="W291"/>
  <c r="X290"/>
  <c r="AB290" s="1"/>
  <c r="AH290"/>
  <c r="AI289"/>
  <c r="AM289" s="1"/>
  <c r="AS292"/>
  <c r="AT291"/>
  <c r="AX291" s="1"/>
  <c r="BD290"/>
  <c r="BE289"/>
  <c r="BI289" s="1"/>
  <c r="BP292"/>
  <c r="BT292" s="1"/>
  <c r="BO293"/>
  <c r="CL290"/>
  <c r="CK291"/>
  <c r="CV293"/>
  <c r="CW292"/>
  <c r="BZ295"/>
  <c r="CA295" s="1"/>
  <c r="CE295" s="1"/>
  <c r="E288" i="9"/>
  <c r="X288"/>
  <c r="Y288" s="1"/>
  <c r="S292"/>
  <c r="T292" s="1"/>
  <c r="J291" l="1"/>
  <c r="K291" s="1"/>
  <c r="F292"/>
  <c r="L292" i="5"/>
  <c r="M291"/>
  <c r="Q291" s="1"/>
  <c r="W292"/>
  <c r="X291"/>
  <c r="AB291" s="1"/>
  <c r="AH291"/>
  <c r="AI290"/>
  <c r="AM290" s="1"/>
  <c r="AS293"/>
  <c r="AT292"/>
  <c r="AX292" s="1"/>
  <c r="BD291"/>
  <c r="BE290"/>
  <c r="BI290" s="1"/>
  <c r="BO294"/>
  <c r="BP293"/>
  <c r="BT293" s="1"/>
  <c r="CK292"/>
  <c r="CL291"/>
  <c r="CV294"/>
  <c r="CW293"/>
  <c r="BZ296"/>
  <c r="CA296" s="1"/>
  <c r="CE296" s="1"/>
  <c r="E289" i="9"/>
  <c r="X289"/>
  <c r="Y289" s="1"/>
  <c r="S293"/>
  <c r="T293" s="1"/>
  <c r="F293" l="1"/>
  <c r="J292"/>
  <c r="K292" s="1"/>
  <c r="L293" i="5"/>
  <c r="M292"/>
  <c r="Q292" s="1"/>
  <c r="W293"/>
  <c r="X292"/>
  <c r="AB292" s="1"/>
  <c r="AH292"/>
  <c r="AI291"/>
  <c r="AM291" s="1"/>
  <c r="AT293"/>
  <c r="AX293" s="1"/>
  <c r="AS294"/>
  <c r="BD292"/>
  <c r="BE291"/>
  <c r="BI291" s="1"/>
  <c r="BO295"/>
  <c r="BP294"/>
  <c r="BT294" s="1"/>
  <c r="CK293"/>
  <c r="CL292"/>
  <c r="CW294"/>
  <c r="CV295"/>
  <c r="BZ297"/>
  <c r="CA297" s="1"/>
  <c r="CE297" s="1"/>
  <c r="E290" i="9"/>
  <c r="X290"/>
  <c r="Y290" s="1"/>
  <c r="S294"/>
  <c r="T294" s="1"/>
  <c r="F294" l="1"/>
  <c r="J293"/>
  <c r="K293" s="1"/>
  <c r="M293" i="5"/>
  <c r="Q293" s="1"/>
  <c r="L294"/>
  <c r="X293"/>
  <c r="AB293" s="1"/>
  <c r="W294"/>
  <c r="AH293"/>
  <c r="AI292"/>
  <c r="AM292" s="1"/>
  <c r="AT294"/>
  <c r="AX294" s="1"/>
  <c r="AS295"/>
  <c r="BE292"/>
  <c r="BI292" s="1"/>
  <c r="BD293"/>
  <c r="BO296"/>
  <c r="BP295"/>
  <c r="BT295" s="1"/>
  <c r="CL293"/>
  <c r="CK294"/>
  <c r="CW295"/>
  <c r="CV296"/>
  <c r="BZ298"/>
  <c r="CA298" s="1"/>
  <c r="CE298" s="1"/>
  <c r="E291" i="9"/>
  <c r="X291"/>
  <c r="Y291" s="1"/>
  <c r="S295"/>
  <c r="T295" s="1"/>
  <c r="F295" l="1"/>
  <c r="J294"/>
  <c r="K294" s="1"/>
  <c r="M294" i="5"/>
  <c r="Q294" s="1"/>
  <c r="L295"/>
  <c r="X294"/>
  <c r="AB294" s="1"/>
  <c r="W295"/>
  <c r="AI293"/>
  <c r="AM293" s="1"/>
  <c r="AH294"/>
  <c r="AS296"/>
  <c r="AT295"/>
  <c r="AX295" s="1"/>
  <c r="BD294"/>
  <c r="BE293"/>
  <c r="BI293" s="1"/>
  <c r="BP296"/>
  <c r="BT296" s="1"/>
  <c r="BO297"/>
  <c r="CK295"/>
  <c r="CL294"/>
  <c r="CV297"/>
  <c r="CW296"/>
  <c r="BZ299"/>
  <c r="CA299" s="1"/>
  <c r="CE299" s="1"/>
  <c r="E292" i="9"/>
  <c r="X292"/>
  <c r="Y292" s="1"/>
  <c r="S296"/>
  <c r="T296" s="1"/>
  <c r="J295" l="1"/>
  <c r="K295" s="1"/>
  <c r="F296"/>
  <c r="L296" i="5"/>
  <c r="M295"/>
  <c r="Q295" s="1"/>
  <c r="W296"/>
  <c r="X295"/>
  <c r="AB295" s="1"/>
  <c r="AI294"/>
  <c r="AM294" s="1"/>
  <c r="AH295"/>
  <c r="AS297"/>
  <c r="AT296"/>
  <c r="AX296" s="1"/>
  <c r="BD295"/>
  <c r="BE294"/>
  <c r="BI294" s="1"/>
  <c r="BO298"/>
  <c r="BP297"/>
  <c r="BT297" s="1"/>
  <c r="CL295"/>
  <c r="CK296"/>
  <c r="CV298"/>
  <c r="CW297"/>
  <c r="BZ300"/>
  <c r="CA300" s="1"/>
  <c r="CE300" s="1"/>
  <c r="E293" i="9"/>
  <c r="X293"/>
  <c r="Y293" s="1"/>
  <c r="S297"/>
  <c r="T297" s="1"/>
  <c r="F297" l="1"/>
  <c r="J296"/>
  <c r="K296" s="1"/>
  <c r="L297" i="5"/>
  <c r="M296"/>
  <c r="Q296" s="1"/>
  <c r="W297"/>
  <c r="X296"/>
  <c r="AB296" s="1"/>
  <c r="AH296"/>
  <c r="AI295"/>
  <c r="AM295" s="1"/>
  <c r="AS298"/>
  <c r="AT297"/>
  <c r="AX297" s="1"/>
  <c r="BD296"/>
  <c r="BE295"/>
  <c r="BI295" s="1"/>
  <c r="BO299"/>
  <c r="BP298"/>
  <c r="BT298" s="1"/>
  <c r="CL296"/>
  <c r="CK297"/>
  <c r="CW298"/>
  <c r="CV299"/>
  <c r="BZ301"/>
  <c r="CA301" s="1"/>
  <c r="CE301" s="1"/>
  <c r="E294" i="9"/>
  <c r="X294"/>
  <c r="Y294" s="1"/>
  <c r="S298"/>
  <c r="T298" s="1"/>
  <c r="F298" l="1"/>
  <c r="J297"/>
  <c r="K297" s="1"/>
  <c r="L298" i="5"/>
  <c r="M297"/>
  <c r="Q297" s="1"/>
  <c r="W298"/>
  <c r="X297"/>
  <c r="AB297" s="1"/>
  <c r="AH297"/>
  <c r="AI296"/>
  <c r="AM296" s="1"/>
  <c r="AS299"/>
  <c r="AT298"/>
  <c r="AX298" s="1"/>
  <c r="BE296"/>
  <c r="BI296" s="1"/>
  <c r="BD297"/>
  <c r="BO300"/>
  <c r="BP299"/>
  <c r="BT299" s="1"/>
  <c r="CK298"/>
  <c r="CL297"/>
  <c r="CW299"/>
  <c r="CV300"/>
  <c r="BZ302"/>
  <c r="CA302" s="1"/>
  <c r="CE302" s="1"/>
  <c r="E295" i="9"/>
  <c r="X295"/>
  <c r="Y295" s="1"/>
  <c r="S299"/>
  <c r="T299" s="1"/>
  <c r="F299" l="1"/>
  <c r="J298"/>
  <c r="K298" s="1"/>
  <c r="L299" i="5"/>
  <c r="M298"/>
  <c r="Q298" s="1"/>
  <c r="W299"/>
  <c r="X298"/>
  <c r="AB298" s="1"/>
  <c r="AH298"/>
  <c r="AI297"/>
  <c r="AM297" s="1"/>
  <c r="AS300"/>
  <c r="AT299"/>
  <c r="AX299" s="1"/>
  <c r="BD298"/>
  <c r="BE297"/>
  <c r="BI297" s="1"/>
  <c r="BP300"/>
  <c r="BT300" s="1"/>
  <c r="BO301"/>
  <c r="CL298"/>
  <c r="CK299"/>
  <c r="CV301"/>
  <c r="CW300"/>
  <c r="BZ303"/>
  <c r="CA303" s="1"/>
  <c r="CE303" s="1"/>
  <c r="E296" i="9"/>
  <c r="X296"/>
  <c r="Y296" s="1"/>
  <c r="S300"/>
  <c r="T300" s="1"/>
  <c r="J299" l="1"/>
  <c r="K299" s="1"/>
  <c r="F300"/>
  <c r="L300" i="5"/>
  <c r="M299"/>
  <c r="Q299" s="1"/>
  <c r="W300"/>
  <c r="X299"/>
  <c r="AB299" s="1"/>
  <c r="AH299"/>
  <c r="AI298"/>
  <c r="AM298" s="1"/>
  <c r="AS301"/>
  <c r="AT300"/>
  <c r="AX300" s="1"/>
  <c r="BD299"/>
  <c r="BE298"/>
  <c r="BI298" s="1"/>
  <c r="BO302"/>
  <c r="BP301"/>
  <c r="BT301" s="1"/>
  <c r="CK300"/>
  <c r="CL299"/>
  <c r="CV302"/>
  <c r="CW301"/>
  <c r="BZ304"/>
  <c r="CA304" s="1"/>
  <c r="CE304" s="1"/>
  <c r="E297" i="9"/>
  <c r="X297"/>
  <c r="Y297" s="1"/>
  <c r="S301"/>
  <c r="T301" s="1"/>
  <c r="F301" l="1"/>
  <c r="J300"/>
  <c r="K300" s="1"/>
  <c r="L301" i="5"/>
  <c r="M300"/>
  <c r="Q300" s="1"/>
  <c r="W301"/>
  <c r="X300"/>
  <c r="AB300" s="1"/>
  <c r="AH300"/>
  <c r="AI299"/>
  <c r="AM299" s="1"/>
  <c r="AT301"/>
  <c r="AX301" s="1"/>
  <c r="AS302"/>
  <c r="BD300"/>
  <c r="BE299"/>
  <c r="BI299" s="1"/>
  <c r="BO303"/>
  <c r="BP302"/>
  <c r="BT302" s="1"/>
  <c r="CK301"/>
  <c r="CL300"/>
  <c r="CW302"/>
  <c r="CV303"/>
  <c r="BZ305"/>
  <c r="CA305" s="1"/>
  <c r="CE305" s="1"/>
  <c r="E298" i="9"/>
  <c r="X298"/>
  <c r="Y298" s="1"/>
  <c r="S302"/>
  <c r="T302" s="1"/>
  <c r="F302" l="1"/>
  <c r="J301"/>
  <c r="K301" s="1"/>
  <c r="M301" i="5"/>
  <c r="Q301" s="1"/>
  <c r="L302"/>
  <c r="X301"/>
  <c r="AB301" s="1"/>
  <c r="W302"/>
  <c r="AH301"/>
  <c r="AI300"/>
  <c r="AM300" s="1"/>
  <c r="AT302"/>
  <c r="AX302" s="1"/>
  <c r="AS303"/>
  <c r="BE300"/>
  <c r="BI300" s="1"/>
  <c r="BD301"/>
  <c r="BO304"/>
  <c r="BP303"/>
  <c r="BT303" s="1"/>
  <c r="CL301"/>
  <c r="CK302"/>
  <c r="CV304"/>
  <c r="CW303"/>
  <c r="BZ306"/>
  <c r="CA306" s="1"/>
  <c r="CE306" s="1"/>
  <c r="E299" i="9"/>
  <c r="X299"/>
  <c r="Y299" s="1"/>
  <c r="S303"/>
  <c r="T303" s="1"/>
  <c r="F303" l="1"/>
  <c r="J302"/>
  <c r="K302" s="1"/>
  <c r="M302" i="5"/>
  <c r="Q302" s="1"/>
  <c r="L303"/>
  <c r="X302"/>
  <c r="AB302" s="1"/>
  <c r="W303"/>
  <c r="AI301"/>
  <c r="AM301" s="1"/>
  <c r="AH302"/>
  <c r="AS304"/>
  <c r="AT303"/>
  <c r="AX303" s="1"/>
  <c r="BD302"/>
  <c r="BE301"/>
  <c r="BI301" s="1"/>
  <c r="BP304"/>
  <c r="BT304" s="1"/>
  <c r="BO305"/>
  <c r="CK303"/>
  <c r="CL302"/>
  <c r="CW304"/>
  <c r="CV305"/>
  <c r="BZ307"/>
  <c r="CA307" s="1"/>
  <c r="CE307" s="1"/>
  <c r="E300" i="9"/>
  <c r="X300"/>
  <c r="Y300" s="1"/>
  <c r="S304"/>
  <c r="T304" s="1"/>
  <c r="J303" l="1"/>
  <c r="K303" s="1"/>
  <c r="F304"/>
  <c r="L304" i="5"/>
  <c r="M303"/>
  <c r="Q303" s="1"/>
  <c r="W304"/>
  <c r="X303"/>
  <c r="AB303" s="1"/>
  <c r="AI302"/>
  <c r="AM302" s="1"/>
  <c r="AH303"/>
  <c r="AS305"/>
  <c r="AT304"/>
  <c r="AX304" s="1"/>
  <c r="BD303"/>
  <c r="BE302"/>
  <c r="BI302" s="1"/>
  <c r="BO306"/>
  <c r="BP305"/>
  <c r="BT305" s="1"/>
  <c r="CL303"/>
  <c r="CP303" s="1"/>
  <c r="CK304"/>
  <c r="CV306"/>
  <c r="CW305"/>
  <c r="BZ308"/>
  <c r="CA308" s="1"/>
  <c r="CE308" s="1"/>
  <c r="E301" i="9"/>
  <c r="X301"/>
  <c r="Y301" s="1"/>
  <c r="S305"/>
  <c r="T305" s="1"/>
  <c r="F305" l="1"/>
  <c r="J304"/>
  <c r="K304" s="1"/>
  <c r="L305" i="5"/>
  <c r="M304"/>
  <c r="Q304" s="1"/>
  <c r="W305"/>
  <c r="X304"/>
  <c r="AB304" s="1"/>
  <c r="AH304"/>
  <c r="AI303"/>
  <c r="AM303" s="1"/>
  <c r="AS306"/>
  <c r="AT305"/>
  <c r="AX305" s="1"/>
  <c r="BD304"/>
  <c r="BE303"/>
  <c r="BI303" s="1"/>
  <c r="BO307"/>
  <c r="BP306"/>
  <c r="BT306" s="1"/>
  <c r="CL304"/>
  <c r="CP304" s="1"/>
  <c r="CK305"/>
  <c r="CW306"/>
  <c r="CV307"/>
  <c r="BZ309"/>
  <c r="CA309" s="1"/>
  <c r="CE309" s="1"/>
  <c r="E302" i="9"/>
  <c r="X302"/>
  <c r="Y302" s="1"/>
  <c r="S306"/>
  <c r="T306" s="1"/>
  <c r="F306" l="1"/>
  <c r="J305"/>
  <c r="K305" s="1"/>
  <c r="L306" i="5"/>
  <c r="M305"/>
  <c r="Q305" s="1"/>
  <c r="W306"/>
  <c r="X305"/>
  <c r="AB305" s="1"/>
  <c r="AH305"/>
  <c r="AI304"/>
  <c r="AM304" s="1"/>
  <c r="AS307"/>
  <c r="AT306"/>
  <c r="AX306" s="1"/>
  <c r="BE304"/>
  <c r="BI304" s="1"/>
  <c r="BD305"/>
  <c r="BO308"/>
  <c r="BP307"/>
  <c r="BT307" s="1"/>
  <c r="CK306"/>
  <c r="CL305"/>
  <c r="CP305" s="1"/>
  <c r="CV308"/>
  <c r="CW307"/>
  <c r="BZ310"/>
  <c r="CA310" s="1"/>
  <c r="CE310" s="1"/>
  <c r="E303" i="9"/>
  <c r="X303"/>
  <c r="Y303" s="1"/>
  <c r="S307"/>
  <c r="T307" s="1"/>
  <c r="F307" l="1"/>
  <c r="J306"/>
  <c r="K306" s="1"/>
  <c r="L307" i="5"/>
  <c r="M306"/>
  <c r="Q306" s="1"/>
  <c r="W307"/>
  <c r="X306"/>
  <c r="AB306" s="1"/>
  <c r="AH306"/>
  <c r="AI305"/>
  <c r="AM305" s="1"/>
  <c r="AS308"/>
  <c r="AT307"/>
  <c r="AX307" s="1"/>
  <c r="BD306"/>
  <c r="BE305"/>
  <c r="BI305" s="1"/>
  <c r="BP308"/>
  <c r="BT308" s="1"/>
  <c r="BO309"/>
  <c r="CL306"/>
  <c r="CP306" s="1"/>
  <c r="CK307"/>
  <c r="CV309"/>
  <c r="CW308"/>
  <c r="BZ311"/>
  <c r="CA311" s="1"/>
  <c r="CE311" s="1"/>
  <c r="E304" i="9"/>
  <c r="X304"/>
  <c r="Y304" s="1"/>
  <c r="S308"/>
  <c r="T308" s="1"/>
  <c r="J307" l="1"/>
  <c r="K307" s="1"/>
  <c r="F308"/>
  <c r="L308" i="5"/>
  <c r="M307"/>
  <c r="Q307" s="1"/>
  <c r="W308"/>
  <c r="X307"/>
  <c r="AB307" s="1"/>
  <c r="AH307"/>
  <c r="AI306"/>
  <c r="AM306" s="1"/>
  <c r="AS309"/>
  <c r="AT308"/>
  <c r="AX308" s="1"/>
  <c r="BD307"/>
  <c r="BE306"/>
  <c r="BI306" s="1"/>
  <c r="BO310"/>
  <c r="BP309"/>
  <c r="BT309" s="1"/>
  <c r="CK308"/>
  <c r="CL307"/>
  <c r="CP307" s="1"/>
  <c r="CV310"/>
  <c r="CW309"/>
  <c r="BZ312"/>
  <c r="CA312" s="1"/>
  <c r="CE312" s="1"/>
  <c r="E305" i="9"/>
  <c r="X305"/>
  <c r="Y305" s="1"/>
  <c r="S309"/>
  <c r="T309" s="1"/>
  <c r="F309" l="1"/>
  <c r="J308"/>
  <c r="K308" s="1"/>
  <c r="L309" i="5"/>
  <c r="M308"/>
  <c r="Q308" s="1"/>
  <c r="W309"/>
  <c r="X308"/>
  <c r="AB308" s="1"/>
  <c r="AH308"/>
  <c r="AI307"/>
  <c r="AM307" s="1"/>
  <c r="AT309"/>
  <c r="AX309" s="1"/>
  <c r="AS310"/>
  <c r="BD308"/>
  <c r="BE307"/>
  <c r="BI307" s="1"/>
  <c r="BO311"/>
  <c r="BP310"/>
  <c r="BT310" s="1"/>
  <c r="CK309"/>
  <c r="CL308"/>
  <c r="CP308" s="1"/>
  <c r="CV311"/>
  <c r="CW310"/>
  <c r="BZ313"/>
  <c r="CA313" s="1"/>
  <c r="CE313" s="1"/>
  <c r="E306" i="9"/>
  <c r="X306"/>
  <c r="Y306" s="1"/>
  <c r="S310"/>
  <c r="T310" s="1"/>
  <c r="F310" l="1"/>
  <c r="J309"/>
  <c r="K309" s="1"/>
  <c r="M309" i="5"/>
  <c r="Q309" s="1"/>
  <c r="L310"/>
  <c r="X309"/>
  <c r="AB309" s="1"/>
  <c r="W310"/>
  <c r="AH309"/>
  <c r="AI308"/>
  <c r="AM308" s="1"/>
  <c r="AT310"/>
  <c r="AX310" s="1"/>
  <c r="AS311"/>
  <c r="BE308"/>
  <c r="BI308" s="1"/>
  <c r="BD309"/>
  <c r="BO312"/>
  <c r="BP311"/>
  <c r="BT311" s="1"/>
  <c r="CL309"/>
  <c r="CP309" s="1"/>
  <c r="CK310"/>
  <c r="CW311"/>
  <c r="CV312"/>
  <c r="BZ314"/>
  <c r="CA314" s="1"/>
  <c r="CE314" s="1"/>
  <c r="E307" i="9"/>
  <c r="X307"/>
  <c r="Y307" s="1"/>
  <c r="S311"/>
  <c r="T311" s="1"/>
  <c r="F311" l="1"/>
  <c r="J310"/>
  <c r="K310" s="1"/>
  <c r="M310" i="5"/>
  <c r="Q310" s="1"/>
  <c r="L311"/>
  <c r="X310"/>
  <c r="AB310" s="1"/>
  <c r="W311"/>
  <c r="AI309"/>
  <c r="AM309" s="1"/>
  <c r="AH310"/>
  <c r="AS312"/>
  <c r="AT311"/>
  <c r="AX311" s="1"/>
  <c r="BD310"/>
  <c r="BE309"/>
  <c r="BI309" s="1"/>
  <c r="BP312"/>
  <c r="BT312" s="1"/>
  <c r="BO313"/>
  <c r="CK311"/>
  <c r="CL310"/>
  <c r="CP310" s="1"/>
  <c r="CV313"/>
  <c r="CW312"/>
  <c r="BZ315"/>
  <c r="CA315" s="1"/>
  <c r="CE315" s="1"/>
  <c r="E308" i="9"/>
  <c r="X308"/>
  <c r="Y308" s="1"/>
  <c r="S312"/>
  <c r="T312" s="1"/>
  <c r="J311" l="1"/>
  <c r="K311" s="1"/>
  <c r="F312"/>
  <c r="L312" i="5"/>
  <c r="M311"/>
  <c r="Q311" s="1"/>
  <c r="W312"/>
  <c r="X311"/>
  <c r="AB311" s="1"/>
  <c r="AI310"/>
  <c r="AM310" s="1"/>
  <c r="AH311"/>
  <c r="AS313"/>
  <c r="AT312"/>
  <c r="AX312" s="1"/>
  <c r="BD311"/>
  <c r="BE310"/>
  <c r="BI310" s="1"/>
  <c r="BO314"/>
  <c r="BP313"/>
  <c r="BT313" s="1"/>
  <c r="CL311"/>
  <c r="CP311" s="1"/>
  <c r="CK312"/>
  <c r="CV314"/>
  <c r="CW313"/>
  <c r="BZ316"/>
  <c r="CA316" s="1"/>
  <c r="CE316" s="1"/>
  <c r="E309" i="9"/>
  <c r="X309"/>
  <c r="Y309" s="1"/>
  <c r="S313"/>
  <c r="T313" s="1"/>
  <c r="F313" l="1"/>
  <c r="J312"/>
  <c r="K312" s="1"/>
  <c r="L313" i="5"/>
  <c r="M312"/>
  <c r="Q312" s="1"/>
  <c r="W313"/>
  <c r="X312"/>
  <c r="AB312" s="1"/>
  <c r="AH312"/>
  <c r="AI311"/>
  <c r="AM311" s="1"/>
  <c r="AS314"/>
  <c r="AT313"/>
  <c r="AX313" s="1"/>
  <c r="BD312"/>
  <c r="BE311"/>
  <c r="BI311" s="1"/>
  <c r="BO315"/>
  <c r="BP314"/>
  <c r="BT314" s="1"/>
  <c r="CL312"/>
  <c r="CP312" s="1"/>
  <c r="CK313"/>
  <c r="CW314"/>
  <c r="CV315"/>
  <c r="BZ317"/>
  <c r="CA317" s="1"/>
  <c r="CE317" s="1"/>
  <c r="E310" i="9"/>
  <c r="X310"/>
  <c r="Y310" s="1"/>
  <c r="S314"/>
  <c r="T314" s="1"/>
  <c r="F314" l="1"/>
  <c r="J313"/>
  <c r="K313" s="1"/>
  <c r="L314" i="5"/>
  <c r="M313"/>
  <c r="Q313" s="1"/>
  <c r="W314"/>
  <c r="X313"/>
  <c r="AB313" s="1"/>
  <c r="AH313"/>
  <c r="AI312"/>
  <c r="AM312" s="1"/>
  <c r="AS315"/>
  <c r="AT314"/>
  <c r="AX314" s="1"/>
  <c r="BE312"/>
  <c r="BI312" s="1"/>
  <c r="BD313"/>
  <c r="BO316"/>
  <c r="BP315"/>
  <c r="BT315" s="1"/>
  <c r="CK314"/>
  <c r="CL313"/>
  <c r="CP313" s="1"/>
  <c r="CV316"/>
  <c r="CW315"/>
  <c r="BZ318"/>
  <c r="CA318" s="1"/>
  <c r="CE318" s="1"/>
  <c r="E311" i="9"/>
  <c r="X311"/>
  <c r="Y311" s="1"/>
  <c r="S315"/>
  <c r="T315" s="1"/>
  <c r="F315" l="1"/>
  <c r="J314"/>
  <c r="K314" s="1"/>
  <c r="L315" i="5"/>
  <c r="M314"/>
  <c r="Q314" s="1"/>
  <c r="W315"/>
  <c r="X314"/>
  <c r="AB314" s="1"/>
  <c r="AH314"/>
  <c r="AI313"/>
  <c r="AM313" s="1"/>
  <c r="AS316"/>
  <c r="AT315"/>
  <c r="AX315" s="1"/>
  <c r="BD314"/>
  <c r="BE313"/>
  <c r="BI313" s="1"/>
  <c r="BP316"/>
  <c r="BT316" s="1"/>
  <c r="BO317"/>
  <c r="CL314"/>
  <c r="CP314" s="1"/>
  <c r="CK315"/>
  <c r="CW316"/>
  <c r="CV317"/>
  <c r="BZ319"/>
  <c r="CA319" s="1"/>
  <c r="CE319" s="1"/>
  <c r="E312" i="9"/>
  <c r="X312"/>
  <c r="Y312" s="1"/>
  <c r="S316"/>
  <c r="T316" s="1"/>
  <c r="J315" l="1"/>
  <c r="K315" s="1"/>
  <c r="F316"/>
  <c r="L316" i="5"/>
  <c r="M315"/>
  <c r="Q315" s="1"/>
  <c r="W316"/>
  <c r="X315"/>
  <c r="AB315" s="1"/>
  <c r="AH315"/>
  <c r="AI314"/>
  <c r="AM314" s="1"/>
  <c r="AS317"/>
  <c r="AT316"/>
  <c r="AX316" s="1"/>
  <c r="BD315"/>
  <c r="BE314"/>
  <c r="BI314" s="1"/>
  <c r="BO318"/>
  <c r="BP317"/>
  <c r="BT317" s="1"/>
  <c r="CK316"/>
  <c r="CL315"/>
  <c r="CP315" s="1"/>
  <c r="CV318"/>
  <c r="CW317"/>
  <c r="BZ320"/>
  <c r="CA320" s="1"/>
  <c r="CE320" s="1"/>
  <c r="E313" i="9"/>
  <c r="X313"/>
  <c r="Y313" s="1"/>
  <c r="S317"/>
  <c r="T317" s="1"/>
  <c r="F317" l="1"/>
  <c r="J316"/>
  <c r="K316" s="1"/>
  <c r="L317" i="5"/>
  <c r="M316"/>
  <c r="Q316" s="1"/>
  <c r="W317"/>
  <c r="X316"/>
  <c r="AB316" s="1"/>
  <c r="AH316"/>
  <c r="AI315"/>
  <c r="AM315" s="1"/>
  <c r="AT317"/>
  <c r="AX317" s="1"/>
  <c r="AS318"/>
  <c r="BD316"/>
  <c r="BE315"/>
  <c r="BI315" s="1"/>
  <c r="BO319"/>
  <c r="BP318"/>
  <c r="BT318" s="1"/>
  <c r="CK317"/>
  <c r="CL316"/>
  <c r="CP316" s="1"/>
  <c r="CW318"/>
  <c r="CV319"/>
  <c r="BZ321"/>
  <c r="CA321" s="1"/>
  <c r="CE321" s="1"/>
  <c r="E314" i="9"/>
  <c r="X314"/>
  <c r="Y314" s="1"/>
  <c r="S318"/>
  <c r="T318" s="1"/>
  <c r="F318" l="1"/>
  <c r="J317"/>
  <c r="K317" s="1"/>
  <c r="M317" i="5"/>
  <c r="Q317" s="1"/>
  <c r="L318"/>
  <c r="X317"/>
  <c r="AB317" s="1"/>
  <c r="W318"/>
  <c r="AH317"/>
  <c r="AI316"/>
  <c r="AM316" s="1"/>
  <c r="AT318"/>
  <c r="AX318" s="1"/>
  <c r="AS319"/>
  <c r="BE316"/>
  <c r="BI316" s="1"/>
  <c r="BD317"/>
  <c r="BO320"/>
  <c r="BP319"/>
  <c r="BT319" s="1"/>
  <c r="CL317"/>
  <c r="CP317" s="1"/>
  <c r="CK318"/>
  <c r="CV320"/>
  <c r="CW319"/>
  <c r="BZ322"/>
  <c r="CA322" s="1"/>
  <c r="CE322" s="1"/>
  <c r="E315" i="9"/>
  <c r="X315"/>
  <c r="Y315" s="1"/>
  <c r="S319"/>
  <c r="T319" s="1"/>
  <c r="F319" l="1"/>
  <c r="J318"/>
  <c r="K318" s="1"/>
  <c r="M318" i="5"/>
  <c r="Q318" s="1"/>
  <c r="L319"/>
  <c r="X318"/>
  <c r="AB318" s="1"/>
  <c r="W319"/>
  <c r="AI317"/>
  <c r="AM317" s="1"/>
  <c r="AH318"/>
  <c r="AS320"/>
  <c r="AT319"/>
  <c r="AX319" s="1"/>
  <c r="BD318"/>
  <c r="BE317"/>
  <c r="BI317" s="1"/>
  <c r="BP320"/>
  <c r="BT320" s="1"/>
  <c r="BO321"/>
  <c r="CK319"/>
  <c r="CL318"/>
  <c r="CP318" s="1"/>
  <c r="CW320"/>
  <c r="CV321"/>
  <c r="BZ323"/>
  <c r="CA323" s="1"/>
  <c r="CE323" s="1"/>
  <c r="E316" i="9"/>
  <c r="X316"/>
  <c r="Y316" s="1"/>
  <c r="S320"/>
  <c r="T320" s="1"/>
  <c r="J319" l="1"/>
  <c r="K319" s="1"/>
  <c r="F320"/>
  <c r="L320" i="5"/>
  <c r="M319"/>
  <c r="Q319" s="1"/>
  <c r="W320"/>
  <c r="X319"/>
  <c r="AB319" s="1"/>
  <c r="AI318"/>
  <c r="AM318" s="1"/>
  <c r="AH319"/>
  <c r="AS321"/>
  <c r="AT320"/>
  <c r="AX320" s="1"/>
  <c r="BD319"/>
  <c r="BE318"/>
  <c r="BI318" s="1"/>
  <c r="BO322"/>
  <c r="BP321"/>
  <c r="BT321" s="1"/>
  <c r="CL319"/>
  <c r="CP319" s="1"/>
  <c r="CK320"/>
  <c r="CV322"/>
  <c r="CW321"/>
  <c r="BZ324"/>
  <c r="CA324" s="1"/>
  <c r="CE324" s="1"/>
  <c r="E317" i="9"/>
  <c r="X317"/>
  <c r="Y317" s="1"/>
  <c r="S321"/>
  <c r="T321" s="1"/>
  <c r="F321" l="1"/>
  <c r="J320"/>
  <c r="K320" s="1"/>
  <c r="L321" i="5"/>
  <c r="M320"/>
  <c r="Q320" s="1"/>
  <c r="W321"/>
  <c r="X320"/>
  <c r="AB320" s="1"/>
  <c r="AH320"/>
  <c r="AI319"/>
  <c r="AM319" s="1"/>
  <c r="AS322"/>
  <c r="AT321"/>
  <c r="AX321" s="1"/>
  <c r="BD320"/>
  <c r="BE319"/>
  <c r="BI319" s="1"/>
  <c r="BO323"/>
  <c r="BP322"/>
  <c r="BT322" s="1"/>
  <c r="CL320"/>
  <c r="CP320" s="1"/>
  <c r="CK321"/>
  <c r="CW322"/>
  <c r="CV323"/>
  <c r="BZ325"/>
  <c r="CA325" s="1"/>
  <c r="CE325" s="1"/>
  <c r="E318" i="9"/>
  <c r="X318"/>
  <c r="Y318" s="1"/>
  <c r="S322"/>
  <c r="T322" s="1"/>
  <c r="F322" l="1"/>
  <c r="J321"/>
  <c r="K321" s="1"/>
  <c r="L322" i="5"/>
  <c r="M321"/>
  <c r="Q321" s="1"/>
  <c r="W322"/>
  <c r="X321"/>
  <c r="AB321" s="1"/>
  <c r="AH321"/>
  <c r="AI320"/>
  <c r="AM320" s="1"/>
  <c r="AS323"/>
  <c r="AT322"/>
  <c r="AX322" s="1"/>
  <c r="BE320"/>
  <c r="BI320" s="1"/>
  <c r="BD321"/>
  <c r="BO324"/>
  <c r="BP323"/>
  <c r="BT323" s="1"/>
  <c r="CK322"/>
  <c r="CL321"/>
  <c r="CP321" s="1"/>
  <c r="CV324"/>
  <c r="CW323"/>
  <c r="BZ326"/>
  <c r="CA326" s="1"/>
  <c r="CE326" s="1"/>
  <c r="E319" i="9"/>
  <c r="X319"/>
  <c r="Y319" s="1"/>
  <c r="S323"/>
  <c r="T323" s="1"/>
  <c r="F323" l="1"/>
  <c r="J322"/>
  <c r="K322" s="1"/>
  <c r="L323" i="5"/>
  <c r="M322"/>
  <c r="Q322" s="1"/>
  <c r="W323"/>
  <c r="X322"/>
  <c r="AB322" s="1"/>
  <c r="AH322"/>
  <c r="AI321"/>
  <c r="AM321" s="1"/>
  <c r="AS324"/>
  <c r="AT323"/>
  <c r="AX323" s="1"/>
  <c r="BD322"/>
  <c r="BE321"/>
  <c r="BI321" s="1"/>
  <c r="BP324"/>
  <c r="BT324" s="1"/>
  <c r="BO325"/>
  <c r="CL322"/>
  <c r="CP322" s="1"/>
  <c r="CK323"/>
  <c r="CV325"/>
  <c r="CW324"/>
  <c r="BZ327"/>
  <c r="CA327" s="1"/>
  <c r="CE327" s="1"/>
  <c r="E320" i="9"/>
  <c r="X320"/>
  <c r="Y320" s="1"/>
  <c r="S324"/>
  <c r="T324" s="1"/>
  <c r="J323" l="1"/>
  <c r="K323" s="1"/>
  <c r="F324"/>
  <c r="L324" i="5"/>
  <c r="M323"/>
  <c r="Q323" s="1"/>
  <c r="W324"/>
  <c r="X323"/>
  <c r="AB323" s="1"/>
  <c r="AH323"/>
  <c r="AI322"/>
  <c r="AM322" s="1"/>
  <c r="AS325"/>
  <c r="AT324"/>
  <c r="AX324" s="1"/>
  <c r="BD323"/>
  <c r="BE322"/>
  <c r="BI322" s="1"/>
  <c r="BO326"/>
  <c r="BP325"/>
  <c r="BT325" s="1"/>
  <c r="CK324"/>
  <c r="CL323"/>
  <c r="CP323" s="1"/>
  <c r="CV326"/>
  <c r="CW325"/>
  <c r="BZ328"/>
  <c r="CA328" s="1"/>
  <c r="CE328" s="1"/>
  <c r="E321" i="9"/>
  <c r="X321"/>
  <c r="Y321" s="1"/>
  <c r="S325"/>
  <c r="T325" s="1"/>
  <c r="F325" l="1"/>
  <c r="J324"/>
  <c r="K324" s="1"/>
  <c r="L325" i="5"/>
  <c r="M324"/>
  <c r="Q324" s="1"/>
  <c r="W325"/>
  <c r="X324"/>
  <c r="AB324" s="1"/>
  <c r="AH324"/>
  <c r="AI323"/>
  <c r="AM323" s="1"/>
  <c r="AT325"/>
  <c r="AX325" s="1"/>
  <c r="AS326"/>
  <c r="BD324"/>
  <c r="BE323"/>
  <c r="BI323" s="1"/>
  <c r="BO327"/>
  <c r="BP326"/>
  <c r="BT326" s="1"/>
  <c r="CK325"/>
  <c r="CL324"/>
  <c r="CP324" s="1"/>
  <c r="CV327"/>
  <c r="CW326"/>
  <c r="BZ329"/>
  <c r="CA329" s="1"/>
  <c r="CE329" s="1"/>
  <c r="E322" i="9"/>
  <c r="X322"/>
  <c r="Y322" s="1"/>
  <c r="S326"/>
  <c r="T326" s="1"/>
  <c r="F326" l="1"/>
  <c r="J325"/>
  <c r="K325" s="1"/>
  <c r="M325" i="5"/>
  <c r="Q325" s="1"/>
  <c r="L326"/>
  <c r="X325"/>
  <c r="AB325" s="1"/>
  <c r="W326"/>
  <c r="AH325"/>
  <c r="AI324"/>
  <c r="AM324" s="1"/>
  <c r="AT326"/>
  <c r="AX326" s="1"/>
  <c r="AS327"/>
  <c r="BE324"/>
  <c r="BI324" s="1"/>
  <c r="BD325"/>
  <c r="BO328"/>
  <c r="BP327"/>
  <c r="BT327" s="1"/>
  <c r="CL325"/>
  <c r="CP325" s="1"/>
  <c r="CK326"/>
  <c r="CW327"/>
  <c r="DA327" s="1"/>
  <c r="CV328"/>
  <c r="BZ330"/>
  <c r="CA330" s="1"/>
  <c r="CE330" s="1"/>
  <c r="E323" i="9"/>
  <c r="X323"/>
  <c r="Y323" s="1"/>
  <c r="S327"/>
  <c r="T327" s="1"/>
  <c r="F327" l="1"/>
  <c r="J326"/>
  <c r="M326" i="5"/>
  <c r="Q326" s="1"/>
  <c r="L327"/>
  <c r="X326"/>
  <c r="AB326" s="1"/>
  <c r="W327"/>
  <c r="AI325"/>
  <c r="AM325" s="1"/>
  <c r="AH326"/>
  <c r="AS328"/>
  <c r="AT327"/>
  <c r="AX327" s="1"/>
  <c r="BD326"/>
  <c r="BE325"/>
  <c r="BI325" s="1"/>
  <c r="BP328"/>
  <c r="BT328" s="1"/>
  <c r="BO329"/>
  <c r="CK327"/>
  <c r="CL326"/>
  <c r="CP326" s="1"/>
  <c r="CV329"/>
  <c r="CW328"/>
  <c r="DA328" s="1"/>
  <c r="BZ331"/>
  <c r="CA331" s="1"/>
  <c r="CE331" s="1"/>
  <c r="E324" i="9"/>
  <c r="X324"/>
  <c r="Y324" s="1"/>
  <c r="S328"/>
  <c r="T328" s="1"/>
  <c r="J327" l="1"/>
  <c r="K327" s="1"/>
  <c r="F328"/>
  <c r="L328" i="5"/>
  <c r="M327"/>
  <c r="Q327" s="1"/>
  <c r="W328"/>
  <c r="X327"/>
  <c r="AB327" s="1"/>
  <c r="AI326"/>
  <c r="AM326" s="1"/>
  <c r="AH327"/>
  <c r="AS329"/>
  <c r="AT328"/>
  <c r="AX328" s="1"/>
  <c r="BD327"/>
  <c r="BE326"/>
  <c r="BI326" s="1"/>
  <c r="BO330"/>
  <c r="BP329"/>
  <c r="BT329" s="1"/>
  <c r="CK328"/>
  <c r="CL327"/>
  <c r="CP327" s="1"/>
  <c r="CV330"/>
  <c r="CW329"/>
  <c r="DA329" s="1"/>
  <c r="BZ332"/>
  <c r="CA332" s="1"/>
  <c r="CE332" s="1"/>
  <c r="E325" i="9"/>
  <c r="X325"/>
  <c r="Y325" s="1"/>
  <c r="S329"/>
  <c r="T329" s="1"/>
  <c r="F329" l="1"/>
  <c r="J328"/>
  <c r="K328" s="1"/>
  <c r="L329" i="5"/>
  <c r="M328"/>
  <c r="Q328" s="1"/>
  <c r="W329"/>
  <c r="X328"/>
  <c r="AB328" s="1"/>
  <c r="AH328"/>
  <c r="AI327"/>
  <c r="AM327" s="1"/>
  <c r="AS330"/>
  <c r="AT329"/>
  <c r="AX329" s="1"/>
  <c r="BD328"/>
  <c r="BE327"/>
  <c r="BI327" s="1"/>
  <c r="BO331"/>
  <c r="BP330"/>
  <c r="BT330" s="1"/>
  <c r="CL328"/>
  <c r="CP328" s="1"/>
  <c r="CK329"/>
  <c r="CW330"/>
  <c r="DA330" s="1"/>
  <c r="CV331"/>
  <c r="BZ333"/>
  <c r="CA333" s="1"/>
  <c r="CE333" s="1"/>
  <c r="E326" i="9"/>
  <c r="X326"/>
  <c r="Y326" s="1"/>
  <c r="S330"/>
  <c r="T330" s="1"/>
  <c r="F330" l="1"/>
  <c r="J329"/>
  <c r="K329" s="1"/>
  <c r="L330" i="5"/>
  <c r="M329"/>
  <c r="Q329" s="1"/>
  <c r="W330"/>
  <c r="X329"/>
  <c r="AB329" s="1"/>
  <c r="AH329"/>
  <c r="AI328"/>
  <c r="AM328" s="1"/>
  <c r="AS331"/>
  <c r="AT330"/>
  <c r="AX330" s="1"/>
  <c r="BE328"/>
  <c r="BI328" s="1"/>
  <c r="BD329"/>
  <c r="BO332"/>
  <c r="BP331"/>
  <c r="BT331" s="1"/>
  <c r="CK330"/>
  <c r="CL329"/>
  <c r="CP329" s="1"/>
  <c r="CV332"/>
  <c r="CW331"/>
  <c r="DA331" s="1"/>
  <c r="BZ334"/>
  <c r="CA334" s="1"/>
  <c r="CE334" s="1"/>
  <c r="E327" i="9"/>
  <c r="X327"/>
  <c r="Y327" s="1"/>
  <c r="S331"/>
  <c r="T331" s="1"/>
  <c r="F331" l="1"/>
  <c r="J330"/>
  <c r="K330" s="1"/>
  <c r="L331" i="5"/>
  <c r="M330"/>
  <c r="Q330" s="1"/>
  <c r="W331"/>
  <c r="X330"/>
  <c r="AB330" s="1"/>
  <c r="AH330"/>
  <c r="AI329"/>
  <c r="AM329" s="1"/>
  <c r="AS332"/>
  <c r="AT331"/>
  <c r="AX331" s="1"/>
  <c r="BD330"/>
  <c r="BE329"/>
  <c r="BI329" s="1"/>
  <c r="BP332"/>
  <c r="BT332" s="1"/>
  <c r="BO333"/>
  <c r="CK331"/>
  <c r="CL330"/>
  <c r="CP330" s="1"/>
  <c r="CW332"/>
  <c r="DA332" s="1"/>
  <c r="CV333"/>
  <c r="BZ335"/>
  <c r="CA335" s="1"/>
  <c r="CE335" s="1"/>
  <c r="E328" i="9"/>
  <c r="X328"/>
  <c r="Y328" s="1"/>
  <c r="S332"/>
  <c r="T332" s="1"/>
  <c r="J331" l="1"/>
  <c r="K331" s="1"/>
  <c r="F332"/>
  <c r="L332" i="5"/>
  <c r="M331"/>
  <c r="Q331" s="1"/>
  <c r="W332"/>
  <c r="X331"/>
  <c r="AB331" s="1"/>
  <c r="AH331"/>
  <c r="AI330"/>
  <c r="AM330" s="1"/>
  <c r="AS333"/>
  <c r="AT332"/>
  <c r="AX332" s="1"/>
  <c r="BD331"/>
  <c r="BE330"/>
  <c r="BI330" s="1"/>
  <c r="BO334"/>
  <c r="BP333"/>
  <c r="BT333" s="1"/>
  <c r="CK332"/>
  <c r="CL331"/>
  <c r="CP331" s="1"/>
  <c r="CV334"/>
  <c r="CW333"/>
  <c r="DA333" s="1"/>
  <c r="BZ336"/>
  <c r="CA336" s="1"/>
  <c r="CE336" s="1"/>
  <c r="E329" i="9"/>
  <c r="X329"/>
  <c r="Y329" s="1"/>
  <c r="S333"/>
  <c r="T333" s="1"/>
  <c r="F333" l="1"/>
  <c r="J332"/>
  <c r="K332" s="1"/>
  <c r="L333" i="5"/>
  <c r="M332"/>
  <c r="Q332" s="1"/>
  <c r="W333"/>
  <c r="X332"/>
  <c r="AB332" s="1"/>
  <c r="AH332"/>
  <c r="AI331"/>
  <c r="AM331" s="1"/>
  <c r="AT333"/>
  <c r="AX333" s="1"/>
  <c r="AS334"/>
  <c r="BD332"/>
  <c r="BE331"/>
  <c r="BI331" s="1"/>
  <c r="BO335"/>
  <c r="BP334"/>
  <c r="BT334" s="1"/>
  <c r="CL332"/>
  <c r="CP332" s="1"/>
  <c r="CK333"/>
  <c r="CW334"/>
  <c r="DA334" s="1"/>
  <c r="CV335"/>
  <c r="BZ337"/>
  <c r="CA337" s="1"/>
  <c r="CE337" s="1"/>
  <c r="E330" i="9"/>
  <c r="X330"/>
  <c r="Y330" s="1"/>
  <c r="S334"/>
  <c r="T334" s="1"/>
  <c r="F334" l="1"/>
  <c r="J333"/>
  <c r="K333" s="1"/>
  <c r="M333" i="5"/>
  <c r="Q333" s="1"/>
  <c r="L334"/>
  <c r="X333"/>
  <c r="AB333" s="1"/>
  <c r="W334"/>
  <c r="AH333"/>
  <c r="AI332"/>
  <c r="AM332" s="1"/>
  <c r="AT334"/>
  <c r="AX334" s="1"/>
  <c r="AS335"/>
  <c r="BE332"/>
  <c r="BI332" s="1"/>
  <c r="BD333"/>
  <c r="BO336"/>
  <c r="BP335"/>
  <c r="BT335" s="1"/>
  <c r="CK334"/>
  <c r="CL333"/>
  <c r="CP333" s="1"/>
  <c r="CV336"/>
  <c r="CW335"/>
  <c r="DA335" s="1"/>
  <c r="BZ338"/>
  <c r="CA338" s="1"/>
  <c r="CE338" s="1"/>
  <c r="E331" i="9"/>
  <c r="X331"/>
  <c r="Y331" s="1"/>
  <c r="S335"/>
  <c r="T335" s="1"/>
  <c r="F335" l="1"/>
  <c r="J334"/>
  <c r="K334" s="1"/>
  <c r="M334" i="5"/>
  <c r="Q334" s="1"/>
  <c r="L335"/>
  <c r="X334"/>
  <c r="AB334" s="1"/>
  <c r="W335"/>
  <c r="AI333"/>
  <c r="AM333" s="1"/>
  <c r="AH334"/>
  <c r="AS336"/>
  <c r="AT335"/>
  <c r="AX335" s="1"/>
  <c r="BD334"/>
  <c r="BE333"/>
  <c r="BI333" s="1"/>
  <c r="BP336"/>
  <c r="BT336" s="1"/>
  <c r="BO337"/>
  <c r="CK335"/>
  <c r="CL334"/>
  <c r="CP334" s="1"/>
  <c r="CW336"/>
  <c r="DA336" s="1"/>
  <c r="CV337"/>
  <c r="BZ339"/>
  <c r="CA339" s="1"/>
  <c r="CE339" s="1"/>
  <c r="E332" i="9"/>
  <c r="X332"/>
  <c r="Y332" s="1"/>
  <c r="S336"/>
  <c r="T336" s="1"/>
  <c r="J335" l="1"/>
  <c r="K335" s="1"/>
  <c r="F336"/>
  <c r="L336" i="5"/>
  <c r="M335"/>
  <c r="Q335" s="1"/>
  <c r="W336"/>
  <c r="X335"/>
  <c r="AB335" s="1"/>
  <c r="AI334"/>
  <c r="AM334" s="1"/>
  <c r="AH335"/>
  <c r="AS337"/>
  <c r="AT336"/>
  <c r="AX336" s="1"/>
  <c r="BD335"/>
  <c r="BE334"/>
  <c r="BI334" s="1"/>
  <c r="BO338"/>
  <c r="BP337"/>
  <c r="BT337" s="1"/>
  <c r="CK336"/>
  <c r="CL335"/>
  <c r="CP335" s="1"/>
  <c r="CV338"/>
  <c r="CW337"/>
  <c r="DA337" s="1"/>
  <c r="BZ340"/>
  <c r="CA340" s="1"/>
  <c r="CE340" s="1"/>
  <c r="E333" i="9"/>
  <c r="X333"/>
  <c r="Y333" s="1"/>
  <c r="S337"/>
  <c r="T337" s="1"/>
  <c r="F337" l="1"/>
  <c r="J336"/>
  <c r="K336" s="1"/>
  <c r="L337" i="5"/>
  <c r="M336"/>
  <c r="Q336" s="1"/>
  <c r="W337"/>
  <c r="X336"/>
  <c r="AB336" s="1"/>
  <c r="AH336"/>
  <c r="AI335"/>
  <c r="AM335" s="1"/>
  <c r="AS338"/>
  <c r="AT337"/>
  <c r="AX337" s="1"/>
  <c r="BD336"/>
  <c r="BE335"/>
  <c r="BI335" s="1"/>
  <c r="BO339"/>
  <c r="BP338"/>
  <c r="BT338" s="1"/>
  <c r="CL336"/>
  <c r="CP336" s="1"/>
  <c r="CK337"/>
  <c r="CW338"/>
  <c r="DA338" s="1"/>
  <c r="CV339"/>
  <c r="BZ341"/>
  <c r="CA341" s="1"/>
  <c r="CE341" s="1"/>
  <c r="E334" i="9"/>
  <c r="X334"/>
  <c r="Y334" s="1"/>
  <c r="S338"/>
  <c r="T338" s="1"/>
  <c r="F338" l="1"/>
  <c r="J337"/>
  <c r="K337" s="1"/>
  <c r="L338" i="5"/>
  <c r="M337"/>
  <c r="Q337" s="1"/>
  <c r="W338"/>
  <c r="X337"/>
  <c r="AB337" s="1"/>
  <c r="AH337"/>
  <c r="AI336"/>
  <c r="AM336" s="1"/>
  <c r="AS339"/>
  <c r="AT338"/>
  <c r="AX338" s="1"/>
  <c r="BE336"/>
  <c r="BI336" s="1"/>
  <c r="BD337"/>
  <c r="BO340"/>
  <c r="BP339"/>
  <c r="BT339" s="1"/>
  <c r="CK338"/>
  <c r="CL337"/>
  <c r="CP337" s="1"/>
  <c r="CV340"/>
  <c r="CW339"/>
  <c r="DA339" s="1"/>
  <c r="BZ342"/>
  <c r="CA342" s="1"/>
  <c r="CE342" s="1"/>
  <c r="E335" i="9"/>
  <c r="X335"/>
  <c r="Y335" s="1"/>
  <c r="S339"/>
  <c r="T339" s="1"/>
  <c r="F339" l="1"/>
  <c r="J338"/>
  <c r="K338" s="1"/>
  <c r="L339" i="5"/>
  <c r="M338"/>
  <c r="Q338" s="1"/>
  <c r="W339"/>
  <c r="X338"/>
  <c r="AB338" s="1"/>
  <c r="AH338"/>
  <c r="AI337"/>
  <c r="AM337" s="1"/>
  <c r="AS340"/>
  <c r="AT339"/>
  <c r="AX339" s="1"/>
  <c r="BD338"/>
  <c r="BE337"/>
  <c r="BI337" s="1"/>
  <c r="BP340"/>
  <c r="BT340" s="1"/>
  <c r="BO341"/>
  <c r="CK339"/>
  <c r="CL338"/>
  <c r="CP338" s="1"/>
  <c r="CV341"/>
  <c r="CW340"/>
  <c r="DA340" s="1"/>
  <c r="BZ343"/>
  <c r="CA343" s="1"/>
  <c r="CE343" s="1"/>
  <c r="E336" i="9"/>
  <c r="X336"/>
  <c r="Y336" s="1"/>
  <c r="S340"/>
  <c r="T340" s="1"/>
  <c r="J339" l="1"/>
  <c r="K339" s="1"/>
  <c r="F340"/>
  <c r="L340" i="5"/>
  <c r="M339"/>
  <c r="Q339" s="1"/>
  <c r="W340"/>
  <c r="X339"/>
  <c r="AB339" s="1"/>
  <c r="AH339"/>
  <c r="AI338"/>
  <c r="AM338" s="1"/>
  <c r="AS341"/>
  <c r="AT340"/>
  <c r="AX340" s="1"/>
  <c r="BD339"/>
  <c r="BE338"/>
  <c r="BI338" s="1"/>
  <c r="BO342"/>
  <c r="BP341"/>
  <c r="BT341" s="1"/>
  <c r="CK340"/>
  <c r="CL339"/>
  <c r="CP339" s="1"/>
  <c r="CV342"/>
  <c r="CW341"/>
  <c r="DA341" s="1"/>
  <c r="BZ344"/>
  <c r="CA344" s="1"/>
  <c r="CE344" s="1"/>
  <c r="E337" i="9"/>
  <c r="X337"/>
  <c r="Y337" s="1"/>
  <c r="S341"/>
  <c r="T341" s="1"/>
  <c r="F341" l="1"/>
  <c r="J340"/>
  <c r="K340" s="1"/>
  <c r="L341" i="5"/>
  <c r="M340"/>
  <c r="Q340" s="1"/>
  <c r="W341"/>
  <c r="X340"/>
  <c r="AB340" s="1"/>
  <c r="AH340"/>
  <c r="AI339"/>
  <c r="AM339" s="1"/>
  <c r="AT341"/>
  <c r="AX341" s="1"/>
  <c r="AS342"/>
  <c r="BD340"/>
  <c r="BE339"/>
  <c r="BI339" s="1"/>
  <c r="BO343"/>
  <c r="BP342"/>
  <c r="BT342" s="1"/>
  <c r="CL340"/>
  <c r="CP340" s="1"/>
  <c r="CK341"/>
  <c r="CV343"/>
  <c r="CW342"/>
  <c r="DA342" s="1"/>
  <c r="BZ345"/>
  <c r="CA345" s="1"/>
  <c r="CE345" s="1"/>
  <c r="E338" i="9"/>
  <c r="X338"/>
  <c r="Y338" s="1"/>
  <c r="S342"/>
  <c r="T342" s="1"/>
  <c r="F342" l="1"/>
  <c r="J341"/>
  <c r="K341" s="1"/>
  <c r="M341" i="5"/>
  <c r="Q341" s="1"/>
  <c r="L342"/>
  <c r="X341"/>
  <c r="AB341" s="1"/>
  <c r="W342"/>
  <c r="AH341"/>
  <c r="AI340"/>
  <c r="AM340" s="1"/>
  <c r="AT342"/>
  <c r="AX342" s="1"/>
  <c r="AS343"/>
  <c r="BE340"/>
  <c r="BI340" s="1"/>
  <c r="BD341"/>
  <c r="BO344"/>
  <c r="BP343"/>
  <c r="BT343" s="1"/>
  <c r="CK342"/>
  <c r="CL341"/>
  <c r="CP341" s="1"/>
  <c r="CW343"/>
  <c r="DA343" s="1"/>
  <c r="CV344"/>
  <c r="BZ346"/>
  <c r="CA346" s="1"/>
  <c r="CE346" s="1"/>
  <c r="E339" i="9"/>
  <c r="X339"/>
  <c r="Y339" s="1"/>
  <c r="S343"/>
  <c r="T343" s="1"/>
  <c r="F343" l="1"/>
  <c r="J342"/>
  <c r="K342" s="1"/>
  <c r="M342" i="5"/>
  <c r="Q342" s="1"/>
  <c r="L343"/>
  <c r="X342"/>
  <c r="AB342" s="1"/>
  <c r="W343"/>
  <c r="AI341"/>
  <c r="AM341" s="1"/>
  <c r="AH342"/>
  <c r="AS344"/>
  <c r="AT343"/>
  <c r="AX343" s="1"/>
  <c r="BD342"/>
  <c r="BE341"/>
  <c r="BI341" s="1"/>
  <c r="BP344"/>
  <c r="BT344" s="1"/>
  <c r="BO345"/>
  <c r="CK343"/>
  <c r="CL342"/>
  <c r="CP342" s="1"/>
  <c r="CV345"/>
  <c r="CW344"/>
  <c r="DA344" s="1"/>
  <c r="BZ347"/>
  <c r="CA347" s="1"/>
  <c r="CE347" s="1"/>
  <c r="E340" i="9"/>
  <c r="X340"/>
  <c r="Y340" s="1"/>
  <c r="S344"/>
  <c r="T344" s="1"/>
  <c r="J343" l="1"/>
  <c r="K343" s="1"/>
  <c r="F344"/>
  <c r="L344" i="5"/>
  <c r="M343"/>
  <c r="Q343" s="1"/>
  <c r="W344"/>
  <c r="X343"/>
  <c r="AB343" s="1"/>
  <c r="AI342"/>
  <c r="AM342" s="1"/>
  <c r="AH343"/>
  <c r="AS345"/>
  <c r="AT344"/>
  <c r="AX344" s="1"/>
  <c r="BD343"/>
  <c r="BE342"/>
  <c r="BI342" s="1"/>
  <c r="BO346"/>
  <c r="BP345"/>
  <c r="BT345" s="1"/>
  <c r="CK344"/>
  <c r="CL343"/>
  <c r="CP343" s="1"/>
  <c r="CV346"/>
  <c r="CW345"/>
  <c r="DA345" s="1"/>
  <c r="BZ348"/>
  <c r="CA348" s="1"/>
  <c r="CE348" s="1"/>
  <c r="E341" i="9"/>
  <c r="X341"/>
  <c r="Y341" s="1"/>
  <c r="S345"/>
  <c r="T345" s="1"/>
  <c r="F345" l="1"/>
  <c r="J344"/>
  <c r="K344" s="1"/>
  <c r="L345" i="5"/>
  <c r="M344"/>
  <c r="Q344" s="1"/>
  <c r="W345"/>
  <c r="X344"/>
  <c r="AB344" s="1"/>
  <c r="AH344"/>
  <c r="AI343"/>
  <c r="AM343" s="1"/>
  <c r="AS346"/>
  <c r="AT345"/>
  <c r="AX345" s="1"/>
  <c r="BD344"/>
  <c r="BE343"/>
  <c r="BI343" s="1"/>
  <c r="BO347"/>
  <c r="BP346"/>
  <c r="BT346" s="1"/>
  <c r="CL344"/>
  <c r="CP344" s="1"/>
  <c r="CK345"/>
  <c r="CW346"/>
  <c r="DA346" s="1"/>
  <c r="CV347"/>
  <c r="BZ349"/>
  <c r="CA349" s="1"/>
  <c r="CE349" s="1"/>
  <c r="E342" i="9"/>
  <c r="X342"/>
  <c r="Y342" s="1"/>
  <c r="S346"/>
  <c r="T346" s="1"/>
  <c r="F346" l="1"/>
  <c r="J345"/>
  <c r="K345" s="1"/>
  <c r="L346" i="5"/>
  <c r="M345"/>
  <c r="Q345" s="1"/>
  <c r="W346"/>
  <c r="X345"/>
  <c r="AB345" s="1"/>
  <c r="AH345"/>
  <c r="AI344"/>
  <c r="AM344" s="1"/>
  <c r="AS347"/>
  <c r="AT346"/>
  <c r="AX346" s="1"/>
  <c r="BE344"/>
  <c r="BI344" s="1"/>
  <c r="BD345"/>
  <c r="BO348"/>
  <c r="BP347"/>
  <c r="BT347" s="1"/>
  <c r="CK346"/>
  <c r="CL345"/>
  <c r="CP345" s="1"/>
  <c r="CV348"/>
  <c r="CW347"/>
  <c r="DA347" s="1"/>
  <c r="BZ350"/>
  <c r="CA350" s="1"/>
  <c r="CE350" s="1"/>
  <c r="E343" i="9"/>
  <c r="X343"/>
  <c r="Y343" s="1"/>
  <c r="S347"/>
  <c r="T347" s="1"/>
  <c r="F347" l="1"/>
  <c r="J346"/>
  <c r="K346" s="1"/>
  <c r="L347" i="5"/>
  <c r="M346"/>
  <c r="Q346" s="1"/>
  <c r="W347"/>
  <c r="X346"/>
  <c r="AB346" s="1"/>
  <c r="AH346"/>
  <c r="AI345"/>
  <c r="AM345" s="1"/>
  <c r="AS348"/>
  <c r="AT347"/>
  <c r="AX347" s="1"/>
  <c r="BD346"/>
  <c r="BE345"/>
  <c r="BI345" s="1"/>
  <c r="BP348"/>
  <c r="BT348" s="1"/>
  <c r="BO349"/>
  <c r="CK347"/>
  <c r="CL346"/>
  <c r="CP346" s="1"/>
  <c r="CW348"/>
  <c r="DA348" s="1"/>
  <c r="CV349"/>
  <c r="BZ351"/>
  <c r="CA351" s="1"/>
  <c r="CE351" s="1"/>
  <c r="E344" i="9"/>
  <c r="X344"/>
  <c r="Y344" s="1"/>
  <c r="S348"/>
  <c r="T348" s="1"/>
  <c r="J347" l="1"/>
  <c r="K347" s="1"/>
  <c r="F348"/>
  <c r="L348" i="5"/>
  <c r="M347"/>
  <c r="Q347" s="1"/>
  <c r="W348"/>
  <c r="X347"/>
  <c r="AB347" s="1"/>
  <c r="AH347"/>
  <c r="AI346"/>
  <c r="AM346" s="1"/>
  <c r="AS349"/>
  <c r="AT348"/>
  <c r="AX348" s="1"/>
  <c r="BD347"/>
  <c r="BE346"/>
  <c r="BI346" s="1"/>
  <c r="BO350"/>
  <c r="BP349"/>
  <c r="BT349" s="1"/>
  <c r="CK348"/>
  <c r="CL347"/>
  <c r="CP347" s="1"/>
  <c r="CV350"/>
  <c r="CW349"/>
  <c r="DA349" s="1"/>
  <c r="BZ352"/>
  <c r="CA352" s="1"/>
  <c r="CE352" s="1"/>
  <c r="E345" i="9"/>
  <c r="X345"/>
  <c r="Y345" s="1"/>
  <c r="S349"/>
  <c r="T349" s="1"/>
  <c r="J348" l="1"/>
  <c r="K348" s="1"/>
  <c r="F349"/>
  <c r="L349" i="5"/>
  <c r="M348"/>
  <c r="Q348" s="1"/>
  <c r="W349"/>
  <c r="X348"/>
  <c r="AB348" s="1"/>
  <c r="AH348"/>
  <c r="AI347"/>
  <c r="AM347" s="1"/>
  <c r="AT349"/>
  <c r="AX349" s="1"/>
  <c r="AS350"/>
  <c r="BD348"/>
  <c r="BE347"/>
  <c r="BI347" s="1"/>
  <c r="BO351"/>
  <c r="BP350"/>
  <c r="BT350" s="1"/>
  <c r="CL348"/>
  <c r="CP348" s="1"/>
  <c r="CK349"/>
  <c r="CW350"/>
  <c r="DA350" s="1"/>
  <c r="CV351"/>
  <c r="BZ353"/>
  <c r="CA353" s="1"/>
  <c r="CE353" s="1"/>
  <c r="E346" i="9"/>
  <c r="X346"/>
  <c r="Y346" s="1"/>
  <c r="S350"/>
  <c r="T350" s="1"/>
  <c r="F350" l="1"/>
  <c r="J349"/>
  <c r="K349" s="1"/>
  <c r="M349" i="5"/>
  <c r="Q349" s="1"/>
  <c r="L350"/>
  <c r="X349"/>
  <c r="AB349" s="1"/>
  <c r="W350"/>
  <c r="AH349"/>
  <c r="AI348"/>
  <c r="AM348" s="1"/>
  <c r="AT350"/>
  <c r="AX350" s="1"/>
  <c r="AS351"/>
  <c r="BE348"/>
  <c r="BI348" s="1"/>
  <c r="BD349"/>
  <c r="BO352"/>
  <c r="BP351"/>
  <c r="BT351" s="1"/>
  <c r="CK350"/>
  <c r="CL349"/>
  <c r="CP349" s="1"/>
  <c r="CV352"/>
  <c r="CW351"/>
  <c r="DA351" s="1"/>
  <c r="BZ354"/>
  <c r="CA354" s="1"/>
  <c r="CE354" s="1"/>
  <c r="E347" i="9"/>
  <c r="X347"/>
  <c r="Y347" s="1"/>
  <c r="S351"/>
  <c r="T351" s="1"/>
  <c r="F351" l="1"/>
  <c r="J350"/>
  <c r="K350" s="1"/>
  <c r="M350" i="5"/>
  <c r="Q350" s="1"/>
  <c r="L351"/>
  <c r="X350"/>
  <c r="AB350" s="1"/>
  <c r="W351"/>
  <c r="AI349"/>
  <c r="AM349" s="1"/>
  <c r="AH350"/>
  <c r="AS352"/>
  <c r="AT351"/>
  <c r="AX351" s="1"/>
  <c r="BD350"/>
  <c r="BE349"/>
  <c r="BI349" s="1"/>
  <c r="BP352"/>
  <c r="BT352" s="1"/>
  <c r="BO353"/>
  <c r="CK351"/>
  <c r="CL350"/>
  <c r="CP350" s="1"/>
  <c r="CW352"/>
  <c r="DA352" s="1"/>
  <c r="CV353"/>
  <c r="BZ355"/>
  <c r="CA355" s="1"/>
  <c r="CE355" s="1"/>
  <c r="E348" i="9"/>
  <c r="X348"/>
  <c r="Y348" s="1"/>
  <c r="S352"/>
  <c r="T352" s="1"/>
  <c r="F352" l="1"/>
  <c r="J351"/>
  <c r="K351" s="1"/>
  <c r="L352" i="5"/>
  <c r="M351"/>
  <c r="Q351" s="1"/>
  <c r="W352"/>
  <c r="X351"/>
  <c r="AB351" s="1"/>
  <c r="AI350"/>
  <c r="AM350" s="1"/>
  <c r="AH351"/>
  <c r="AS353"/>
  <c r="AT352"/>
  <c r="AX352" s="1"/>
  <c r="BD351"/>
  <c r="BE350"/>
  <c r="BI350" s="1"/>
  <c r="BO354"/>
  <c r="BP353"/>
  <c r="BT353" s="1"/>
  <c r="CK352"/>
  <c r="CL351"/>
  <c r="CP351" s="1"/>
  <c r="CV354"/>
  <c r="CW353"/>
  <c r="DA353" s="1"/>
  <c r="BZ356"/>
  <c r="CA356" s="1"/>
  <c r="CE356" s="1"/>
  <c r="E349" i="9"/>
  <c r="X349"/>
  <c r="Y349" s="1"/>
  <c r="S353"/>
  <c r="T353" s="1"/>
  <c r="J352" l="1"/>
  <c r="K352" s="1"/>
  <c r="F353"/>
  <c r="L353" i="5"/>
  <c r="M352"/>
  <c r="Q352" s="1"/>
  <c r="W353"/>
  <c r="X352"/>
  <c r="AB352" s="1"/>
  <c r="AH352"/>
  <c r="AI351"/>
  <c r="AM351" s="1"/>
  <c r="AS354"/>
  <c r="AT353"/>
  <c r="AX353" s="1"/>
  <c r="BD352"/>
  <c r="BE351"/>
  <c r="BI351" s="1"/>
  <c r="BO355"/>
  <c r="BP354"/>
  <c r="BT354" s="1"/>
  <c r="CL352"/>
  <c r="CP352" s="1"/>
  <c r="CK353"/>
  <c r="CW354"/>
  <c r="DA354" s="1"/>
  <c r="CV355"/>
  <c r="BZ357"/>
  <c r="CA357" s="1"/>
  <c r="CE357" s="1"/>
  <c r="E350" i="9"/>
  <c r="X350"/>
  <c r="Y350" s="1"/>
  <c r="S354"/>
  <c r="T354" s="1"/>
  <c r="F354" l="1"/>
  <c r="J353"/>
  <c r="K353" s="1"/>
  <c r="L354" i="5"/>
  <c r="M353"/>
  <c r="Q353" s="1"/>
  <c r="W354"/>
  <c r="X353"/>
  <c r="AB353" s="1"/>
  <c r="AH353"/>
  <c r="AI352"/>
  <c r="AM352" s="1"/>
  <c r="AS355"/>
  <c r="AT354"/>
  <c r="AX354" s="1"/>
  <c r="BE352"/>
  <c r="BI352" s="1"/>
  <c r="BD353"/>
  <c r="BO356"/>
  <c r="BP355"/>
  <c r="BT355" s="1"/>
  <c r="CK354"/>
  <c r="CL353"/>
  <c r="CP353" s="1"/>
  <c r="CV356"/>
  <c r="CW355"/>
  <c r="DA355" s="1"/>
  <c r="BZ358"/>
  <c r="CA358" s="1"/>
  <c r="CE358" s="1"/>
  <c r="E351" i="9"/>
  <c r="X351"/>
  <c r="Y351" s="1"/>
  <c r="S355"/>
  <c r="T355" s="1"/>
  <c r="F355" l="1"/>
  <c r="J354"/>
  <c r="K354" s="1"/>
  <c r="L355" i="5"/>
  <c r="M354"/>
  <c r="Q354" s="1"/>
  <c r="W355"/>
  <c r="X354"/>
  <c r="AB354" s="1"/>
  <c r="AH354"/>
  <c r="AI353"/>
  <c r="AM353" s="1"/>
  <c r="AS356"/>
  <c r="AT355"/>
  <c r="AX355" s="1"/>
  <c r="BD354"/>
  <c r="BE353"/>
  <c r="BI353" s="1"/>
  <c r="BP356"/>
  <c r="BT356" s="1"/>
  <c r="BO357"/>
  <c r="CK355"/>
  <c r="CL354"/>
  <c r="CP354" s="1"/>
  <c r="CV357"/>
  <c r="CW356"/>
  <c r="DA356" s="1"/>
  <c r="BZ359"/>
  <c r="CA359" s="1"/>
  <c r="CE359" s="1"/>
  <c r="E352" i="9"/>
  <c r="X352"/>
  <c r="Y352" s="1"/>
  <c r="S356"/>
  <c r="T356" s="1"/>
  <c r="F356" l="1"/>
  <c r="J355"/>
  <c r="K355" s="1"/>
  <c r="L356" i="5"/>
  <c r="M355"/>
  <c r="Q355" s="1"/>
  <c r="W356"/>
  <c r="X355"/>
  <c r="AB355" s="1"/>
  <c r="AH355"/>
  <c r="AI354"/>
  <c r="AM354" s="1"/>
  <c r="AS357"/>
  <c r="AT356"/>
  <c r="AX356" s="1"/>
  <c r="BD355"/>
  <c r="BE354"/>
  <c r="BI354" s="1"/>
  <c r="BO358"/>
  <c r="BP357"/>
  <c r="BT357" s="1"/>
  <c r="CK356"/>
  <c r="CL355"/>
  <c r="CP355" s="1"/>
  <c r="CV358"/>
  <c r="CW357"/>
  <c r="DA357" s="1"/>
  <c r="BZ360"/>
  <c r="CA360" s="1"/>
  <c r="CE360" s="1"/>
  <c r="E353" i="9"/>
  <c r="X353"/>
  <c r="Y353" s="1"/>
  <c r="S357"/>
  <c r="T357" s="1"/>
  <c r="J356" l="1"/>
  <c r="K356" s="1"/>
  <c r="F357"/>
  <c r="L357" i="5"/>
  <c r="M356"/>
  <c r="Q356" s="1"/>
  <c r="W357"/>
  <c r="X356"/>
  <c r="AB356" s="1"/>
  <c r="AH356"/>
  <c r="AI355"/>
  <c r="AM355" s="1"/>
  <c r="AT357"/>
  <c r="AX357" s="1"/>
  <c r="AS358"/>
  <c r="BD356"/>
  <c r="BE355"/>
  <c r="BI355" s="1"/>
  <c r="BO359"/>
  <c r="BP358"/>
  <c r="BT358" s="1"/>
  <c r="CL356"/>
  <c r="CP356" s="1"/>
  <c r="CK357"/>
  <c r="CV359"/>
  <c r="CW358"/>
  <c r="DA358" s="1"/>
  <c r="BZ361"/>
  <c r="CA361" s="1"/>
  <c r="CE361" s="1"/>
  <c r="E354" i="9"/>
  <c r="X354"/>
  <c r="Y354" s="1"/>
  <c r="S358"/>
  <c r="T358" s="1"/>
  <c r="F358" l="1"/>
  <c r="J357"/>
  <c r="K357" s="1"/>
  <c r="M357" i="5"/>
  <c r="Q357" s="1"/>
  <c r="L358"/>
  <c r="X357"/>
  <c r="AB357" s="1"/>
  <c r="W358"/>
  <c r="AH357"/>
  <c r="AI356"/>
  <c r="AM356" s="1"/>
  <c r="AT358"/>
  <c r="AX358" s="1"/>
  <c r="AS359"/>
  <c r="BE356"/>
  <c r="BI356" s="1"/>
  <c r="BD357"/>
  <c r="BO360"/>
  <c r="BP359"/>
  <c r="BT359" s="1"/>
  <c r="CK358"/>
  <c r="CL357"/>
  <c r="CP357" s="1"/>
  <c r="CW359"/>
  <c r="DA359" s="1"/>
  <c r="CV360"/>
  <c r="BZ362"/>
  <c r="CA362" s="1"/>
  <c r="CE362" s="1"/>
  <c r="E355" i="9"/>
  <c r="X355"/>
  <c r="Y355" s="1"/>
  <c r="S359"/>
  <c r="T359" s="1"/>
  <c r="F359" l="1"/>
  <c r="J358"/>
  <c r="K358" s="1"/>
  <c r="M358" i="5"/>
  <c r="Q358" s="1"/>
  <c r="L359"/>
  <c r="X358"/>
  <c r="AB358" s="1"/>
  <c r="W359"/>
  <c r="AI357"/>
  <c r="AM357" s="1"/>
  <c r="AH358"/>
  <c r="AS360"/>
  <c r="AT359"/>
  <c r="AX359" s="1"/>
  <c r="BD358"/>
  <c r="BE357"/>
  <c r="BI357" s="1"/>
  <c r="BP360"/>
  <c r="BT360" s="1"/>
  <c r="BO361"/>
  <c r="CK359"/>
  <c r="CL358"/>
  <c r="CP358" s="1"/>
  <c r="CV361"/>
  <c r="CW360"/>
  <c r="DA360" s="1"/>
  <c r="BZ363"/>
  <c r="CA363" s="1"/>
  <c r="CE363" s="1"/>
  <c r="E356" i="9"/>
  <c r="X356"/>
  <c r="Y356" s="1"/>
  <c r="S360"/>
  <c r="T360" s="1"/>
  <c r="F360" l="1"/>
  <c r="J359"/>
  <c r="K359" s="1"/>
  <c r="L360" i="5"/>
  <c r="M359"/>
  <c r="Q359" s="1"/>
  <c r="W360"/>
  <c r="X359"/>
  <c r="AB359" s="1"/>
  <c r="AI358"/>
  <c r="AM358" s="1"/>
  <c r="AH359"/>
  <c r="AS361"/>
  <c r="AT360"/>
  <c r="AX360" s="1"/>
  <c r="BD359"/>
  <c r="BE358"/>
  <c r="BI358" s="1"/>
  <c r="BO362"/>
  <c r="BP361"/>
  <c r="BT361" s="1"/>
  <c r="CK360"/>
  <c r="CL359"/>
  <c r="CP359" s="1"/>
  <c r="CV362"/>
  <c r="CW361"/>
  <c r="DA361" s="1"/>
  <c r="BZ364"/>
  <c r="CA364" s="1"/>
  <c r="CE364" s="1"/>
  <c r="E357" i="9"/>
  <c r="X357"/>
  <c r="Y357" s="1"/>
  <c r="S361"/>
  <c r="T361" s="1"/>
  <c r="J360" l="1"/>
  <c r="K360" s="1"/>
  <c r="F361"/>
  <c r="L361" i="5"/>
  <c r="M360"/>
  <c r="Q360" s="1"/>
  <c r="W361"/>
  <c r="X360"/>
  <c r="AB360" s="1"/>
  <c r="AH360"/>
  <c r="AI359"/>
  <c r="AM359" s="1"/>
  <c r="AS362"/>
  <c r="AT361"/>
  <c r="AX361" s="1"/>
  <c r="BD360"/>
  <c r="BE359"/>
  <c r="BI359" s="1"/>
  <c r="BO363"/>
  <c r="BP362"/>
  <c r="BT362" s="1"/>
  <c r="CL360"/>
  <c r="CP360" s="1"/>
  <c r="CK361"/>
  <c r="CW362"/>
  <c r="DA362" s="1"/>
  <c r="CV363"/>
  <c r="BZ365"/>
  <c r="CA365" s="1"/>
  <c r="CE365" s="1"/>
  <c r="E358" i="9"/>
  <c r="X358"/>
  <c r="Y358" s="1"/>
  <c r="S362"/>
  <c r="T362" s="1"/>
  <c r="F362" l="1"/>
  <c r="J361"/>
  <c r="K361" s="1"/>
  <c r="L362" i="5"/>
  <c r="M361"/>
  <c r="Q361" s="1"/>
  <c r="W362"/>
  <c r="X361"/>
  <c r="AB361" s="1"/>
  <c r="AH361"/>
  <c r="AI360"/>
  <c r="AM360" s="1"/>
  <c r="AS363"/>
  <c r="AT362"/>
  <c r="AX362" s="1"/>
  <c r="BE360"/>
  <c r="BI360" s="1"/>
  <c r="BD361"/>
  <c r="BO364"/>
  <c r="BP363"/>
  <c r="BT363" s="1"/>
  <c r="CK362"/>
  <c r="CL361"/>
  <c r="CP361" s="1"/>
  <c r="CV364"/>
  <c r="CW363"/>
  <c r="DA363" s="1"/>
  <c r="BZ366"/>
  <c r="CA366" s="1"/>
  <c r="CE366" s="1"/>
  <c r="E359" i="9"/>
  <c r="X359"/>
  <c r="Y359" s="1"/>
  <c r="S363"/>
  <c r="T363" s="1"/>
  <c r="F363" l="1"/>
  <c r="J362"/>
  <c r="K362" s="1"/>
  <c r="L363" i="5"/>
  <c r="M362"/>
  <c r="Q362" s="1"/>
  <c r="W363"/>
  <c r="X362"/>
  <c r="AB362" s="1"/>
  <c r="AH362"/>
  <c r="AI361"/>
  <c r="AM361" s="1"/>
  <c r="AS364"/>
  <c r="AT363"/>
  <c r="AX363" s="1"/>
  <c r="BD362"/>
  <c r="BE361"/>
  <c r="BI361" s="1"/>
  <c r="BP364"/>
  <c r="BT364" s="1"/>
  <c r="BO365"/>
  <c r="CK363"/>
  <c r="CL362"/>
  <c r="CP362" s="1"/>
  <c r="CW364"/>
  <c r="DA364" s="1"/>
  <c r="CV365"/>
  <c r="BZ367"/>
  <c r="CA367" s="1"/>
  <c r="CE367" s="1"/>
  <c r="E360" i="9"/>
  <c r="X360"/>
  <c r="Y360" s="1"/>
  <c r="S364"/>
  <c r="T364" s="1"/>
  <c r="F364" l="1"/>
  <c r="J363"/>
  <c r="K363" s="1"/>
  <c r="L364" i="5"/>
  <c r="M363"/>
  <c r="Q363" s="1"/>
  <c r="W364"/>
  <c r="X363"/>
  <c r="AB363" s="1"/>
  <c r="AH363"/>
  <c r="AI362"/>
  <c r="AM362" s="1"/>
  <c r="AS365"/>
  <c r="AT364"/>
  <c r="AX364" s="1"/>
  <c r="BD363"/>
  <c r="BE362"/>
  <c r="BI362" s="1"/>
  <c r="BO366"/>
  <c r="BP365"/>
  <c r="BT365" s="1"/>
  <c r="CK364"/>
  <c r="CL363"/>
  <c r="CP363" s="1"/>
  <c r="CV366"/>
  <c r="CW365"/>
  <c r="DA365" s="1"/>
  <c r="BZ368"/>
  <c r="CA368" s="1"/>
  <c r="CE368" s="1"/>
  <c r="E361" i="9"/>
  <c r="X361"/>
  <c r="Y361" s="1"/>
  <c r="S365"/>
  <c r="T365" s="1"/>
  <c r="J364" l="1"/>
  <c r="K364" s="1"/>
  <c r="F365"/>
  <c r="L365" i="5"/>
  <c r="M364"/>
  <c r="Q364" s="1"/>
  <c r="W365"/>
  <c r="X364"/>
  <c r="AB364" s="1"/>
  <c r="AH364"/>
  <c r="AI363"/>
  <c r="AM363" s="1"/>
  <c r="AT365"/>
  <c r="AX365" s="1"/>
  <c r="AS366"/>
  <c r="BD364"/>
  <c r="BE363"/>
  <c r="BI363" s="1"/>
  <c r="BO367"/>
  <c r="BP366"/>
  <c r="BT366" s="1"/>
  <c r="CL364"/>
  <c r="CP364" s="1"/>
  <c r="CK365"/>
  <c r="CW366"/>
  <c r="DA366" s="1"/>
  <c r="CV367"/>
  <c r="BZ369"/>
  <c r="CA369" s="1"/>
  <c r="CE369" s="1"/>
  <c r="E362" i="9"/>
  <c r="X362"/>
  <c r="Y362" s="1"/>
  <c r="S366"/>
  <c r="T366" s="1"/>
  <c r="F366" l="1"/>
  <c r="J365"/>
  <c r="K365" s="1"/>
  <c r="M365" i="5"/>
  <c r="Q365" s="1"/>
  <c r="L366"/>
  <c r="X365"/>
  <c r="AB365" s="1"/>
  <c r="W366"/>
  <c r="AH365"/>
  <c r="AI364"/>
  <c r="AM364" s="1"/>
  <c r="AT366"/>
  <c r="AX366" s="1"/>
  <c r="AS367"/>
  <c r="BE364"/>
  <c r="BI364" s="1"/>
  <c r="BD365"/>
  <c r="BO368"/>
  <c r="BP367"/>
  <c r="BT367" s="1"/>
  <c r="CK366"/>
  <c r="CL365"/>
  <c r="CP365" s="1"/>
  <c r="CV368"/>
  <c r="CW367"/>
  <c r="DA367" s="1"/>
  <c r="BZ370"/>
  <c r="CA370" s="1"/>
  <c r="CE370" s="1"/>
  <c r="E363" i="9"/>
  <c r="X363"/>
  <c r="Y363" s="1"/>
  <c r="S367"/>
  <c r="T367" s="1"/>
  <c r="F367" l="1"/>
  <c r="J366"/>
  <c r="K366" s="1"/>
  <c r="M366" i="5"/>
  <c r="Q366" s="1"/>
  <c r="L367"/>
  <c r="X366"/>
  <c r="AB366" s="1"/>
  <c r="W367"/>
  <c r="AI365"/>
  <c r="AM365" s="1"/>
  <c r="AH366"/>
  <c r="AS368"/>
  <c r="AT367"/>
  <c r="AX367" s="1"/>
  <c r="BD366"/>
  <c r="BE365"/>
  <c r="BI365" s="1"/>
  <c r="BP368"/>
  <c r="BT368" s="1"/>
  <c r="BO369"/>
  <c r="CK367"/>
  <c r="CL366"/>
  <c r="CP366" s="1"/>
  <c r="CW368"/>
  <c r="DA368" s="1"/>
  <c r="CV369"/>
  <c r="BZ371"/>
  <c r="CA371" s="1"/>
  <c r="CE371" s="1"/>
  <c r="E364" i="9"/>
  <c r="X364"/>
  <c r="Y364" s="1"/>
  <c r="S368"/>
  <c r="T368" s="1"/>
  <c r="F368" l="1"/>
  <c r="J367"/>
  <c r="K367" s="1"/>
  <c r="L368" i="5"/>
  <c r="M367"/>
  <c r="Q367" s="1"/>
  <c r="W368"/>
  <c r="X367"/>
  <c r="AB367" s="1"/>
  <c r="AI366"/>
  <c r="AM366" s="1"/>
  <c r="AH367"/>
  <c r="AS369"/>
  <c r="AT368"/>
  <c r="AX368" s="1"/>
  <c r="BD367"/>
  <c r="BE366"/>
  <c r="BI366" s="1"/>
  <c r="BO370"/>
  <c r="BP369"/>
  <c r="BT369" s="1"/>
  <c r="CK368"/>
  <c r="CL367"/>
  <c r="CP367" s="1"/>
  <c r="CV370"/>
  <c r="CW369"/>
  <c r="DA369" s="1"/>
  <c r="BZ372"/>
  <c r="CA372" s="1"/>
  <c r="CE372" s="1"/>
  <c r="E365" i="9"/>
  <c r="X365"/>
  <c r="Y365" s="1"/>
  <c r="S369"/>
  <c r="T369" s="1"/>
  <c r="J368" l="1"/>
  <c r="K368" s="1"/>
  <c r="F369"/>
  <c r="L369" i="5"/>
  <c r="M368"/>
  <c r="Q368" s="1"/>
  <c r="W369"/>
  <c r="X368"/>
  <c r="AB368" s="1"/>
  <c r="AH368"/>
  <c r="AI367"/>
  <c r="AM367" s="1"/>
  <c r="AS370"/>
  <c r="AT369"/>
  <c r="AX369" s="1"/>
  <c r="BD368"/>
  <c r="BE367"/>
  <c r="BI367" s="1"/>
  <c r="BO371"/>
  <c r="BP370"/>
  <c r="BT370" s="1"/>
  <c r="CL368"/>
  <c r="CP368" s="1"/>
  <c r="CK369"/>
  <c r="CW370"/>
  <c r="DA370" s="1"/>
  <c r="CV371"/>
  <c r="BZ373"/>
  <c r="CA373" s="1"/>
  <c r="CE373" s="1"/>
  <c r="E366" i="9"/>
  <c r="X366"/>
  <c r="Y366" s="1"/>
  <c r="S370"/>
  <c r="T370" s="1"/>
  <c r="F370" l="1"/>
  <c r="J369"/>
  <c r="K369" s="1"/>
  <c r="L370" i="5"/>
  <c r="M369"/>
  <c r="Q369" s="1"/>
  <c r="W370"/>
  <c r="X369"/>
  <c r="AB369" s="1"/>
  <c r="AH369"/>
  <c r="AI368"/>
  <c r="AM368" s="1"/>
  <c r="AS371"/>
  <c r="AT370"/>
  <c r="AX370" s="1"/>
  <c r="BE368"/>
  <c r="BI368" s="1"/>
  <c r="BD369"/>
  <c r="BO372"/>
  <c r="BP371"/>
  <c r="BT371" s="1"/>
  <c r="CK370"/>
  <c r="CL369"/>
  <c r="CP369" s="1"/>
  <c r="CV372"/>
  <c r="CW371"/>
  <c r="DA371" s="1"/>
  <c r="BZ374"/>
  <c r="CA374" s="1"/>
  <c r="CE374" s="1"/>
  <c r="E367" i="9"/>
  <c r="X367"/>
  <c r="Y367" s="1"/>
  <c r="S371"/>
  <c r="T371" s="1"/>
  <c r="F371" l="1"/>
  <c r="J370"/>
  <c r="K370" s="1"/>
  <c r="L371" i="5"/>
  <c r="M370"/>
  <c r="Q370" s="1"/>
  <c r="W371"/>
  <c r="X370"/>
  <c r="AB370" s="1"/>
  <c r="AH370"/>
  <c r="AI369"/>
  <c r="AM369" s="1"/>
  <c r="AS372"/>
  <c r="AT371"/>
  <c r="AX371" s="1"/>
  <c r="BD370"/>
  <c r="BE369"/>
  <c r="BI369" s="1"/>
  <c r="BP372"/>
  <c r="BT372" s="1"/>
  <c r="BO373"/>
  <c r="CK371"/>
  <c r="CL370"/>
  <c r="CP370" s="1"/>
  <c r="CV373"/>
  <c r="CW372"/>
  <c r="DA372" s="1"/>
  <c r="BZ375"/>
  <c r="CA375" s="1"/>
  <c r="CE375" s="1"/>
  <c r="E368" i="9"/>
  <c r="X368"/>
  <c r="Y368" s="1"/>
  <c r="S372"/>
  <c r="T372" s="1"/>
  <c r="F372" l="1"/>
  <c r="J371"/>
  <c r="K371" s="1"/>
  <c r="L372" i="5"/>
  <c r="M371"/>
  <c r="Q371" s="1"/>
  <c r="W372"/>
  <c r="X371"/>
  <c r="AB371" s="1"/>
  <c r="AH371"/>
  <c r="AI370"/>
  <c r="AM370" s="1"/>
  <c r="AS373"/>
  <c r="AT372"/>
  <c r="AX372" s="1"/>
  <c r="BD371"/>
  <c r="BE370"/>
  <c r="BI370" s="1"/>
  <c r="BO374"/>
  <c r="BP373"/>
  <c r="BT373" s="1"/>
  <c r="CK372"/>
  <c r="CL371"/>
  <c r="CP371" s="1"/>
  <c r="CV374"/>
  <c r="CW373"/>
  <c r="DA373" s="1"/>
  <c r="BZ376"/>
  <c r="CA376" s="1"/>
  <c r="CE376" s="1"/>
  <c r="E369" i="9"/>
  <c r="X369"/>
  <c r="Y369" s="1"/>
  <c r="S373"/>
  <c r="T373" s="1"/>
  <c r="J372" l="1"/>
  <c r="K372" s="1"/>
  <c r="F373"/>
  <c r="L373" i="5"/>
  <c r="M372"/>
  <c r="Q372" s="1"/>
  <c r="W373"/>
  <c r="X372"/>
  <c r="AB372" s="1"/>
  <c r="AH372"/>
  <c r="AI371"/>
  <c r="AM371" s="1"/>
  <c r="AT373"/>
  <c r="AX373" s="1"/>
  <c r="AS374"/>
  <c r="BD372"/>
  <c r="BE371"/>
  <c r="BI371" s="1"/>
  <c r="BO375"/>
  <c r="BP374"/>
  <c r="BT374" s="1"/>
  <c r="CL372"/>
  <c r="CP372" s="1"/>
  <c r="CK373"/>
  <c r="CV375"/>
  <c r="CW374"/>
  <c r="DA374" s="1"/>
  <c r="BZ377"/>
  <c r="CA377" s="1"/>
  <c r="CE377" s="1"/>
  <c r="E370" i="9"/>
  <c r="X370"/>
  <c r="Y370" s="1"/>
  <c r="S374"/>
  <c r="T374" s="1"/>
  <c r="F374" l="1"/>
  <c r="J373"/>
  <c r="K373" s="1"/>
  <c r="M373" i="5"/>
  <c r="Q373" s="1"/>
  <c r="L374"/>
  <c r="X373"/>
  <c r="AB373" s="1"/>
  <c r="W374"/>
  <c r="AH373"/>
  <c r="AI372"/>
  <c r="AM372" s="1"/>
  <c r="AT374"/>
  <c r="AX374" s="1"/>
  <c r="AS375"/>
  <c r="BE372"/>
  <c r="BI372" s="1"/>
  <c r="BD373"/>
  <c r="BO376"/>
  <c r="BP375"/>
  <c r="BT375" s="1"/>
  <c r="CK374"/>
  <c r="CL373"/>
  <c r="CP373" s="1"/>
  <c r="CW375"/>
  <c r="DA375" s="1"/>
  <c r="CV376"/>
  <c r="BZ378"/>
  <c r="CA378" s="1"/>
  <c r="CE378" s="1"/>
  <c r="E371" i="9"/>
  <c r="X371"/>
  <c r="Y371" s="1"/>
  <c r="S375"/>
  <c r="T375" s="1"/>
  <c r="F375" l="1"/>
  <c r="J374"/>
  <c r="K374" s="1"/>
  <c r="M374" i="5"/>
  <c r="Q374" s="1"/>
  <c r="L375"/>
  <c r="X374"/>
  <c r="AB374" s="1"/>
  <c r="W375"/>
  <c r="AI373"/>
  <c r="AM373" s="1"/>
  <c r="AH374"/>
  <c r="AS376"/>
  <c r="AT375"/>
  <c r="AX375" s="1"/>
  <c r="BD374"/>
  <c r="BE373"/>
  <c r="BI373" s="1"/>
  <c r="BP376"/>
  <c r="BT376" s="1"/>
  <c r="BO377"/>
  <c r="CK375"/>
  <c r="CL374"/>
  <c r="CP374" s="1"/>
  <c r="CV377"/>
  <c r="CW376"/>
  <c r="DA376" s="1"/>
  <c r="BZ379"/>
  <c r="CA379" s="1"/>
  <c r="CE379" s="1"/>
  <c r="E372" i="9"/>
  <c r="X372"/>
  <c r="Y372" s="1"/>
  <c r="S376"/>
  <c r="T376" s="1"/>
  <c r="F376" l="1"/>
  <c r="J375"/>
  <c r="K375" s="1"/>
  <c r="L376" i="5"/>
  <c r="M375"/>
  <c r="Q375" s="1"/>
  <c r="W376"/>
  <c r="X375"/>
  <c r="AB375" s="1"/>
  <c r="AI374"/>
  <c r="AM374" s="1"/>
  <c r="AH375"/>
  <c r="AS377"/>
  <c r="AT376"/>
  <c r="AX376" s="1"/>
  <c r="BD375"/>
  <c r="BE374"/>
  <c r="BI374" s="1"/>
  <c r="BO378"/>
  <c r="BP377"/>
  <c r="BT377" s="1"/>
  <c r="CK376"/>
  <c r="CL375"/>
  <c r="CP375" s="1"/>
  <c r="CV378"/>
  <c r="CW377"/>
  <c r="DA377" s="1"/>
  <c r="BZ380"/>
  <c r="CA380" s="1"/>
  <c r="CE380" s="1"/>
  <c r="E373" i="9"/>
  <c r="X373"/>
  <c r="Y373" s="1"/>
  <c r="S377"/>
  <c r="T377" s="1"/>
  <c r="J376" l="1"/>
  <c r="K376" s="1"/>
  <c r="F377"/>
  <c r="L377" i="5"/>
  <c r="M376"/>
  <c r="Q376" s="1"/>
  <c r="W377"/>
  <c r="X376"/>
  <c r="AB376" s="1"/>
  <c r="AH376"/>
  <c r="AI375"/>
  <c r="AM375" s="1"/>
  <c r="AS378"/>
  <c r="AT377"/>
  <c r="AX377" s="1"/>
  <c r="BD376"/>
  <c r="BE375"/>
  <c r="BI375" s="1"/>
  <c r="BO379"/>
  <c r="BP378"/>
  <c r="BT378" s="1"/>
  <c r="CL376"/>
  <c r="CP376" s="1"/>
  <c r="CK377"/>
  <c r="CW378"/>
  <c r="DA378" s="1"/>
  <c r="CV379"/>
  <c r="BZ381"/>
  <c r="CA381" s="1"/>
  <c r="CE381" s="1"/>
  <c r="E374" i="9"/>
  <c r="X374"/>
  <c r="Y374" s="1"/>
  <c r="S378"/>
  <c r="T378" s="1"/>
  <c r="F378" l="1"/>
  <c r="J377"/>
  <c r="K377" s="1"/>
  <c r="L378" i="5"/>
  <c r="M377"/>
  <c r="Q377" s="1"/>
  <c r="W378"/>
  <c r="X377"/>
  <c r="AB377" s="1"/>
  <c r="AH377"/>
  <c r="AI376"/>
  <c r="AM376" s="1"/>
  <c r="AS379"/>
  <c r="AT378"/>
  <c r="AX378" s="1"/>
  <c r="BE376"/>
  <c r="BI376" s="1"/>
  <c r="BD377"/>
  <c r="BO380"/>
  <c r="BP379"/>
  <c r="BT379" s="1"/>
  <c r="CK378"/>
  <c r="CL377"/>
  <c r="CP377" s="1"/>
  <c r="CV380"/>
  <c r="CW379"/>
  <c r="DA379" s="1"/>
  <c r="BZ382"/>
  <c r="CA382" s="1"/>
  <c r="CE382" s="1"/>
  <c r="E375" i="9"/>
  <c r="X375"/>
  <c r="Y375" s="1"/>
  <c r="S379"/>
  <c r="T379" s="1"/>
  <c r="F379" l="1"/>
  <c r="J378"/>
  <c r="K378" s="1"/>
  <c r="L379" i="5"/>
  <c r="M378"/>
  <c r="Q378" s="1"/>
  <c r="W379"/>
  <c r="X378"/>
  <c r="AB378" s="1"/>
  <c r="AH378"/>
  <c r="AI377"/>
  <c r="AM377" s="1"/>
  <c r="AS380"/>
  <c r="AT379"/>
  <c r="AX379" s="1"/>
  <c r="BD378"/>
  <c r="BE377"/>
  <c r="BI377" s="1"/>
  <c r="BP380"/>
  <c r="BT380" s="1"/>
  <c r="BO381"/>
  <c r="CK379"/>
  <c r="CL378"/>
  <c r="CP378" s="1"/>
  <c r="CW380"/>
  <c r="DA380" s="1"/>
  <c r="CV381"/>
  <c r="BZ383"/>
  <c r="CA383" s="1"/>
  <c r="CE383" s="1"/>
  <c r="E376" i="9"/>
  <c r="X376"/>
  <c r="Y376" s="1"/>
  <c r="S380"/>
  <c r="T380" s="1"/>
  <c r="F380" l="1"/>
  <c r="J379"/>
  <c r="K379" s="1"/>
  <c r="L380" i="5"/>
  <c r="M379"/>
  <c r="Q379" s="1"/>
  <c r="W380"/>
  <c r="X379"/>
  <c r="AB379" s="1"/>
  <c r="AH379"/>
  <c r="AI378"/>
  <c r="AM378" s="1"/>
  <c r="AS381"/>
  <c r="AT380"/>
  <c r="AX380" s="1"/>
  <c r="BD379"/>
  <c r="BE378"/>
  <c r="BI378" s="1"/>
  <c r="BO382"/>
  <c r="BP381"/>
  <c r="BT381" s="1"/>
  <c r="CK380"/>
  <c r="CL379"/>
  <c r="CP379" s="1"/>
  <c r="CV382"/>
  <c r="CW381"/>
  <c r="DA381" s="1"/>
  <c r="BZ384"/>
  <c r="CA384" s="1"/>
  <c r="CE384" s="1"/>
  <c r="E377" i="9"/>
  <c r="X377"/>
  <c r="Y377" s="1"/>
  <c r="S381"/>
  <c r="T381" s="1"/>
  <c r="J380" l="1"/>
  <c r="K380" s="1"/>
  <c r="F381"/>
  <c r="L381" i="5"/>
  <c r="M380"/>
  <c r="Q380" s="1"/>
  <c r="W381"/>
  <c r="X380"/>
  <c r="AB380" s="1"/>
  <c r="AH380"/>
  <c r="AI379"/>
  <c r="AM379" s="1"/>
  <c r="AT381"/>
  <c r="AX381" s="1"/>
  <c r="AS382"/>
  <c r="BD380"/>
  <c r="BE379"/>
  <c r="BI379" s="1"/>
  <c r="BO383"/>
  <c r="BP382"/>
  <c r="BT382" s="1"/>
  <c r="CL380"/>
  <c r="CP380" s="1"/>
  <c r="CK381"/>
  <c r="CW382"/>
  <c r="DA382" s="1"/>
  <c r="CV383"/>
  <c r="BZ385"/>
  <c r="CA385" s="1"/>
  <c r="CE385" s="1"/>
  <c r="E378" i="9"/>
  <c r="X378"/>
  <c r="Y378" s="1"/>
  <c r="S382"/>
  <c r="T382" s="1"/>
  <c r="F382" l="1"/>
  <c r="J381"/>
  <c r="K381" s="1"/>
  <c r="M381" i="5"/>
  <c r="Q381" s="1"/>
  <c r="L382"/>
  <c r="X381"/>
  <c r="AB381" s="1"/>
  <c r="W382"/>
  <c r="AH381"/>
  <c r="AI380"/>
  <c r="AM380" s="1"/>
  <c r="AT382"/>
  <c r="AX382" s="1"/>
  <c r="AS383"/>
  <c r="BE380"/>
  <c r="BI380" s="1"/>
  <c r="BD381"/>
  <c r="BO384"/>
  <c r="BP383"/>
  <c r="BT383" s="1"/>
  <c r="CK382"/>
  <c r="CL381"/>
  <c r="CP381" s="1"/>
  <c r="CV384"/>
  <c r="CW383"/>
  <c r="DA383" s="1"/>
  <c r="BZ386"/>
  <c r="CA386" s="1"/>
  <c r="CE386" s="1"/>
  <c r="E379" i="9"/>
  <c r="X379"/>
  <c r="Y379" s="1"/>
  <c r="S383"/>
  <c r="T383" s="1"/>
  <c r="F383" l="1"/>
  <c r="J382"/>
  <c r="K382" s="1"/>
  <c r="M382" i="5"/>
  <c r="Q382" s="1"/>
  <c r="L383"/>
  <c r="X382"/>
  <c r="AB382" s="1"/>
  <c r="W383"/>
  <c r="AI381"/>
  <c r="AM381" s="1"/>
  <c r="AH382"/>
  <c r="AS384"/>
  <c r="AT383"/>
  <c r="AX383" s="1"/>
  <c r="BD382"/>
  <c r="BE381"/>
  <c r="BI381" s="1"/>
  <c r="BP384"/>
  <c r="BT384" s="1"/>
  <c r="BO385"/>
  <c r="CK383"/>
  <c r="CL382"/>
  <c r="CP382" s="1"/>
  <c r="CW384"/>
  <c r="DA384" s="1"/>
  <c r="CV385"/>
  <c r="BZ387"/>
  <c r="CA387" s="1"/>
  <c r="CE387" s="1"/>
  <c r="E380" i="9"/>
  <c r="X380"/>
  <c r="Y380" s="1"/>
  <c r="S384"/>
  <c r="T384" s="1"/>
  <c r="F384" l="1"/>
  <c r="J383"/>
  <c r="K383" s="1"/>
  <c r="L384" i="5"/>
  <c r="M383"/>
  <c r="Q383" s="1"/>
  <c r="W384"/>
  <c r="X383"/>
  <c r="AB383" s="1"/>
  <c r="AI382"/>
  <c r="AM382" s="1"/>
  <c r="AH383"/>
  <c r="AS385"/>
  <c r="AT384"/>
  <c r="AX384" s="1"/>
  <c r="BD383"/>
  <c r="BE382"/>
  <c r="BI382" s="1"/>
  <c r="BO386"/>
  <c r="BP385"/>
  <c r="BT385" s="1"/>
  <c r="CK384"/>
  <c r="CL383"/>
  <c r="CP383" s="1"/>
  <c r="CV386"/>
  <c r="CW385"/>
  <c r="DA385" s="1"/>
  <c r="BZ388"/>
  <c r="CA388" s="1"/>
  <c r="CE388" s="1"/>
  <c r="E381" i="9"/>
  <c r="X381"/>
  <c r="Y381" s="1"/>
  <c r="S385"/>
  <c r="T385" s="1"/>
  <c r="J384" l="1"/>
  <c r="K384" s="1"/>
  <c r="F385"/>
  <c r="L385" i="5"/>
  <c r="M384"/>
  <c r="Q384" s="1"/>
  <c r="W385"/>
  <c r="X384"/>
  <c r="AB384" s="1"/>
  <c r="AH384"/>
  <c r="AI383"/>
  <c r="AM383" s="1"/>
  <c r="AS386"/>
  <c r="AT385"/>
  <c r="AX385" s="1"/>
  <c r="BD384"/>
  <c r="BE383"/>
  <c r="BI383" s="1"/>
  <c r="BO387"/>
  <c r="BP386"/>
  <c r="BT386" s="1"/>
  <c r="CL384"/>
  <c r="CP384" s="1"/>
  <c r="CK385"/>
  <c r="CW386"/>
  <c r="DA386" s="1"/>
  <c r="CV387"/>
  <c r="BZ389"/>
  <c r="CA389" s="1"/>
  <c r="CE389" s="1"/>
  <c r="E382" i="9"/>
  <c r="X382"/>
  <c r="Y382" s="1"/>
  <c r="S386"/>
  <c r="T386" s="1"/>
  <c r="F386" l="1"/>
  <c r="J385"/>
  <c r="K385" s="1"/>
  <c r="L386" i="5"/>
  <c r="M385"/>
  <c r="Q385" s="1"/>
  <c r="W386"/>
  <c r="X385"/>
  <c r="AB385" s="1"/>
  <c r="AH385"/>
  <c r="AI384"/>
  <c r="AM384" s="1"/>
  <c r="AS387"/>
  <c r="AT386"/>
  <c r="AX386" s="1"/>
  <c r="BE384"/>
  <c r="BI384" s="1"/>
  <c r="BD385"/>
  <c r="BO388"/>
  <c r="BP387"/>
  <c r="BT387" s="1"/>
  <c r="CK386"/>
  <c r="CL385"/>
  <c r="CP385" s="1"/>
  <c r="CW387"/>
  <c r="DA387" s="1"/>
  <c r="CV388"/>
  <c r="BZ390"/>
  <c r="CA390" s="1"/>
  <c r="CE390" s="1"/>
  <c r="E383" i="9"/>
  <c r="X383"/>
  <c r="Y383" s="1"/>
  <c r="S387"/>
  <c r="T387" s="1"/>
  <c r="F387" l="1"/>
  <c r="J386"/>
  <c r="K386" s="1"/>
  <c r="L387" i="5"/>
  <c r="M386"/>
  <c r="Q386" s="1"/>
  <c r="W387"/>
  <c r="X386"/>
  <c r="AB386" s="1"/>
  <c r="AH386"/>
  <c r="AI385"/>
  <c r="AM385" s="1"/>
  <c r="AS388"/>
  <c r="AT387"/>
  <c r="AX387" s="1"/>
  <c r="BD386"/>
  <c r="BE385"/>
  <c r="BI385" s="1"/>
  <c r="BP388"/>
  <c r="BT388" s="1"/>
  <c r="BO389"/>
  <c r="CK387"/>
  <c r="CL386"/>
  <c r="CP386" s="1"/>
  <c r="CV389"/>
  <c r="CW388"/>
  <c r="DA388" s="1"/>
  <c r="BZ391"/>
  <c r="CA391" s="1"/>
  <c r="CE391" s="1"/>
  <c r="E384" i="9"/>
  <c r="X384"/>
  <c r="Y384" s="1"/>
  <c r="S388"/>
  <c r="T388" s="1"/>
  <c r="F388" l="1"/>
  <c r="J387"/>
  <c r="K387" s="1"/>
  <c r="L388" i="5"/>
  <c r="M387"/>
  <c r="Q387" s="1"/>
  <c r="W388"/>
  <c r="X387"/>
  <c r="AB387" s="1"/>
  <c r="AH387"/>
  <c r="AI386"/>
  <c r="AM386" s="1"/>
  <c r="AS389"/>
  <c r="AT388"/>
  <c r="AX388" s="1"/>
  <c r="BD387"/>
  <c r="BE386"/>
  <c r="BI386" s="1"/>
  <c r="BO390"/>
  <c r="BP389"/>
  <c r="BT389" s="1"/>
  <c r="CK388"/>
  <c r="CL387"/>
  <c r="CP387" s="1"/>
  <c r="CV390"/>
  <c r="CW389"/>
  <c r="DA389" s="1"/>
  <c r="BZ392"/>
  <c r="CA392" s="1"/>
  <c r="CE392" s="1"/>
  <c r="E385" i="9"/>
  <c r="X385"/>
  <c r="Y385" s="1"/>
  <c r="S389"/>
  <c r="T389" s="1"/>
  <c r="J388" l="1"/>
  <c r="K388" s="1"/>
  <c r="F389"/>
  <c r="L389" i="5"/>
  <c r="M388"/>
  <c r="Q388" s="1"/>
  <c r="W389"/>
  <c r="X388"/>
  <c r="AB388" s="1"/>
  <c r="AH388"/>
  <c r="AI387"/>
  <c r="AM387" s="1"/>
  <c r="AT389"/>
  <c r="AX389" s="1"/>
  <c r="AS390"/>
  <c r="BD388"/>
  <c r="BE387"/>
  <c r="BI387" s="1"/>
  <c r="BO391"/>
  <c r="BP390"/>
  <c r="BT390" s="1"/>
  <c r="CL388"/>
  <c r="CP388" s="1"/>
  <c r="CK389"/>
  <c r="CW390"/>
  <c r="DA390" s="1"/>
  <c r="CV391"/>
  <c r="BZ393"/>
  <c r="CA393" s="1"/>
  <c r="CE393" s="1"/>
  <c r="E386" i="9"/>
  <c r="X386"/>
  <c r="Y386" s="1"/>
  <c r="S390"/>
  <c r="T390" s="1"/>
  <c r="F390" l="1"/>
  <c r="J389"/>
  <c r="K389" s="1"/>
  <c r="M389" i="5"/>
  <c r="Q389" s="1"/>
  <c r="L390"/>
  <c r="X389"/>
  <c r="AB389" s="1"/>
  <c r="W390"/>
  <c r="AH389"/>
  <c r="AI388"/>
  <c r="AM388" s="1"/>
  <c r="AT390"/>
  <c r="AX390" s="1"/>
  <c r="AS391"/>
  <c r="BE388"/>
  <c r="BI388" s="1"/>
  <c r="BD389"/>
  <c r="BO392"/>
  <c r="BP391"/>
  <c r="BT391" s="1"/>
  <c r="CK390"/>
  <c r="CL389"/>
  <c r="CP389" s="1"/>
  <c r="CW391"/>
  <c r="DA391" s="1"/>
  <c r="CV392"/>
  <c r="BZ394"/>
  <c r="CA394" s="1"/>
  <c r="CE394" s="1"/>
  <c r="E387" i="9"/>
  <c r="X387"/>
  <c r="Y387" s="1"/>
  <c r="S391"/>
  <c r="T391" s="1"/>
  <c r="F391" l="1"/>
  <c r="J390"/>
  <c r="K390" s="1"/>
  <c r="M390" i="5"/>
  <c r="Q390" s="1"/>
  <c r="L391"/>
  <c r="X390"/>
  <c r="AB390" s="1"/>
  <c r="W391"/>
  <c r="AI389"/>
  <c r="AM389" s="1"/>
  <c r="AH390"/>
  <c r="AS392"/>
  <c r="AT391"/>
  <c r="AX391" s="1"/>
  <c r="BD390"/>
  <c r="BE389"/>
  <c r="BI389" s="1"/>
  <c r="BP392"/>
  <c r="BT392" s="1"/>
  <c r="BO393"/>
  <c r="CK391"/>
  <c r="CL390"/>
  <c r="CP390" s="1"/>
  <c r="CV393"/>
  <c r="CW392"/>
  <c r="DA392" s="1"/>
  <c r="BZ395"/>
  <c r="CA395" s="1"/>
  <c r="CE395" s="1"/>
  <c r="E388" i="9"/>
  <c r="X388"/>
  <c r="Y388" s="1"/>
  <c r="S392"/>
  <c r="T392" s="1"/>
  <c r="F392" l="1"/>
  <c r="J391"/>
  <c r="K391" s="1"/>
  <c r="L392" i="5"/>
  <c r="M391"/>
  <c r="Q391" s="1"/>
  <c r="W392"/>
  <c r="X391"/>
  <c r="AB391" s="1"/>
  <c r="AI390"/>
  <c r="AM390" s="1"/>
  <c r="AH391"/>
  <c r="AS393"/>
  <c r="AT392"/>
  <c r="AX392" s="1"/>
  <c r="BD391"/>
  <c r="BE390"/>
  <c r="BI390" s="1"/>
  <c r="BO394"/>
  <c r="BP393"/>
  <c r="BT393" s="1"/>
  <c r="CK392"/>
  <c r="CL391"/>
  <c r="CP391" s="1"/>
  <c r="CV394"/>
  <c r="CW393"/>
  <c r="DA393" s="1"/>
  <c r="BZ396"/>
  <c r="CA396" s="1"/>
  <c r="CE396" s="1"/>
  <c r="E389" i="9"/>
  <c r="X389"/>
  <c r="Y389" s="1"/>
  <c r="S393"/>
  <c r="T393" s="1"/>
  <c r="J392" l="1"/>
  <c r="K392" s="1"/>
  <c r="F393"/>
  <c r="L393" i="5"/>
  <c r="M392"/>
  <c r="Q392" s="1"/>
  <c r="W393"/>
  <c r="X392"/>
  <c r="AB392" s="1"/>
  <c r="AH392"/>
  <c r="AI391"/>
  <c r="AM391" s="1"/>
  <c r="AS394"/>
  <c r="AT393"/>
  <c r="AX393" s="1"/>
  <c r="BD392"/>
  <c r="BE391"/>
  <c r="BI391" s="1"/>
  <c r="BO395"/>
  <c r="BP394"/>
  <c r="BT394" s="1"/>
  <c r="CL392"/>
  <c r="CP392" s="1"/>
  <c r="CK393"/>
  <c r="CW394"/>
  <c r="DA394" s="1"/>
  <c r="CV395"/>
  <c r="BZ397"/>
  <c r="CA397" s="1"/>
  <c r="CE397" s="1"/>
  <c r="E390" i="9"/>
  <c r="X390"/>
  <c r="Y390" s="1"/>
  <c r="S394"/>
  <c r="T394" s="1"/>
  <c r="F394" l="1"/>
  <c r="J393"/>
  <c r="K393" s="1"/>
  <c r="L394" i="5"/>
  <c r="M393"/>
  <c r="Q393" s="1"/>
  <c r="W394"/>
  <c r="X393"/>
  <c r="AB393" s="1"/>
  <c r="AH393"/>
  <c r="AI392"/>
  <c r="AM392" s="1"/>
  <c r="AS395"/>
  <c r="AT394"/>
  <c r="AX394" s="1"/>
  <c r="BE392"/>
  <c r="BI392" s="1"/>
  <c r="BD393"/>
  <c r="BO396"/>
  <c r="BP395"/>
  <c r="BT395" s="1"/>
  <c r="CK394"/>
  <c r="CL393"/>
  <c r="CP393" s="1"/>
  <c r="CW395"/>
  <c r="DA395" s="1"/>
  <c r="CV396"/>
  <c r="BZ398"/>
  <c r="CA398" s="1"/>
  <c r="CE398" s="1"/>
  <c r="E391" i="9"/>
  <c r="X391"/>
  <c r="Y391" s="1"/>
  <c r="S395"/>
  <c r="T395" s="1"/>
  <c r="F395" l="1"/>
  <c r="J394"/>
  <c r="K394" s="1"/>
  <c r="L395" i="5"/>
  <c r="M394"/>
  <c r="Q394" s="1"/>
  <c r="W395"/>
  <c r="X394"/>
  <c r="AB394" s="1"/>
  <c r="AH394"/>
  <c r="AI393"/>
  <c r="AM393" s="1"/>
  <c r="AS396"/>
  <c r="AT395"/>
  <c r="AX395" s="1"/>
  <c r="BD394"/>
  <c r="BE393"/>
  <c r="BI393" s="1"/>
  <c r="BP396"/>
  <c r="BT396" s="1"/>
  <c r="BO397"/>
  <c r="CK395"/>
  <c r="CL394"/>
  <c r="CP394" s="1"/>
  <c r="CV397"/>
  <c r="CW396"/>
  <c r="DA396" s="1"/>
  <c r="BZ399"/>
  <c r="CA399" s="1"/>
  <c r="CE399" s="1"/>
  <c r="E392" i="9"/>
  <c r="X392"/>
  <c r="Y392" s="1"/>
  <c r="S396"/>
  <c r="T396" s="1"/>
  <c r="F396" l="1"/>
  <c r="J395"/>
  <c r="K395" s="1"/>
  <c r="L396" i="5"/>
  <c r="M395"/>
  <c r="Q395" s="1"/>
  <c r="W396"/>
  <c r="X395"/>
  <c r="AB395" s="1"/>
  <c r="AH395"/>
  <c r="AI394"/>
  <c r="AM394" s="1"/>
  <c r="AS397"/>
  <c r="AT396"/>
  <c r="AX396" s="1"/>
  <c r="BD395"/>
  <c r="BE394"/>
  <c r="BI394" s="1"/>
  <c r="BO398"/>
  <c r="BP397"/>
  <c r="BT397" s="1"/>
  <c r="CK396"/>
  <c r="CL395"/>
  <c r="CP395" s="1"/>
  <c r="CV398"/>
  <c r="CW397"/>
  <c r="DA397" s="1"/>
  <c r="BZ400"/>
  <c r="CA400" s="1"/>
  <c r="CE400" s="1"/>
  <c r="E393" i="9"/>
  <c r="X393"/>
  <c r="Y393" s="1"/>
  <c r="S397"/>
  <c r="T397" s="1"/>
  <c r="J396" l="1"/>
  <c r="K396" s="1"/>
  <c r="F397"/>
  <c r="L397" i="5"/>
  <c r="M396"/>
  <c r="Q396" s="1"/>
  <c r="W397"/>
  <c r="X396"/>
  <c r="AB396" s="1"/>
  <c r="AH396"/>
  <c r="AI395"/>
  <c r="AM395" s="1"/>
  <c r="AT397"/>
  <c r="AX397" s="1"/>
  <c r="AS398"/>
  <c r="BD396"/>
  <c r="BE395"/>
  <c r="BI395" s="1"/>
  <c r="BO399"/>
  <c r="BP398"/>
  <c r="BT398" s="1"/>
  <c r="CL396"/>
  <c r="CP396" s="1"/>
  <c r="CK397"/>
  <c r="CW398"/>
  <c r="DA398" s="1"/>
  <c r="CV399"/>
  <c r="BZ401"/>
  <c r="CA401" s="1"/>
  <c r="CE401" s="1"/>
  <c r="E394" i="9"/>
  <c r="X394"/>
  <c r="Y394" s="1"/>
  <c r="S398"/>
  <c r="T398" s="1"/>
  <c r="F398" l="1"/>
  <c r="J397"/>
  <c r="K397" s="1"/>
  <c r="M397" i="5"/>
  <c r="Q397" s="1"/>
  <c r="L398"/>
  <c r="X397"/>
  <c r="AB397" s="1"/>
  <c r="W398"/>
  <c r="AH397"/>
  <c r="AI396"/>
  <c r="AM396" s="1"/>
  <c r="AT398"/>
  <c r="AX398" s="1"/>
  <c r="AS399"/>
  <c r="BE396"/>
  <c r="BI396" s="1"/>
  <c r="BD397"/>
  <c r="BO400"/>
  <c r="BP399"/>
  <c r="BT399" s="1"/>
  <c r="CK398"/>
  <c r="CL397"/>
  <c r="CP397" s="1"/>
  <c r="CW399"/>
  <c r="DA399" s="1"/>
  <c r="CV400"/>
  <c r="BZ402"/>
  <c r="CA402" s="1"/>
  <c r="CE402" s="1"/>
  <c r="E395" i="9"/>
  <c r="X395"/>
  <c r="Y395" s="1"/>
  <c r="S399"/>
  <c r="T399" s="1"/>
  <c r="F399" l="1"/>
  <c r="J398"/>
  <c r="K398" s="1"/>
  <c r="M398" i="5"/>
  <c r="Q398" s="1"/>
  <c r="L399"/>
  <c r="X398"/>
  <c r="AB398" s="1"/>
  <c r="W399"/>
  <c r="AI397"/>
  <c r="AM397" s="1"/>
  <c r="AH398"/>
  <c r="AS400"/>
  <c r="AT399"/>
  <c r="AX399" s="1"/>
  <c r="BD398"/>
  <c r="BE397"/>
  <c r="BI397" s="1"/>
  <c r="BP400"/>
  <c r="BT400" s="1"/>
  <c r="BO401"/>
  <c r="CK399"/>
  <c r="CL398"/>
  <c r="CP398" s="1"/>
  <c r="CV401"/>
  <c r="CW400"/>
  <c r="DA400" s="1"/>
  <c r="BZ403"/>
  <c r="CA403" s="1"/>
  <c r="CE403" s="1"/>
  <c r="E396" i="9"/>
  <c r="X396"/>
  <c r="Y396" s="1"/>
  <c r="S400"/>
  <c r="T400" s="1"/>
  <c r="F400" l="1"/>
  <c r="J399"/>
  <c r="K399" s="1"/>
  <c r="L400" i="5"/>
  <c r="M399"/>
  <c r="Q399" s="1"/>
  <c r="W400"/>
  <c r="X399"/>
  <c r="AB399" s="1"/>
  <c r="AI398"/>
  <c r="AM398" s="1"/>
  <c r="AH399"/>
  <c r="AS401"/>
  <c r="AT400"/>
  <c r="AX400" s="1"/>
  <c r="BD399"/>
  <c r="BE398"/>
  <c r="BI398" s="1"/>
  <c r="BO402"/>
  <c r="BP401"/>
  <c r="BT401" s="1"/>
  <c r="CK400"/>
  <c r="CL399"/>
  <c r="CP399" s="1"/>
  <c r="CV402"/>
  <c r="CW401"/>
  <c r="DA401" s="1"/>
  <c r="BZ404"/>
  <c r="CA404" s="1"/>
  <c r="CE404" s="1"/>
  <c r="E397" i="9"/>
  <c r="X397"/>
  <c r="Y397" s="1"/>
  <c r="S401"/>
  <c r="T401" s="1"/>
  <c r="J400" l="1"/>
  <c r="K400" s="1"/>
  <c r="F401"/>
  <c r="L401" i="5"/>
  <c r="M400"/>
  <c r="Q400" s="1"/>
  <c r="W401"/>
  <c r="X400"/>
  <c r="AB400" s="1"/>
  <c r="AH400"/>
  <c r="AI399"/>
  <c r="AM399" s="1"/>
  <c r="AS402"/>
  <c r="AT401"/>
  <c r="AX401" s="1"/>
  <c r="BD400"/>
  <c r="BE399"/>
  <c r="BI399" s="1"/>
  <c r="BO403"/>
  <c r="BP402"/>
  <c r="BT402" s="1"/>
  <c r="CL400"/>
  <c r="CP400" s="1"/>
  <c r="CK401"/>
  <c r="CW402"/>
  <c r="DA402" s="1"/>
  <c r="CV403"/>
  <c r="BZ405"/>
  <c r="CA405" s="1"/>
  <c r="CE405" s="1"/>
  <c r="E398" i="9"/>
  <c r="X398"/>
  <c r="Y398" s="1"/>
  <c r="S402"/>
  <c r="T402" s="1"/>
  <c r="F402" l="1"/>
  <c r="J401"/>
  <c r="K401" s="1"/>
  <c r="L402" i="5"/>
  <c r="M401"/>
  <c r="Q401" s="1"/>
  <c r="W402"/>
  <c r="X401"/>
  <c r="AB401" s="1"/>
  <c r="AH401"/>
  <c r="AI400"/>
  <c r="AM400" s="1"/>
  <c r="AS403"/>
  <c r="AT402"/>
  <c r="AX402" s="1"/>
  <c r="BE400"/>
  <c r="BI400" s="1"/>
  <c r="BD401"/>
  <c r="BO404"/>
  <c r="BP403"/>
  <c r="BT403" s="1"/>
  <c r="CK402"/>
  <c r="CL401"/>
  <c r="CP401" s="1"/>
  <c r="CW403"/>
  <c r="DA403" s="1"/>
  <c r="CV404"/>
  <c r="BZ406"/>
  <c r="CA406" s="1"/>
  <c r="CE406" s="1"/>
  <c r="E399" i="9"/>
  <c r="X399"/>
  <c r="Y399" s="1"/>
  <c r="S403"/>
  <c r="T403" s="1"/>
  <c r="F403" l="1"/>
  <c r="J402"/>
  <c r="K402" s="1"/>
  <c r="L403" i="5"/>
  <c r="M402"/>
  <c r="Q402" s="1"/>
  <c r="W403"/>
  <c r="X402"/>
  <c r="AB402" s="1"/>
  <c r="AH402"/>
  <c r="AI401"/>
  <c r="AM401" s="1"/>
  <c r="AS404"/>
  <c r="AT403"/>
  <c r="AX403" s="1"/>
  <c r="BD402"/>
  <c r="BE401"/>
  <c r="BI401" s="1"/>
  <c r="BP404"/>
  <c r="BT404" s="1"/>
  <c r="BO405"/>
  <c r="CK403"/>
  <c r="CL402"/>
  <c r="CP402" s="1"/>
  <c r="CV405"/>
  <c r="CW404"/>
  <c r="DA404" s="1"/>
  <c r="E400" i="9"/>
  <c r="X400"/>
  <c r="Y400" s="1"/>
  <c r="S404"/>
  <c r="T404" s="1"/>
  <c r="F404" l="1"/>
  <c r="J403"/>
  <c r="K403" s="1"/>
  <c r="L404" i="5"/>
  <c r="M403"/>
  <c r="Q403" s="1"/>
  <c r="W404"/>
  <c r="X403"/>
  <c r="AB403" s="1"/>
  <c r="AH403"/>
  <c r="AI402"/>
  <c r="AM402" s="1"/>
  <c r="AS405"/>
  <c r="AT404"/>
  <c r="AX404" s="1"/>
  <c r="BD403"/>
  <c r="BE402"/>
  <c r="BI402" s="1"/>
  <c r="BO406"/>
  <c r="BP405"/>
  <c r="BT405" s="1"/>
  <c r="CK404"/>
  <c r="CL403"/>
  <c r="CP403" s="1"/>
  <c r="CV406"/>
  <c r="CW405"/>
  <c r="DA405" s="1"/>
  <c r="E401" i="9"/>
  <c r="X401"/>
  <c r="Y401" s="1"/>
  <c r="S405"/>
  <c r="T405" s="1"/>
  <c r="J404" l="1"/>
  <c r="K404" s="1"/>
  <c r="F405"/>
  <c r="L405" i="5"/>
  <c r="M404"/>
  <c r="Q404" s="1"/>
  <c r="W405"/>
  <c r="X404"/>
  <c r="AB404" s="1"/>
  <c r="AH404"/>
  <c r="AI403"/>
  <c r="AM403" s="1"/>
  <c r="AT405"/>
  <c r="AX405" s="1"/>
  <c r="AS406"/>
  <c r="BD404"/>
  <c r="BE403"/>
  <c r="BI403" s="1"/>
  <c r="BP406"/>
  <c r="BT406" s="1"/>
  <c r="CL404"/>
  <c r="CP404" s="1"/>
  <c r="CK405"/>
  <c r="CW406"/>
  <c r="DA406" s="1"/>
  <c r="E402" i="9"/>
  <c r="X402"/>
  <c r="Y402" s="1"/>
  <c r="S406"/>
  <c r="T406" s="1"/>
  <c r="F406" l="1"/>
  <c r="J405"/>
  <c r="K405" s="1"/>
  <c r="M405" i="5"/>
  <c r="Q405" s="1"/>
  <c r="L406"/>
  <c r="X405"/>
  <c r="AB405" s="1"/>
  <c r="W406"/>
  <c r="AH405"/>
  <c r="AI404"/>
  <c r="AM404" s="1"/>
  <c r="AT406"/>
  <c r="AX406" s="1"/>
  <c r="BE404"/>
  <c r="BI404" s="1"/>
  <c r="BD405"/>
  <c r="CK406"/>
  <c r="CL405"/>
  <c r="CP405" s="1"/>
  <c r="E403" i="9"/>
  <c r="X403"/>
  <c r="Y403" s="1"/>
  <c r="J406" l="1"/>
  <c r="M406" i="5"/>
  <c r="Q406" s="1"/>
  <c r="X406"/>
  <c r="AB406" s="1"/>
  <c r="AI405"/>
  <c r="AM405" s="1"/>
  <c r="AH406"/>
  <c r="BD406"/>
  <c r="BE405"/>
  <c r="BI405" s="1"/>
  <c r="CL406"/>
  <c r="CP406" s="1"/>
  <c r="E404" i="9"/>
  <c r="X404"/>
  <c r="Y404" s="1"/>
  <c r="K407" l="1"/>
  <c r="AI406" i="5"/>
  <c r="AM406" s="1"/>
  <c r="BE406"/>
  <c r="BI406" s="1"/>
  <c r="E405" i="9"/>
  <c r="X405"/>
  <c r="Y405" s="1"/>
  <c r="K408" l="1"/>
  <c r="E406"/>
  <c r="X406"/>
  <c r="Y406" s="1"/>
  <c r="K409" l="1"/>
  <c r="E407"/>
  <c r="K410" l="1"/>
  <c r="E408"/>
  <c r="K411" l="1"/>
  <c r="E409"/>
  <c r="K412" l="1"/>
  <c r="E410"/>
  <c r="K413" l="1"/>
  <c r="E411"/>
  <c r="K414" l="1"/>
  <c r="E412"/>
  <c r="K415" l="1"/>
  <c r="E413"/>
  <c r="K416" l="1"/>
  <c r="E414"/>
  <c r="K417" l="1"/>
  <c r="E415"/>
  <c r="K418" l="1"/>
  <c r="E416"/>
  <c r="K419" l="1"/>
  <c r="E417"/>
  <c r="K420" l="1"/>
  <c r="E418"/>
  <c r="K421" l="1"/>
  <c r="E419"/>
  <c r="K422" l="1"/>
  <c r="E420"/>
  <c r="K423" l="1"/>
  <c r="E421"/>
  <c r="K424" l="1"/>
  <c r="E422"/>
  <c r="K425" l="1"/>
  <c r="E423"/>
  <c r="K426" l="1"/>
  <c r="E424"/>
  <c r="K427" l="1"/>
  <c r="E425"/>
  <c r="K428" l="1"/>
  <c r="E426"/>
  <c r="K429" l="1"/>
  <c r="E427"/>
  <c r="K430" l="1"/>
  <c r="E428"/>
  <c r="K431" l="1"/>
  <c r="E429"/>
  <c r="K432" l="1"/>
  <c r="E430"/>
  <c r="K433" l="1"/>
  <c r="E431"/>
  <c r="K434" l="1"/>
  <c r="E432"/>
  <c r="K435" l="1"/>
  <c r="E433"/>
  <c r="K436" l="1"/>
  <c r="E434"/>
  <c r="K437" l="1"/>
  <c r="E435"/>
  <c r="K438" l="1"/>
  <c r="E436"/>
  <c r="K439" l="1"/>
  <c r="E437"/>
  <c r="K440" l="1"/>
  <c r="E438"/>
  <c r="K441" l="1"/>
  <c r="E439"/>
  <c r="K442" l="1"/>
  <c r="E440"/>
  <c r="K443" l="1"/>
  <c r="E441"/>
  <c r="K444" l="1"/>
  <c r="E442"/>
  <c r="K445" l="1"/>
  <c r="E443"/>
  <c r="K446" l="1"/>
  <c r="E444"/>
  <c r="K447" l="1"/>
  <c r="E445"/>
  <c r="K448" l="1"/>
  <c r="E446"/>
  <c r="K449" l="1"/>
  <c r="E447"/>
  <c r="K450" l="1"/>
  <c r="E448"/>
  <c r="K451" l="1"/>
  <c r="E449"/>
  <c r="K452" l="1"/>
  <c r="E450"/>
  <c r="K453" l="1"/>
  <c r="E451"/>
  <c r="K454" l="1"/>
  <c r="E452"/>
  <c r="K455" l="1"/>
  <c r="E453"/>
  <c r="K456" l="1"/>
  <c r="E454"/>
  <c r="K457" l="1"/>
  <c r="E455"/>
  <c r="K458" l="1"/>
  <c r="E456"/>
  <c r="K459" l="1"/>
  <c r="E457"/>
  <c r="K460" l="1"/>
  <c r="E458"/>
  <c r="K461" l="1"/>
  <c r="E459"/>
  <c r="K462" l="1"/>
  <c r="E460"/>
  <c r="K463" l="1"/>
  <c r="E461"/>
  <c r="K464" l="1"/>
  <c r="E462"/>
  <c r="K465" l="1"/>
  <c r="E463"/>
  <c r="K466" l="1"/>
  <c r="E464"/>
  <c r="K467" l="1"/>
  <c r="E465"/>
  <c r="K468" l="1"/>
  <c r="E466"/>
  <c r="K469" l="1"/>
  <c r="E467"/>
  <c r="K470" l="1"/>
  <c r="E468"/>
  <c r="K471" l="1"/>
  <c r="E469"/>
  <c r="K472" l="1"/>
  <c r="E470"/>
  <c r="K473" l="1"/>
  <c r="E471"/>
  <c r="K474" l="1"/>
  <c r="E472"/>
  <c r="K475" l="1"/>
  <c r="E473"/>
  <c r="K476" l="1"/>
  <c r="E474"/>
  <c r="K477" l="1"/>
  <c r="E475"/>
  <c r="K478" l="1"/>
  <c r="E476"/>
  <c r="K479" l="1"/>
  <c r="E477"/>
  <c r="K480" l="1"/>
  <c r="E478"/>
  <c r="K481" l="1"/>
  <c r="E479"/>
  <c r="K482" l="1"/>
  <c r="E480"/>
  <c r="K483" l="1"/>
  <c r="E481"/>
  <c r="K484" l="1"/>
  <c r="E482"/>
  <c r="K485" l="1"/>
  <c r="E483"/>
  <c r="K486" l="1"/>
  <c r="E484"/>
  <c r="K487" l="1"/>
  <c r="E485"/>
  <c r="K488" l="1"/>
  <c r="E486"/>
  <c r="K489" l="1"/>
  <c r="E487"/>
  <c r="K490" l="1"/>
  <c r="E488"/>
  <c r="K491" l="1"/>
  <c r="E489"/>
  <c r="K492" l="1"/>
  <c r="E490"/>
  <c r="K493" l="1"/>
  <c r="E491"/>
  <c r="K494" l="1"/>
  <c r="E492"/>
  <c r="K495" l="1"/>
  <c r="E493"/>
  <c r="K496" l="1"/>
  <c r="E494"/>
  <c r="K497" l="1"/>
  <c r="E495"/>
  <c r="K498" l="1"/>
  <c r="E496"/>
  <c r="K499" l="1"/>
  <c r="E497"/>
  <c r="K500" l="1"/>
  <c r="E498"/>
  <c r="K501" l="1"/>
  <c r="E499"/>
  <c r="K502" l="1"/>
  <c r="E500"/>
  <c r="K503" l="1"/>
  <c r="E501"/>
  <c r="K504" l="1"/>
  <c r="E502"/>
  <c r="K505" l="1"/>
  <c r="E503"/>
  <c r="K506" l="1"/>
  <c r="E504"/>
  <c r="K507" l="1"/>
  <c r="E505"/>
  <c r="K508" l="1"/>
  <c r="E506"/>
  <c r="K509" l="1"/>
  <c r="E507"/>
  <c r="K510" l="1"/>
  <c r="E508"/>
  <c r="K511" l="1"/>
  <c r="E509"/>
  <c r="K512" l="1"/>
  <c r="E510"/>
  <c r="K513" l="1"/>
  <c r="E511"/>
  <c r="K514" l="1"/>
  <c r="E512"/>
  <c r="K515" l="1"/>
  <c r="E513"/>
  <c r="K516" l="1"/>
  <c r="E514"/>
  <c r="K517" l="1"/>
  <c r="E515"/>
  <c r="K518" l="1"/>
  <c r="E516"/>
  <c r="K519" l="1"/>
  <c r="E517"/>
  <c r="K520" l="1"/>
  <c r="E518"/>
  <c r="K521" l="1"/>
  <c r="E519"/>
  <c r="K522" l="1"/>
  <c r="E520"/>
  <c r="K523" l="1"/>
  <c r="E521"/>
  <c r="K524" l="1"/>
  <c r="E522"/>
  <c r="K525" l="1"/>
  <c r="E523"/>
  <c r="K526" l="1"/>
  <c r="E524"/>
  <c r="K527" l="1"/>
  <c r="E525"/>
  <c r="K528" l="1"/>
  <c r="E526"/>
  <c r="K529" l="1"/>
  <c r="E527"/>
  <c r="K530" l="1"/>
  <c r="E528"/>
  <c r="K531" l="1"/>
  <c r="E529"/>
  <c r="K532" l="1"/>
  <c r="E530"/>
  <c r="K533" l="1"/>
  <c r="E531"/>
  <c r="K534" l="1"/>
  <c r="E532"/>
  <c r="K535" l="1"/>
  <c r="E533"/>
  <c r="K536" l="1"/>
  <c r="E534"/>
  <c r="K537" l="1"/>
  <c r="E535"/>
  <c r="K538" l="1"/>
  <c r="E536"/>
  <c r="K539" l="1"/>
  <c r="E537"/>
  <c r="K540" l="1"/>
  <c r="E538"/>
  <c r="K541" l="1"/>
  <c r="E539"/>
  <c r="K542" l="1"/>
  <c r="E540"/>
  <c r="K543" l="1"/>
  <c r="E541"/>
  <c r="K544" l="1"/>
  <c r="E542"/>
  <c r="K545" l="1"/>
  <c r="E543"/>
  <c r="K546" l="1"/>
  <c r="E544"/>
  <c r="K547" l="1"/>
  <c r="E545"/>
  <c r="K548" l="1"/>
  <c r="E546"/>
  <c r="K549" l="1"/>
  <c r="E547"/>
  <c r="K550" l="1"/>
  <c r="E548"/>
  <c r="K551" l="1"/>
  <c r="E549"/>
  <c r="K552" l="1"/>
  <c r="E550"/>
  <c r="K553" l="1"/>
  <c r="E551"/>
  <c r="K554" l="1"/>
  <c r="E552"/>
  <c r="K555" l="1"/>
  <c r="E553"/>
  <c r="K556" l="1"/>
  <c r="E554"/>
  <c r="K557" l="1"/>
  <c r="E555"/>
  <c r="K558" l="1"/>
  <c r="E556"/>
  <c r="K559" l="1"/>
  <c r="E557"/>
  <c r="K560" l="1"/>
  <c r="E558"/>
  <c r="K561" l="1"/>
  <c r="E559"/>
  <c r="K562" l="1"/>
  <c r="E560"/>
  <c r="K563" l="1"/>
  <c r="E561"/>
  <c r="K564" l="1"/>
  <c r="E562"/>
  <c r="K565" l="1"/>
  <c r="E563"/>
  <c r="K566" l="1"/>
  <c r="E564"/>
  <c r="K567" l="1"/>
  <c r="E565"/>
  <c r="K568" l="1"/>
  <c r="E566"/>
  <c r="K569" l="1"/>
  <c r="E567"/>
  <c r="K570" l="1"/>
  <c r="E568"/>
  <c r="K571" l="1"/>
  <c r="E569"/>
  <c r="K572" l="1"/>
  <c r="E570"/>
  <c r="K573" l="1"/>
  <c r="E571"/>
  <c r="K574" l="1"/>
  <c r="E572"/>
  <c r="K575" l="1"/>
  <c r="E573"/>
  <c r="K576" l="1"/>
  <c r="E574"/>
  <c r="K577" l="1"/>
  <c r="E575"/>
  <c r="K578" l="1"/>
  <c r="E576"/>
  <c r="K579" l="1"/>
  <c r="E577"/>
  <c r="K580" l="1"/>
  <c r="E578"/>
  <c r="K581" l="1"/>
  <c r="E579"/>
  <c r="K582" l="1"/>
  <c r="E580"/>
  <c r="K583" l="1"/>
  <c r="E581"/>
  <c r="K584" l="1"/>
  <c r="E582"/>
  <c r="K585" l="1"/>
  <c r="E583"/>
  <c r="K586" l="1"/>
  <c r="E584"/>
  <c r="K587" l="1"/>
  <c r="E585"/>
  <c r="K588" l="1"/>
  <c r="E586"/>
  <c r="K589" l="1"/>
  <c r="E587"/>
  <c r="K590" l="1"/>
  <c r="E588"/>
  <c r="K591" l="1"/>
  <c r="E589"/>
  <c r="K592" l="1"/>
  <c r="E590"/>
  <c r="K593" l="1"/>
  <c r="E591"/>
  <c r="K594" l="1"/>
  <c r="E592"/>
  <c r="K595" l="1"/>
  <c r="E593"/>
  <c r="K596" l="1"/>
  <c r="E594"/>
  <c r="K597" l="1"/>
  <c r="E595"/>
  <c r="K598" l="1"/>
  <c r="E596"/>
  <c r="K599" l="1"/>
  <c r="E597"/>
  <c r="K600" l="1"/>
  <c r="E598"/>
  <c r="K601" l="1"/>
  <c r="E599"/>
  <c r="K602" l="1"/>
  <c r="E600"/>
  <c r="K603" l="1"/>
  <c r="E601"/>
  <c r="K604" l="1"/>
  <c r="E602"/>
  <c r="K605" l="1"/>
  <c r="E603"/>
  <c r="K606" l="1"/>
  <c r="E604"/>
  <c r="K607" l="1"/>
  <c r="E605"/>
  <c r="K608" l="1"/>
  <c r="E606"/>
  <c r="K609" l="1"/>
  <c r="E607"/>
  <c r="K610" l="1"/>
  <c r="E608"/>
  <c r="K611" l="1"/>
  <c r="E609"/>
  <c r="K612" l="1"/>
  <c r="E610"/>
  <c r="K613" l="1"/>
  <c r="E611"/>
  <c r="K614" l="1"/>
  <c r="E612"/>
  <c r="K615" l="1"/>
  <c r="E613"/>
  <c r="K616" l="1"/>
  <c r="E614"/>
  <c r="K617" l="1"/>
  <c r="E615"/>
  <c r="K618" l="1"/>
  <c r="E616"/>
  <c r="K619" l="1"/>
  <c r="E617"/>
  <c r="K620" l="1"/>
  <c r="E618"/>
  <c r="K621" l="1"/>
  <c r="E619"/>
  <c r="K622" l="1"/>
  <c r="E620"/>
  <c r="K623" l="1"/>
  <c r="E621"/>
  <c r="K624" l="1"/>
  <c r="E622"/>
  <c r="K625" l="1"/>
  <c r="E623"/>
  <c r="K626" l="1"/>
  <c r="E624"/>
  <c r="K627" l="1"/>
  <c r="E625"/>
  <c r="K628" l="1"/>
  <c r="E626"/>
  <c r="K629" l="1"/>
  <c r="E627"/>
  <c r="K630" l="1"/>
  <c r="E628"/>
  <c r="K631" l="1"/>
  <c r="E629"/>
  <c r="K632" l="1"/>
  <c r="E630"/>
  <c r="K633" l="1"/>
  <c r="E631"/>
  <c r="K634" l="1"/>
  <c r="E632"/>
  <c r="K635" l="1"/>
  <c r="E633"/>
  <c r="K636" l="1"/>
  <c r="E634"/>
  <c r="K637" l="1"/>
  <c r="E635"/>
  <c r="K638" l="1"/>
  <c r="E636"/>
  <c r="K639" l="1"/>
  <c r="E637"/>
  <c r="K640" l="1"/>
  <c r="E638"/>
  <c r="K641" l="1"/>
  <c r="E639"/>
  <c r="K642" l="1"/>
  <c r="E640"/>
  <c r="K643" l="1"/>
  <c r="E641"/>
  <c r="K644" l="1"/>
  <c r="E642"/>
  <c r="K645" l="1"/>
  <c r="E643"/>
  <c r="K646" l="1"/>
  <c r="E644"/>
  <c r="K647" l="1"/>
  <c r="E645"/>
  <c r="K648" l="1"/>
  <c r="E646"/>
  <c r="K649" l="1"/>
  <c r="E647"/>
  <c r="K650" l="1"/>
  <c r="E648"/>
  <c r="K651" l="1"/>
  <c r="E649"/>
  <c r="K652" l="1"/>
  <c r="E650"/>
  <c r="K653" l="1"/>
  <c r="E651"/>
  <c r="K654" l="1"/>
  <c r="E652"/>
  <c r="K655" l="1"/>
  <c r="E653"/>
  <c r="K656" l="1"/>
  <c r="E654"/>
  <c r="K657" l="1"/>
  <c r="E655"/>
  <c r="K658" l="1"/>
  <c r="E656"/>
  <c r="K659" l="1"/>
  <c r="E657"/>
  <c r="K660" l="1"/>
  <c r="E658"/>
  <c r="K661" l="1"/>
  <c r="E659"/>
  <c r="K662" l="1"/>
  <c r="E660"/>
  <c r="K663" l="1"/>
  <c r="E661"/>
  <c r="K664" l="1"/>
  <c r="E662"/>
  <c r="K665" l="1"/>
  <c r="E663"/>
  <c r="K666" l="1"/>
  <c r="E664"/>
  <c r="K667" l="1"/>
  <c r="E665"/>
  <c r="K668" l="1"/>
  <c r="E666"/>
  <c r="K669" l="1"/>
  <c r="E667"/>
  <c r="K670" l="1"/>
  <c r="E668"/>
  <c r="K671" l="1"/>
  <c r="E669"/>
  <c r="K672" l="1"/>
  <c r="E670"/>
  <c r="K673" l="1"/>
  <c r="E671"/>
  <c r="K674" l="1"/>
  <c r="E672"/>
  <c r="K675" l="1"/>
  <c r="E673"/>
  <c r="K676" l="1"/>
  <c r="E674"/>
  <c r="K677" l="1"/>
  <c r="E675"/>
  <c r="K678" l="1"/>
  <c r="E676"/>
  <c r="K679" l="1"/>
  <c r="E677"/>
  <c r="K680" l="1"/>
  <c r="E678"/>
  <c r="K681" l="1"/>
  <c r="E679"/>
  <c r="K682" l="1"/>
  <c r="E680"/>
  <c r="K683" l="1"/>
  <c r="E681"/>
  <c r="K684" l="1"/>
  <c r="E682"/>
  <c r="K685" l="1"/>
  <c r="E683"/>
  <c r="K686" l="1"/>
  <c r="E684"/>
  <c r="K687" l="1"/>
  <c r="E685"/>
  <c r="K688" l="1"/>
  <c r="E686"/>
  <c r="K689" l="1"/>
  <c r="E687"/>
  <c r="K690" l="1"/>
  <c r="E688"/>
  <c r="K691" l="1"/>
  <c r="E689"/>
  <c r="K692" l="1"/>
  <c r="E690"/>
  <c r="K693" l="1"/>
  <c r="E691"/>
  <c r="K694" l="1"/>
  <c r="E692"/>
  <c r="K695" l="1"/>
  <c r="E693"/>
  <c r="K696" l="1"/>
  <c r="E694"/>
  <c r="K697" l="1"/>
  <c r="E695"/>
  <c r="K698" l="1"/>
  <c r="E696"/>
  <c r="K699" l="1"/>
  <c r="E697"/>
  <c r="K700" l="1"/>
  <c r="E698"/>
  <c r="K701" l="1"/>
  <c r="E699"/>
  <c r="K702" l="1"/>
  <c r="E700"/>
  <c r="K703" l="1"/>
  <c r="E701"/>
  <c r="K704" l="1"/>
  <c r="E702"/>
  <c r="K705" l="1"/>
  <c r="E703"/>
  <c r="K706" l="1"/>
  <c r="E704"/>
  <c r="K707" l="1"/>
  <c r="E705"/>
  <c r="K708" l="1"/>
  <c r="E706"/>
  <c r="K709" l="1"/>
  <c r="E707"/>
  <c r="K710" l="1"/>
  <c r="E708"/>
  <c r="K711" l="1"/>
  <c r="E709"/>
  <c r="K712" l="1"/>
  <c r="E710"/>
  <c r="K713" l="1"/>
  <c r="E711"/>
  <c r="K714" l="1"/>
  <c r="E712"/>
  <c r="K715" l="1"/>
  <c r="E713"/>
  <c r="K716" l="1"/>
  <c r="E714"/>
  <c r="K717" l="1"/>
  <c r="E715"/>
  <c r="K718" l="1"/>
  <c r="E716"/>
  <c r="K719" l="1"/>
  <c r="E717"/>
  <c r="K720" l="1"/>
  <c r="E718"/>
  <c r="K721" l="1"/>
  <c r="E719"/>
  <c r="K722" l="1"/>
  <c r="E720"/>
  <c r="K723" l="1"/>
  <c r="E721"/>
  <c r="K724" l="1"/>
  <c r="E722"/>
  <c r="K725" l="1"/>
  <c r="E723"/>
  <c r="K726" l="1"/>
  <c r="E724"/>
  <c r="K727" l="1"/>
  <c r="E725"/>
  <c r="K728" l="1"/>
  <c r="E726"/>
  <c r="K729" l="1"/>
  <c r="E727"/>
  <c r="K730" l="1"/>
  <c r="E728"/>
  <c r="K731" l="1"/>
  <c r="E729"/>
  <c r="K732" l="1"/>
  <c r="E730"/>
  <c r="K733" l="1"/>
  <c r="E731"/>
  <c r="K734" l="1"/>
  <c r="E732"/>
  <c r="K735" l="1"/>
  <c r="E733"/>
  <c r="K736" l="1"/>
  <c r="E734"/>
  <c r="K737" l="1"/>
  <c r="E735"/>
  <c r="K738" l="1"/>
  <c r="E736"/>
  <c r="K739" l="1"/>
  <c r="E737"/>
  <c r="K740" l="1"/>
  <c r="E738"/>
  <c r="K741" l="1"/>
  <c r="E739"/>
  <c r="K742" l="1"/>
  <c r="E740"/>
  <c r="K743" l="1"/>
  <c r="E741"/>
  <c r="K744" l="1"/>
  <c r="E742"/>
  <c r="K745" l="1"/>
  <c r="E743"/>
  <c r="K746" l="1"/>
  <c r="E744"/>
  <c r="K747" l="1"/>
  <c r="E745"/>
  <c r="K748" l="1"/>
  <c r="E746"/>
  <c r="K749" l="1"/>
  <c r="E747"/>
  <c r="K750" l="1"/>
  <c r="E748"/>
  <c r="K751" l="1"/>
  <c r="E749"/>
  <c r="K752" l="1"/>
  <c r="E750"/>
  <c r="K753" l="1"/>
  <c r="E751"/>
  <c r="K754" l="1"/>
  <c r="E752"/>
  <c r="K755" l="1"/>
  <c r="E753"/>
  <c r="K756" l="1"/>
  <c r="E754"/>
  <c r="K757" l="1"/>
  <c r="E755"/>
  <c r="K758" l="1"/>
  <c r="E756"/>
  <c r="K759" l="1"/>
  <c r="E757"/>
  <c r="K760" l="1"/>
  <c r="E758"/>
  <c r="K761" l="1"/>
  <c r="E759"/>
  <c r="K762" l="1"/>
  <c r="E760"/>
  <c r="K763" l="1"/>
  <c r="E761"/>
  <c r="K764" l="1"/>
  <c r="E762"/>
  <c r="K765" l="1"/>
  <c r="E763"/>
  <c r="K766" l="1"/>
  <c r="E764"/>
  <c r="K767" l="1"/>
  <c r="E765"/>
  <c r="K768" l="1"/>
  <c r="E766"/>
  <c r="K769" l="1"/>
  <c r="E767"/>
  <c r="K770" l="1"/>
  <c r="E768"/>
  <c r="K771" l="1"/>
  <c r="E769"/>
  <c r="K772" l="1"/>
  <c r="E770"/>
  <c r="K773" l="1"/>
  <c r="E771"/>
  <c r="K774" l="1"/>
  <c r="E772"/>
  <c r="K775" l="1"/>
  <c r="E773"/>
  <c r="K776" l="1"/>
  <c r="E774"/>
  <c r="K777" l="1"/>
  <c r="E775"/>
  <c r="K778" l="1"/>
  <c r="E776"/>
  <c r="K779" l="1"/>
  <c r="E777"/>
  <c r="K780" l="1"/>
  <c r="E778"/>
  <c r="K781" l="1"/>
  <c r="E779"/>
  <c r="K782" l="1"/>
  <c r="E780"/>
  <c r="K783" l="1"/>
  <c r="E781"/>
  <c r="K784" l="1"/>
  <c r="E782"/>
  <c r="K785" l="1"/>
  <c r="E783"/>
  <c r="K786" l="1"/>
  <c r="E784"/>
  <c r="K787" l="1"/>
  <c r="E785"/>
  <c r="K788" l="1"/>
  <c r="E786"/>
  <c r="K789" l="1"/>
  <c r="E787"/>
  <c r="K790" l="1"/>
  <c r="E788"/>
  <c r="K791" l="1"/>
  <c r="E789"/>
  <c r="K792" l="1"/>
  <c r="E790"/>
  <c r="K793" l="1"/>
  <c r="E791"/>
  <c r="K794" l="1"/>
  <c r="E792"/>
  <c r="K795" l="1"/>
  <c r="E793"/>
  <c r="K796" l="1"/>
  <c r="E794"/>
  <c r="K797" l="1"/>
  <c r="E795"/>
  <c r="K798" l="1"/>
  <c r="E796"/>
  <c r="K799" l="1"/>
  <c r="E797"/>
  <c r="K800" l="1"/>
  <c r="E798"/>
  <c r="K801" l="1"/>
  <c r="E799"/>
  <c r="K802" l="1"/>
  <c r="E800"/>
  <c r="K803" l="1"/>
  <c r="E801"/>
  <c r="K804" l="1"/>
  <c r="E802"/>
  <c r="K805" l="1"/>
  <c r="E803"/>
  <c r="K806" l="1"/>
  <c r="E804"/>
  <c r="K807" l="1"/>
  <c r="E805"/>
  <c r="K808" l="1"/>
  <c r="E806"/>
  <c r="K809" l="1"/>
  <c r="E807"/>
  <c r="K810" l="1"/>
  <c r="E808"/>
  <c r="K811" l="1"/>
  <c r="E809"/>
  <c r="K812" l="1"/>
  <c r="E810"/>
  <c r="K813" l="1"/>
  <c r="E811"/>
  <c r="K814" l="1"/>
  <c r="E812"/>
  <c r="K815" l="1"/>
  <c r="E813"/>
  <c r="K816" l="1"/>
  <c r="E814"/>
  <c r="K817" l="1"/>
  <c r="E815"/>
  <c r="K818" l="1"/>
  <c r="E816"/>
  <c r="K819" l="1"/>
  <c r="E817"/>
  <c r="K820" l="1"/>
  <c r="E818"/>
  <c r="K821" l="1"/>
  <c r="E819"/>
  <c r="K822" l="1"/>
  <c r="E820"/>
  <c r="K823" l="1"/>
  <c r="E821"/>
  <c r="K824" l="1"/>
  <c r="E822"/>
  <c r="K825" l="1"/>
  <c r="E823"/>
  <c r="K826" l="1"/>
  <c r="E824"/>
  <c r="K827" l="1"/>
  <c r="E825"/>
  <c r="K828" l="1"/>
  <c r="E826"/>
  <c r="K829" l="1"/>
  <c r="E827"/>
  <c r="K830" l="1"/>
  <c r="E828"/>
  <c r="K831" l="1"/>
  <c r="E829"/>
  <c r="K832" l="1"/>
  <c r="E830"/>
  <c r="K833" l="1"/>
  <c r="E831"/>
  <c r="K834" l="1"/>
  <c r="E832"/>
  <c r="K835" l="1"/>
  <c r="E833"/>
  <c r="K836" l="1"/>
  <c r="E834"/>
  <c r="K837" l="1"/>
  <c r="E835"/>
  <c r="K838" l="1"/>
  <c r="E836"/>
  <c r="K839" l="1"/>
  <c r="E837"/>
  <c r="K840" l="1"/>
  <c r="E838"/>
  <c r="K841" l="1"/>
  <c r="E839"/>
  <c r="K842" l="1"/>
  <c r="E840"/>
  <c r="K843" l="1"/>
  <c r="E841"/>
  <c r="K844" l="1"/>
  <c r="E842"/>
  <c r="K845" l="1"/>
  <c r="E843"/>
  <c r="K846" l="1"/>
  <c r="E844"/>
  <c r="K847" l="1"/>
  <c r="E845"/>
  <c r="K848" l="1"/>
  <c r="E846"/>
  <c r="K849" l="1"/>
  <c r="E847"/>
  <c r="K850" l="1"/>
  <c r="E848"/>
  <c r="K851" l="1"/>
  <c r="E849"/>
  <c r="K852" l="1"/>
  <c r="E850"/>
  <c r="K853" l="1"/>
  <c r="E851"/>
  <c r="K854" l="1"/>
  <c r="E852"/>
  <c r="K855" l="1"/>
  <c r="E853"/>
  <c r="K856" l="1"/>
  <c r="E854"/>
  <c r="K857" l="1"/>
  <c r="E855"/>
  <c r="K858" l="1"/>
  <c r="E856"/>
  <c r="K859" l="1"/>
  <c r="E857"/>
  <c r="K860" l="1"/>
  <c r="E858"/>
  <c r="K861" l="1"/>
  <c r="E859"/>
  <c r="K862" l="1"/>
  <c r="E860"/>
  <c r="K863" l="1"/>
  <c r="E861"/>
  <c r="K864" l="1"/>
  <c r="E862"/>
  <c r="K865" l="1"/>
  <c r="E863"/>
  <c r="K866" l="1"/>
  <c r="E864"/>
  <c r="K867" l="1"/>
  <c r="E865"/>
  <c r="K868" l="1"/>
  <c r="E866"/>
  <c r="K869" l="1"/>
  <c r="E867"/>
  <c r="K870" l="1"/>
  <c r="E868"/>
  <c r="K871" l="1"/>
  <c r="E869"/>
  <c r="K872" l="1"/>
  <c r="E870"/>
  <c r="K873" l="1"/>
  <c r="E871"/>
  <c r="K874" l="1"/>
  <c r="E872"/>
  <c r="K875" l="1"/>
  <c r="E873"/>
  <c r="K876" l="1"/>
  <c r="E874"/>
  <c r="K877" l="1"/>
  <c r="E875"/>
  <c r="K878" l="1"/>
  <c r="E876"/>
  <c r="K879" l="1"/>
  <c r="E877"/>
  <c r="K880" l="1"/>
  <c r="E878"/>
  <c r="K881" l="1"/>
  <c r="E879"/>
  <c r="K882" l="1"/>
  <c r="E880"/>
  <c r="K883" l="1"/>
  <c r="E881"/>
  <c r="K884" l="1"/>
  <c r="E882"/>
  <c r="K885" l="1"/>
  <c r="E883"/>
  <c r="K886" l="1"/>
  <c r="E884"/>
  <c r="K887" l="1"/>
  <c r="E885"/>
  <c r="K888" l="1"/>
  <c r="E886"/>
  <c r="K889" l="1"/>
  <c r="E887"/>
  <c r="K890" l="1"/>
  <c r="E888"/>
  <c r="K891" l="1"/>
  <c r="E889"/>
  <c r="K892" l="1"/>
  <c r="E890"/>
  <c r="K893" l="1"/>
  <c r="E891"/>
  <c r="K894" l="1"/>
  <c r="E892"/>
  <c r="K895" l="1"/>
  <c r="E893"/>
  <c r="K896" l="1"/>
  <c r="E894"/>
  <c r="K897" l="1"/>
  <c r="E895"/>
  <c r="K898" l="1"/>
  <c r="E896"/>
  <c r="K899" l="1"/>
  <c r="E897"/>
  <c r="K900" l="1"/>
  <c r="E898"/>
  <c r="K901" l="1"/>
  <c r="E899"/>
  <c r="K902" l="1"/>
  <c r="E900"/>
  <c r="K903" l="1"/>
  <c r="E901"/>
  <c r="K904" l="1"/>
  <c r="E902"/>
  <c r="K906" l="1"/>
  <c r="K905"/>
  <c r="E903"/>
  <c r="E904" l="1"/>
  <c r="E905" l="1"/>
  <c r="E906"/>
</calcChain>
</file>

<file path=xl/sharedStrings.xml><?xml version="1.0" encoding="utf-8"?>
<sst xmlns="http://schemas.openxmlformats.org/spreadsheetml/2006/main" count="433" uniqueCount="165">
  <si>
    <t>데미지</t>
    <phoneticPr fontId="2" type="noConversion"/>
  </si>
  <si>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</si>
  <si>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</si>
  <si>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</si>
  <si>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</si>
  <si>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공격력</t>
    <phoneticPr fontId="2" type="noConversion"/>
  </si>
  <si>
    <t>크리</t>
    <phoneticPr fontId="2" type="noConversion"/>
  </si>
  <si>
    <t>극피</t>
    <phoneticPr fontId="2" type="noConversion"/>
  </si>
  <si>
    <t>크리쪽가격</t>
    <phoneticPr fontId="2" type="noConversion"/>
  </si>
  <si>
    <t>E공속</t>
    <phoneticPr fontId="2" type="noConversion"/>
  </si>
  <si>
    <t>뎀증량</t>
    <phoneticPr fontId="2" type="noConversion"/>
  </si>
  <si>
    <t>연결</t>
    <phoneticPr fontId="2" type="noConversion"/>
  </si>
  <si>
    <t>독립</t>
    <phoneticPr fontId="2" type="noConversion"/>
  </si>
  <si>
    <t>물리뎀증량</t>
    <phoneticPr fontId="2" type="noConversion"/>
  </si>
  <si>
    <t>물리총</t>
    <phoneticPr fontId="2" type="noConversion"/>
  </si>
  <si>
    <t>증뎀</t>
    <phoneticPr fontId="2" type="noConversion"/>
  </si>
  <si>
    <t>공속,증뎀가격</t>
    <phoneticPr fontId="2" type="noConversion"/>
  </si>
  <si>
    <t>크리*공속*증뎀</t>
    <phoneticPr fontId="2" type="noConversion"/>
  </si>
  <si>
    <t>E증뎀</t>
    <phoneticPr fontId="2" type="noConversion"/>
  </si>
  <si>
    <t>마법총</t>
    <phoneticPr fontId="2" type="noConversion"/>
  </si>
  <si>
    <t>공속*증뎀</t>
    <phoneticPr fontId="2" type="noConversion"/>
  </si>
  <si>
    <t>마법뎀증량</t>
    <phoneticPr fontId="2" type="noConversion"/>
  </si>
  <si>
    <t>총마법력</t>
    <phoneticPr fontId="2" type="noConversion"/>
  </si>
  <si>
    <t>몇층</t>
    <phoneticPr fontId="2" type="noConversion"/>
  </si>
  <si>
    <t>총비중</t>
  </si>
  <si>
    <t>총비중</t>
    <phoneticPr fontId="2" type="noConversion"/>
  </si>
  <si>
    <t>물리데미지의 크리로인한 증뎀율은, element의 갯수추가(비중늘어남) 으로 극복한다.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</si>
  <si>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</si>
  <si>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</si>
  <si>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</si>
  <si>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</si>
  <si>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</si>
  <si>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</si>
  <si>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</si>
  <si>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</si>
  <si>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</si>
  <si>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</si>
  <si>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</si>
  <si>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</si>
  <si>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</si>
  <si>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</si>
  <si>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</si>
  <si>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</si>
  <si>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</si>
  <si>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</si>
  <si>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</si>
  <si>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</si>
  <si>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</si>
  <si>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</si>
  <si>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Growthrate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</si>
  <si>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</si>
  <si>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</si>
  <si>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</si>
  <si>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</si>
  <si>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</si>
  <si>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</si>
  <si>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</si>
  <si>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</si>
  <si>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</si>
  <si>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</si>
  <si>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</si>
  <si>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</si>
  <si>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</si>
  <si>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</si>
  <si>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</si>
  <si>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</si>
  <si>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</si>
  <si>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</si>
  <si>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</si>
  <si>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</si>
  <si>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</si>
  <si>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</si>
  <si>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</si>
  <si>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</si>
  <si>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</si>
  <si>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</si>
  <si>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</si>
  <si>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</si>
  <si>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</si>
  <si>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</si>
  <si>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</si>
  <si>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</si>
  <si>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</si>
  <si>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</si>
  <si>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</si>
  <si>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</si>
  <si>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</si>
  <si>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</si>
  <si>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</si>
  <si>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</si>
  <si>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</si>
  <si>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</si>
  <si>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</si>
  <si>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</si>
  <si>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E+18</t>
  </si>
  <si>
    <t>E+19</t>
  </si>
  <si>
    <t>E+20</t>
  </si>
  <si>
    <t>E+21</t>
  </si>
  <si>
    <t>C</t>
    <phoneticPr fontId="2" type="noConversion"/>
  </si>
  <si>
    <t>800A</t>
    <phoneticPr fontId="2" type="noConversion"/>
  </si>
  <si>
    <t>850B</t>
    <phoneticPr fontId="2" type="noConversion"/>
  </si>
  <si>
    <t>20A</t>
    <phoneticPr fontId="2" type="noConversion"/>
  </si>
  <si>
    <t>30B</t>
    <phoneticPr fontId="2" type="noConversion"/>
  </si>
  <si>
    <t>1800C</t>
    <phoneticPr fontId="2" type="noConversion"/>
  </si>
  <si>
    <t>70C</t>
    <phoneticPr fontId="2" type="noConversion"/>
  </si>
  <si>
    <t>연구비비용</t>
    <phoneticPr fontId="2" type="noConversion"/>
  </si>
  <si>
    <t>랩업의5배</t>
    <phoneticPr fontId="2" type="noConversion"/>
  </si>
  <si>
    <t>330</t>
    <phoneticPr fontId="2" type="noConversion"/>
  </si>
  <si>
    <t>3000</t>
    <phoneticPr fontId="2" type="noConversion"/>
  </si>
  <si>
    <t>연구시간감소량</t>
    <phoneticPr fontId="2" type="noConversion"/>
  </si>
  <si>
    <t>기준연구시간</t>
    <phoneticPr fontId="2" type="noConversion"/>
  </si>
  <si>
    <t>시간</t>
    <phoneticPr fontId="2" type="noConversion"/>
  </si>
  <si>
    <t>20층마다2배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</si>
  <si>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</si>
  <si>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</si>
  <si>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</si>
  <si>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</si>
  <si>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30초기준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</si>
  <si>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</si>
  <si>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</si>
  <si>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</si>
  <si>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</si>
  <si>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</si>
  <si>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</si>
  <si>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</si>
  <si>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</si>
  <si>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</si>
  <si>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</si>
  <si>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연구시간GrowthRate</t>
    <phoneticPr fontId="2" type="noConversion"/>
  </si>
  <si>
    <t>900층기준</t>
    <phoneticPr fontId="2" type="noConversion"/>
  </si>
  <si>
    <t>30*2의3승초증가</t>
    <phoneticPr fontId="2" type="noConversion"/>
  </si>
  <si>
    <t>기준연구시간</t>
    <phoneticPr fontId="2" type="noConversion"/>
  </si>
  <si>
    <t>연구시간감소량</t>
    <phoneticPr fontId="2" type="noConversion"/>
  </si>
  <si>
    <t>비중포함데미지증가</t>
    <phoneticPr fontId="2" type="noConversion"/>
  </si>
  <si>
    <t>Growthrate</t>
    <phoneticPr fontId="2" type="noConversion"/>
  </si>
  <si>
    <t>레벨</t>
    <phoneticPr fontId="2" type="noConversion"/>
  </si>
  <si>
    <t>1기준</t>
    <phoneticPr fontId="2" type="noConversion"/>
  </si>
  <si>
    <t>연구시간GrowthRate</t>
    <phoneticPr fontId="2" type="noConversion"/>
  </si>
  <si>
    <t>growthrate는</t>
    <phoneticPr fontId="2" type="noConversion"/>
  </si>
  <si>
    <t>900층기준</t>
    <phoneticPr fontId="2" type="noConversion"/>
  </si>
  <si>
    <t>20층마다2배</t>
    <phoneticPr fontId="2" type="noConversion"/>
  </si>
  <si>
    <t>30*2의3승초증가</t>
    <phoneticPr fontId="2" type="noConversion"/>
  </si>
  <si>
    <t>300층까지만</t>
    <phoneticPr fontId="2" type="noConversion"/>
  </si>
  <si>
    <t>비중제외</t>
    <phoneticPr fontId="2" type="noConversion"/>
  </si>
  <si>
    <t>총증뎀</t>
    <phoneticPr fontId="2" type="noConversion"/>
  </si>
  <si>
    <t>히어로공격의 비중변화는 1~ element총비중까지다.</t>
    <phoneticPr fontId="2" type="noConversion"/>
  </si>
  <si>
    <t>실제로 hero데미지의 비중은초기1에서 element의 총 비중 증가량만큼 따라서 증가하질않는다.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</si>
  <si>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</si>
  <si>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</si>
  <si>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</si>
  <si>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</si>
  <si>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</si>
  <si>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</si>
  <si>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</si>
  <si>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</si>
  <si>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</si>
  <si>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</si>
  <si>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</si>
  <si>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</si>
  <si>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그러나 공속, 크리 등의 증뎀이 비중증가의 역할을 한다.</t>
    <phoneticPr fontId="2" type="noConversion"/>
  </si>
  <si>
    <t>고로 element의 비중증가와, hero의 증뎀능력은 유사하게 증가해야한다.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</si>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</sst>
</file>

<file path=xl/styles.xml><?xml version="1.0" encoding="utf-8"?>
<styleSheet xmlns="http://schemas.openxmlformats.org/spreadsheetml/2006/main">
  <numFmts count="10">
    <numFmt numFmtId="41" formatCode="_-* #,##0_-;\-* #,##0_-;_-* &quot;-&quot;_-;_-@_-"/>
    <numFmt numFmtId="176" formatCode="0_);[Red]\(0\)"/>
    <numFmt numFmtId="177" formatCode="0.0_ "/>
    <numFmt numFmtId="178" formatCode="0_ "/>
    <numFmt numFmtId="179" formatCode="0.000E+00"/>
    <numFmt numFmtId="180" formatCode="0.0%"/>
    <numFmt numFmtId="181" formatCode="0.000_ "/>
    <numFmt numFmtId="182" formatCode="0.00_ "/>
    <numFmt numFmtId="183" formatCode="0.0_);[Red]\(0.0\)"/>
    <numFmt numFmtId="184" formatCode="0.00_);[Red]\(0.00\)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178" fontId="0" fillId="4" borderId="2" xfId="0" applyNumberFormat="1" applyFill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9" fontId="0" fillId="0" borderId="0" xfId="0" applyNumberFormat="1">
      <alignment vertical="center"/>
    </xf>
    <xf numFmtId="0" fontId="0" fillId="7" borderId="10" xfId="0" applyFont="1" applyFill="1" applyBorder="1">
      <alignment vertical="center"/>
    </xf>
    <xf numFmtId="0" fontId="16" fillId="0" borderId="13" xfId="0" applyFont="1" applyBorder="1" applyAlignment="1">
      <alignment horizontal="right" vertical="center"/>
    </xf>
    <xf numFmtId="0" fontId="3" fillId="9" borderId="1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182" fontId="16" fillId="0" borderId="0" xfId="0" applyNumberFormat="1" applyFont="1" applyAlignment="1">
      <alignment horizontal="left" vertical="center"/>
    </xf>
    <xf numFmtId="182" fontId="16" fillId="0" borderId="11" xfId="0" applyNumberFormat="1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181" fontId="16" fillId="0" borderId="5" xfId="0" applyNumberFormat="1" applyFont="1" applyBorder="1" applyAlignment="1">
      <alignment horizontal="left" vertical="center"/>
    </xf>
    <xf numFmtId="0" fontId="22" fillId="10" borderId="12" xfId="0" applyFont="1" applyFill="1" applyBorder="1" applyAlignment="1">
      <alignment horizontal="left" vertical="center"/>
    </xf>
    <xf numFmtId="0" fontId="16" fillId="0" borderId="0" xfId="0" applyNumberFormat="1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182" fontId="16" fillId="0" borderId="13" xfId="0" applyNumberFormat="1" applyFont="1" applyBorder="1" applyAlignment="1">
      <alignment horizontal="left" vertical="center"/>
    </xf>
    <xf numFmtId="182" fontId="16" fillId="0" borderId="16" xfId="0" applyNumberFormat="1" applyFont="1" applyBorder="1" applyAlignment="1">
      <alignment horizontal="left" vertical="center"/>
    </xf>
    <xf numFmtId="181" fontId="16" fillId="0" borderId="15" xfId="0" applyNumberFormat="1" applyFont="1" applyBorder="1" applyAlignment="1">
      <alignment horizontal="left" vertical="center"/>
    </xf>
    <xf numFmtId="0" fontId="22" fillId="10" borderId="17" xfId="0" applyFont="1" applyFill="1" applyBorder="1" applyAlignment="1">
      <alignment horizontal="left" vertical="center"/>
    </xf>
    <xf numFmtId="0" fontId="22" fillId="10" borderId="14" xfId="0" applyFont="1" applyFill="1" applyBorder="1" applyAlignment="1">
      <alignment horizontal="left" vertical="center"/>
    </xf>
    <xf numFmtId="9" fontId="15" fillId="0" borderId="0" xfId="0" applyNumberFormat="1" applyFont="1" applyAlignment="1">
      <alignment horizontal="left" vertical="center"/>
    </xf>
    <xf numFmtId="180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82" fontId="16" fillId="0" borderId="0" xfId="0" applyNumberFormat="1" applyFont="1" applyAlignment="1">
      <alignment vertical="center"/>
    </xf>
    <xf numFmtId="182" fontId="16" fillId="0" borderId="5" xfId="0" applyNumberFormat="1" applyFont="1" applyBorder="1" applyAlignment="1">
      <alignment vertical="center"/>
    </xf>
    <xf numFmtId="182" fontId="16" fillId="0" borderId="0" xfId="0" applyNumberFormat="1" applyFont="1" applyBorder="1" applyAlignment="1">
      <alignment vertical="center"/>
    </xf>
    <xf numFmtId="181" fontId="16" fillId="0" borderId="5" xfId="0" applyNumberFormat="1" applyFont="1" applyBorder="1" applyAlignment="1">
      <alignment vertical="center"/>
    </xf>
    <xf numFmtId="0" fontId="22" fillId="10" borderId="12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8" borderId="0" xfId="0" applyNumberFormat="1" applyFont="1" applyFill="1" applyAlignment="1">
      <alignment vertical="center"/>
    </xf>
    <xf numFmtId="0" fontId="16" fillId="8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11" xfId="1" applyNumberFormat="1" applyFont="1" applyBorder="1" applyAlignment="1">
      <alignment vertical="center"/>
    </xf>
    <xf numFmtId="0" fontId="16" fillId="8" borderId="0" xfId="1" applyNumberFormat="1" applyFont="1" applyFill="1" applyAlignment="1">
      <alignment vertical="center"/>
    </xf>
    <xf numFmtId="176" fontId="16" fillId="0" borderId="11" xfId="1" applyNumberFormat="1" applyFont="1" applyBorder="1" applyAlignment="1">
      <alignment vertical="center"/>
    </xf>
    <xf numFmtId="182" fontId="16" fillId="0" borderId="13" xfId="0" applyNumberFormat="1" applyFont="1" applyBorder="1" applyAlignment="1">
      <alignment vertical="center"/>
    </xf>
    <xf numFmtId="182" fontId="16" fillId="0" borderId="15" xfId="0" applyNumberFormat="1" applyFont="1" applyBorder="1" applyAlignment="1">
      <alignment vertical="center"/>
    </xf>
    <xf numFmtId="181" fontId="16" fillId="0" borderId="15" xfId="0" applyNumberFormat="1" applyFont="1" applyBorder="1" applyAlignment="1">
      <alignment vertical="center"/>
    </xf>
    <xf numFmtId="0" fontId="22" fillId="10" borderId="17" xfId="0" applyFont="1" applyFill="1" applyBorder="1" applyAlignment="1">
      <alignment vertical="center"/>
    </xf>
    <xf numFmtId="0" fontId="16" fillId="0" borderId="13" xfId="0" applyNumberFormat="1" applyFont="1" applyBorder="1" applyAlignment="1">
      <alignment vertical="center"/>
    </xf>
    <xf numFmtId="0" fontId="16" fillId="4" borderId="13" xfId="0" applyNumberFormat="1" applyFont="1" applyFill="1" applyBorder="1" applyAlignment="1">
      <alignment vertical="center"/>
    </xf>
    <xf numFmtId="0" fontId="16" fillId="0" borderId="13" xfId="1" applyNumberFormat="1" applyFont="1" applyBorder="1" applyAlignment="1">
      <alignment vertical="center"/>
    </xf>
    <xf numFmtId="176" fontId="16" fillId="0" borderId="16" xfId="1" applyNumberFormat="1" applyFont="1" applyBorder="1" applyAlignment="1">
      <alignment vertical="center"/>
    </xf>
    <xf numFmtId="182" fontId="16" fillId="9" borderId="5" xfId="0" applyNumberFormat="1" applyFont="1" applyFill="1" applyBorder="1" applyAlignment="1">
      <alignment vertical="center"/>
    </xf>
    <xf numFmtId="182" fontId="19" fillId="0" borderId="0" xfId="0" applyNumberFormat="1" applyFont="1" applyFill="1" applyBorder="1" applyAlignment="1">
      <alignment vertical="center"/>
    </xf>
    <xf numFmtId="0" fontId="22" fillId="10" borderId="14" xfId="0" applyFont="1" applyFill="1" applyBorder="1" applyAlignment="1">
      <alignment vertical="center"/>
    </xf>
    <xf numFmtId="182" fontId="16" fillId="9" borderId="0" xfId="0" applyNumberFormat="1" applyFont="1" applyFill="1" applyBorder="1" applyAlignment="1">
      <alignment vertical="center"/>
    </xf>
    <xf numFmtId="182" fontId="20" fillId="0" borderId="0" xfId="0" applyNumberFormat="1" applyFont="1" applyBorder="1" applyAlignment="1">
      <alignment vertical="center"/>
    </xf>
    <xf numFmtId="182" fontId="20" fillId="0" borderId="5" xfId="0" applyNumberFormat="1" applyFont="1" applyBorder="1" applyAlignment="1">
      <alignment vertical="center"/>
    </xf>
    <xf numFmtId="182" fontId="16" fillId="8" borderId="0" xfId="1" applyNumberFormat="1" applyFont="1" applyFill="1" applyAlignment="1">
      <alignment vertical="center"/>
    </xf>
    <xf numFmtId="183" fontId="18" fillId="0" borderId="11" xfId="1" applyNumberFormat="1" applyFont="1" applyBorder="1" applyAlignment="1">
      <alignment vertical="center"/>
    </xf>
    <xf numFmtId="183" fontId="16" fillId="0" borderId="11" xfId="1" applyNumberFormat="1" applyFont="1" applyBorder="1" applyAlignment="1">
      <alignment vertical="center"/>
    </xf>
    <xf numFmtId="183" fontId="16" fillId="0" borderId="16" xfId="1" applyNumberFormat="1" applyFont="1" applyBorder="1" applyAlignment="1">
      <alignment vertical="center"/>
    </xf>
    <xf numFmtId="0" fontId="16" fillId="3" borderId="13" xfId="1" applyNumberFormat="1" applyFont="1" applyFill="1" applyBorder="1" applyAlignment="1">
      <alignment vertical="center"/>
    </xf>
    <xf numFmtId="0" fontId="16" fillId="3" borderId="0" xfId="0" applyNumberFormat="1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2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3" borderId="0" xfId="0" applyNumberFormat="1" applyFont="1" applyFill="1" applyAlignment="1">
      <alignment vertical="center"/>
    </xf>
    <xf numFmtId="176" fontId="16" fillId="0" borderId="13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2" fontId="16" fillId="0" borderId="0" xfId="0" applyNumberFormat="1" applyFont="1" applyFill="1" applyAlignment="1">
      <alignment vertical="center"/>
    </xf>
    <xf numFmtId="184" fontId="21" fillId="9" borderId="0" xfId="0" applyNumberFormat="1" applyFont="1" applyFill="1" applyAlignment="1">
      <alignment horizontal="right" vertical="center"/>
    </xf>
    <xf numFmtId="184" fontId="15" fillId="9" borderId="0" xfId="0" applyNumberFormat="1" applyFont="1" applyFill="1" applyAlignment="1">
      <alignment horizontal="right" vertical="center"/>
    </xf>
    <xf numFmtId="9" fontId="15" fillId="9" borderId="0" xfId="0" applyNumberFormat="1" applyFont="1" applyFill="1" applyAlignment="1">
      <alignment horizontal="left" vertical="center"/>
    </xf>
    <xf numFmtId="180" fontId="15" fillId="9" borderId="0" xfId="0" applyNumberFormat="1" applyFont="1" applyFill="1" applyAlignment="1">
      <alignment horizontal="left" vertical="center"/>
    </xf>
    <xf numFmtId="181" fontId="16" fillId="9" borderId="5" xfId="0" applyNumberFormat="1" applyFont="1" applyFill="1" applyBorder="1" applyAlignment="1">
      <alignment horizontal="left" vertical="center"/>
    </xf>
    <xf numFmtId="182" fontId="16" fillId="9" borderId="0" xfId="0" applyNumberFormat="1" applyFont="1" applyFill="1" applyAlignment="1">
      <alignment horizontal="left" vertical="center"/>
    </xf>
    <xf numFmtId="182" fontId="16" fillId="9" borderId="0" xfId="0" applyNumberFormat="1" applyFont="1" applyFill="1" applyAlignment="1">
      <alignment vertical="center"/>
    </xf>
    <xf numFmtId="182" fontId="20" fillId="9" borderId="0" xfId="0" applyNumberFormat="1" applyFont="1" applyFill="1" applyBorder="1" applyAlignment="1">
      <alignment vertical="center"/>
    </xf>
    <xf numFmtId="181" fontId="16" fillId="9" borderId="5" xfId="0" applyNumberFormat="1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D967"/>
  <sheetViews>
    <sheetView topLeftCell="A381" zoomScale="85" zoomScaleNormal="85" workbookViewId="0">
      <selection activeCell="G106" sqref="A106:G106"/>
    </sheetView>
  </sheetViews>
  <sheetFormatPr defaultRowHeight="11.25"/>
  <cols>
    <col min="1" max="1" width="6.75" style="62" customWidth="1"/>
    <col min="2" max="2" width="5.875" style="62" customWidth="1"/>
    <col min="3" max="3" width="5.875" style="63" customWidth="1"/>
    <col min="4" max="4" width="5.875" style="64" customWidth="1"/>
    <col min="5" max="5" width="5.875" style="65" customWidth="1"/>
    <col min="6" max="6" width="5.875" style="62" customWidth="1"/>
    <col min="7" max="7" width="4.625" style="66" customWidth="1"/>
    <col min="8" max="12" width="4.125" style="71" customWidth="1"/>
    <col min="13" max="16" width="4.125" style="70" customWidth="1"/>
    <col min="17" max="17" width="4.125" style="99" customWidth="1"/>
    <col min="18" max="18" width="4.125" style="74" customWidth="1"/>
    <col min="19" max="23" width="4.125" style="71" customWidth="1"/>
    <col min="24" max="27" width="4.125" style="70" customWidth="1"/>
    <col min="28" max="28" width="4.125" style="99" customWidth="1"/>
    <col min="29" max="29" width="4.125" style="74" customWidth="1"/>
    <col min="30" max="34" width="4.125" style="71" customWidth="1"/>
    <col min="35" max="38" width="4.125" style="70" customWidth="1"/>
    <col min="39" max="39" width="4.125" style="99" customWidth="1"/>
    <col min="40" max="40" width="4.125" style="74" customWidth="1"/>
    <col min="41" max="45" width="4.125" style="71" customWidth="1"/>
    <col min="46" max="49" width="4.125" style="70" customWidth="1"/>
    <col min="50" max="50" width="4.125" style="99" customWidth="1"/>
    <col min="51" max="51" width="4.125" style="74" customWidth="1"/>
    <col min="52" max="56" width="4.125" style="71" customWidth="1"/>
    <col min="57" max="60" width="4.125" style="70" customWidth="1"/>
    <col min="61" max="61" width="4.125" style="99" customWidth="1"/>
    <col min="62" max="62" width="4.125" style="74" customWidth="1"/>
    <col min="63" max="67" width="4.125" style="71" customWidth="1"/>
    <col min="68" max="71" width="4.125" style="70" customWidth="1"/>
    <col min="72" max="72" width="4.125" style="99" customWidth="1"/>
    <col min="73" max="73" width="4.125" style="74" customWidth="1"/>
    <col min="74" max="78" width="4.125" style="71" customWidth="1"/>
    <col min="79" max="82" width="4.125" style="70" customWidth="1"/>
    <col min="83" max="83" width="4.125" style="99" customWidth="1"/>
    <col min="84" max="84" width="4.125" style="74" customWidth="1"/>
    <col min="85" max="89" width="4.125" style="71" customWidth="1"/>
    <col min="90" max="93" width="4.125" style="70" customWidth="1"/>
    <col min="94" max="94" width="4.125" style="99" customWidth="1"/>
    <col min="95" max="95" width="4.125" style="74" customWidth="1"/>
    <col min="96" max="97" width="4.125" style="71" customWidth="1"/>
    <col min="98" max="98" width="5.25" style="71" customWidth="1"/>
    <col min="99" max="99" width="4.125" style="71" customWidth="1"/>
    <col min="100" max="100" width="5.25" style="71" customWidth="1"/>
    <col min="101" max="104" width="4.125" style="70" customWidth="1"/>
    <col min="105" max="105" width="4.125" style="99" customWidth="1"/>
    <col min="106" max="106" width="4.125" style="74" customWidth="1"/>
    <col min="107" max="16384" width="9" style="37"/>
  </cols>
  <sheetData>
    <row r="1" spans="1:108">
      <c r="A1" s="62" t="s">
        <v>110</v>
      </c>
      <c r="B1" s="62" t="s">
        <v>109</v>
      </c>
      <c r="C1" s="63" t="s">
        <v>147</v>
      </c>
      <c r="D1" s="64" t="s">
        <v>148</v>
      </c>
      <c r="E1" s="65" t="s">
        <v>49</v>
      </c>
      <c r="F1" s="62">
        <f>POWER(2,0.2)</f>
        <v>1.1486983549970351</v>
      </c>
      <c r="G1" s="66" t="s">
        <v>1</v>
      </c>
      <c r="H1" s="67"/>
      <c r="I1" s="68">
        <f>I3+6</f>
        <v>6</v>
      </c>
      <c r="J1" s="95" t="s">
        <v>126</v>
      </c>
      <c r="K1" s="68"/>
      <c r="L1" s="95"/>
      <c r="M1" s="96" t="s">
        <v>127</v>
      </c>
      <c r="N1" s="97"/>
      <c r="Q1" s="99" t="s">
        <v>153</v>
      </c>
      <c r="R1" s="72"/>
      <c r="S1" s="67"/>
      <c r="T1" s="68">
        <f>T3+6</f>
        <v>16</v>
      </c>
      <c r="U1" s="95" t="s">
        <v>126</v>
      </c>
      <c r="V1" s="68"/>
      <c r="W1" s="95"/>
      <c r="X1" s="96" t="s">
        <v>127</v>
      </c>
      <c r="Y1" s="97"/>
      <c r="AB1" s="99" t="s">
        <v>153</v>
      </c>
      <c r="AC1" s="72"/>
      <c r="AD1" s="67"/>
      <c r="AE1" s="68">
        <f>AE3+6</f>
        <v>41</v>
      </c>
      <c r="AF1" s="95" t="s">
        <v>126</v>
      </c>
      <c r="AG1" s="68"/>
      <c r="AH1" s="95"/>
      <c r="AI1" s="96" t="s">
        <v>127</v>
      </c>
      <c r="AJ1" s="97"/>
      <c r="AM1" s="99" t="s">
        <v>153</v>
      </c>
      <c r="AN1" s="72"/>
      <c r="AO1" s="67"/>
      <c r="AP1" s="68">
        <f>AP3+6</f>
        <v>71</v>
      </c>
      <c r="AQ1" s="95" t="s">
        <v>126</v>
      </c>
      <c r="AR1" s="68"/>
      <c r="AS1" s="95"/>
      <c r="AT1" s="96" t="s">
        <v>127</v>
      </c>
      <c r="AU1" s="97"/>
      <c r="AX1" s="99" t="s">
        <v>153</v>
      </c>
      <c r="AY1" s="72"/>
      <c r="AZ1" s="67"/>
      <c r="BA1" s="68">
        <f>BA3+6</f>
        <v>108</v>
      </c>
      <c r="BB1" s="95" t="s">
        <v>126</v>
      </c>
      <c r="BC1" s="68"/>
      <c r="BD1" s="95"/>
      <c r="BE1" s="96" t="s">
        <v>127</v>
      </c>
      <c r="BF1" s="97"/>
      <c r="BI1" s="99" t="s">
        <v>153</v>
      </c>
      <c r="BJ1" s="72"/>
      <c r="BK1" s="67"/>
      <c r="BL1" s="68">
        <f>BL3+6</f>
        <v>158</v>
      </c>
      <c r="BM1" s="95" t="s">
        <v>126</v>
      </c>
      <c r="BN1" s="68"/>
      <c r="BO1" s="95"/>
      <c r="BP1" s="96" t="s">
        <v>127</v>
      </c>
      <c r="BQ1" s="97"/>
      <c r="BT1" s="99" t="s">
        <v>153</v>
      </c>
      <c r="BU1" s="72"/>
      <c r="BV1" s="67"/>
      <c r="BW1" s="68">
        <f>BW3+6</f>
        <v>213</v>
      </c>
      <c r="BX1" s="95" t="s">
        <v>126</v>
      </c>
      <c r="BY1" s="68"/>
      <c r="BZ1" s="95"/>
      <c r="CA1" s="96" t="s">
        <v>127</v>
      </c>
      <c r="CB1" s="97"/>
      <c r="CE1" s="99" t="s">
        <v>153</v>
      </c>
      <c r="CF1" s="72"/>
      <c r="CG1" s="67"/>
      <c r="CH1" s="68">
        <f>CH3+6</f>
        <v>263</v>
      </c>
      <c r="CI1" s="95" t="s">
        <v>126</v>
      </c>
      <c r="CJ1" s="68"/>
      <c r="CK1" s="95"/>
      <c r="CL1" s="96" t="s">
        <v>127</v>
      </c>
      <c r="CM1" s="97"/>
      <c r="CP1" s="99" t="s">
        <v>153</v>
      </c>
      <c r="CQ1" s="72"/>
      <c r="CR1" s="67"/>
      <c r="CS1" s="68">
        <f>CS3+6</f>
        <v>326</v>
      </c>
      <c r="CT1" s="95" t="s">
        <v>126</v>
      </c>
      <c r="CU1" s="68"/>
      <c r="CV1" s="95"/>
      <c r="CW1" s="96" t="s">
        <v>127</v>
      </c>
      <c r="CX1" s="97"/>
      <c r="DA1" s="99" t="s">
        <v>153</v>
      </c>
      <c r="DB1" s="72"/>
      <c r="DD1" s="102" t="s">
        <v>161</v>
      </c>
    </row>
    <row r="2" spans="1:108">
      <c r="E2" s="65" t="s">
        <v>128</v>
      </c>
      <c r="F2" s="71">
        <f>POWER(2,0.05)</f>
        <v>1.0352649238413776</v>
      </c>
      <c r="I2" s="68" t="s">
        <v>116</v>
      </c>
      <c r="J2" s="95" t="s">
        <v>162</v>
      </c>
      <c r="K2" s="73" t="s">
        <v>149</v>
      </c>
      <c r="L2" s="95"/>
      <c r="M2" s="97"/>
      <c r="N2" s="97"/>
      <c r="Q2" s="100" t="s">
        <v>154</v>
      </c>
      <c r="R2" s="94" t="s">
        <v>155</v>
      </c>
      <c r="T2" s="68" t="s">
        <v>116</v>
      </c>
      <c r="U2" s="95" t="s">
        <v>162</v>
      </c>
      <c r="V2" s="73" t="s">
        <v>149</v>
      </c>
      <c r="W2" s="95"/>
      <c r="X2" s="97"/>
      <c r="Y2" s="97"/>
      <c r="AB2" s="100" t="s">
        <v>154</v>
      </c>
      <c r="AC2" s="94" t="s">
        <v>155</v>
      </c>
      <c r="AE2" s="68" t="s">
        <v>116</v>
      </c>
      <c r="AF2" s="95" t="s">
        <v>162</v>
      </c>
      <c r="AG2" s="73" t="s">
        <v>149</v>
      </c>
      <c r="AH2" s="95"/>
      <c r="AI2" s="97"/>
      <c r="AJ2" s="97"/>
      <c r="AM2" s="100" t="s">
        <v>154</v>
      </c>
      <c r="AN2" s="94" t="s">
        <v>155</v>
      </c>
      <c r="AP2" s="68" t="s">
        <v>116</v>
      </c>
      <c r="AQ2" s="95" t="s">
        <v>162</v>
      </c>
      <c r="AR2" s="73" t="s">
        <v>149</v>
      </c>
      <c r="AS2" s="95"/>
      <c r="AT2" s="97"/>
      <c r="AU2" s="97"/>
      <c r="AX2" s="100" t="s">
        <v>154</v>
      </c>
      <c r="AY2" s="94" t="s">
        <v>155</v>
      </c>
      <c r="BA2" s="68" t="s">
        <v>116</v>
      </c>
      <c r="BB2" s="95" t="s">
        <v>162</v>
      </c>
      <c r="BC2" s="73" t="s">
        <v>149</v>
      </c>
      <c r="BD2" s="95"/>
      <c r="BE2" s="97"/>
      <c r="BF2" s="97"/>
      <c r="BI2" s="100" t="s">
        <v>154</v>
      </c>
      <c r="BJ2" s="94" t="s">
        <v>155</v>
      </c>
      <c r="BL2" s="68" t="s">
        <v>116</v>
      </c>
      <c r="BM2" s="95" t="s">
        <v>162</v>
      </c>
      <c r="BN2" s="73" t="s">
        <v>149</v>
      </c>
      <c r="BO2" s="95"/>
      <c r="BP2" s="97"/>
      <c r="BQ2" s="97"/>
      <c r="BT2" s="100" t="s">
        <v>154</v>
      </c>
      <c r="BU2" s="94" t="s">
        <v>155</v>
      </c>
      <c r="BW2" s="68" t="s">
        <v>116</v>
      </c>
      <c r="BX2" s="95" t="s">
        <v>162</v>
      </c>
      <c r="BY2" s="73" t="s">
        <v>149</v>
      </c>
      <c r="BZ2" s="95"/>
      <c r="CA2" s="97"/>
      <c r="CB2" s="97"/>
      <c r="CE2" s="100" t="s">
        <v>154</v>
      </c>
      <c r="CF2" s="94" t="s">
        <v>155</v>
      </c>
      <c r="CH2" s="68" t="s">
        <v>116</v>
      </c>
      <c r="CI2" s="95" t="s">
        <v>162</v>
      </c>
      <c r="CJ2" s="73" t="s">
        <v>149</v>
      </c>
      <c r="CK2" s="95"/>
      <c r="CL2" s="97"/>
      <c r="CM2" s="97"/>
      <c r="CP2" s="100" t="s">
        <v>154</v>
      </c>
      <c r="CQ2" s="94" t="s">
        <v>155</v>
      </c>
      <c r="CS2" s="68" t="s">
        <v>116</v>
      </c>
      <c r="CT2" s="95" t="s">
        <v>162</v>
      </c>
      <c r="CU2" s="73" t="s">
        <v>149</v>
      </c>
      <c r="CV2" s="95"/>
      <c r="CW2" s="97"/>
      <c r="CX2" s="97"/>
      <c r="DA2" s="100" t="s">
        <v>154</v>
      </c>
      <c r="DB2" s="94" t="s">
        <v>155</v>
      </c>
    </row>
    <row r="3" spans="1:108">
      <c r="A3" s="62" t="s">
        <v>113</v>
      </c>
      <c r="B3" s="62" t="s">
        <v>129</v>
      </c>
      <c r="I3" s="68">
        <v>0</v>
      </c>
      <c r="J3" s="103">
        <f>$C6</f>
        <v>1</v>
      </c>
      <c r="K3" s="89">
        <f>$D6</f>
        <v>1</v>
      </c>
      <c r="L3" s="103"/>
      <c r="M3" s="97"/>
      <c r="N3" s="98" t="s">
        <v>163</v>
      </c>
      <c r="O3" s="70" t="s">
        <v>158</v>
      </c>
      <c r="P3" s="70" t="s">
        <v>117</v>
      </c>
      <c r="Q3" s="100">
        <f>(K3)*$E6</f>
        <v>1</v>
      </c>
      <c r="R3" s="94">
        <f>10*J3*$E6</f>
        <v>10</v>
      </c>
      <c r="T3" s="68">
        <v>10</v>
      </c>
      <c r="U3" s="103">
        <f>$C16</f>
        <v>2.0499999999999998</v>
      </c>
      <c r="V3" s="89">
        <f>$D16</f>
        <v>1.05</v>
      </c>
      <c r="W3" s="103"/>
      <c r="X3" s="97"/>
      <c r="Y3" s="98" t="s">
        <v>163</v>
      </c>
      <c r="Z3" s="70" t="s">
        <v>158</v>
      </c>
      <c r="AA3" s="70" t="s">
        <v>117</v>
      </c>
      <c r="AB3" s="100">
        <f>(V3)*$E16</f>
        <v>4.2000000000000028</v>
      </c>
      <c r="AC3" s="94">
        <f>10*U3*$E16</f>
        <v>82.000000000000057</v>
      </c>
      <c r="AE3" s="68">
        <v>35</v>
      </c>
      <c r="AF3" s="103">
        <f>$C41</f>
        <v>3.2249999999999996</v>
      </c>
      <c r="AG3" s="89">
        <f>$D41</f>
        <v>1.175</v>
      </c>
      <c r="AH3" s="103"/>
      <c r="AI3" s="97"/>
      <c r="AJ3" s="98" t="s">
        <v>163</v>
      </c>
      <c r="AK3" s="70" t="s">
        <v>158</v>
      </c>
      <c r="AL3" s="70" t="s">
        <v>117</v>
      </c>
      <c r="AM3" s="100">
        <f>(AG3)*$E41</f>
        <v>150.40000000000038</v>
      </c>
      <c r="AN3" s="94">
        <f>10*AF3*$E41</f>
        <v>4128.00000000001</v>
      </c>
      <c r="AP3" s="68">
        <v>65</v>
      </c>
      <c r="AQ3" s="103">
        <f>$C71</f>
        <v>4.55</v>
      </c>
      <c r="AR3" s="89">
        <f>$D71</f>
        <v>1.325</v>
      </c>
      <c r="AS3" s="103"/>
      <c r="AT3" s="97"/>
      <c r="AU3" s="98" t="s">
        <v>163</v>
      </c>
      <c r="AV3" s="70" t="s">
        <v>158</v>
      </c>
      <c r="AW3" s="70" t="s">
        <v>117</v>
      </c>
      <c r="AX3" s="100">
        <f>(AR3)*$E71</f>
        <v>10854.400000000049</v>
      </c>
      <c r="AY3" s="94">
        <f>10*AQ3*$E71</f>
        <v>372736.00000000163</v>
      </c>
      <c r="BA3" s="68">
        <v>102</v>
      </c>
      <c r="BB3" s="103">
        <f>$C108</f>
        <v>6.06</v>
      </c>
      <c r="BC3" s="89">
        <f>$D108</f>
        <v>1.51</v>
      </c>
      <c r="BD3" s="103"/>
      <c r="BE3" s="97"/>
      <c r="BF3" s="98" t="s">
        <v>163</v>
      </c>
      <c r="BG3" s="70" t="s">
        <v>158</v>
      </c>
      <c r="BH3" s="70" t="s">
        <v>117</v>
      </c>
      <c r="BI3" s="100">
        <f>(BC3)*$E108</f>
        <v>2089242.5338403776</v>
      </c>
      <c r="BJ3" s="94">
        <f>10*BB3*$E108</f>
        <v>83846422.21902442</v>
      </c>
      <c r="BL3" s="68">
        <v>152</v>
      </c>
      <c r="BM3" s="103">
        <f>$C158</f>
        <v>7.8199999999999994</v>
      </c>
      <c r="BN3" s="89">
        <f>$D158</f>
        <v>1.76</v>
      </c>
      <c r="BO3" s="103"/>
      <c r="BP3" s="97"/>
      <c r="BQ3" s="98" t="s">
        <v>163</v>
      </c>
      <c r="BR3" s="70" t="s">
        <v>158</v>
      </c>
      <c r="BS3" s="70" t="s">
        <v>117</v>
      </c>
      <c r="BT3" s="100">
        <f>(BN3)*$E158</f>
        <v>2493587062.3764863</v>
      </c>
      <c r="BU3" s="94">
        <f>10*BM3*$E158</f>
        <v>110794606976.04614</v>
      </c>
      <c r="BW3" s="68">
        <v>207</v>
      </c>
      <c r="BX3" s="103">
        <f>$C213</f>
        <v>9.8550000000000004</v>
      </c>
      <c r="BY3" s="89">
        <f>$D213</f>
        <v>2.0350000000000001</v>
      </c>
      <c r="BZ3" s="103"/>
      <c r="CA3" s="97"/>
      <c r="CB3" s="98" t="s">
        <v>163</v>
      </c>
      <c r="CC3" s="70" t="s">
        <v>158</v>
      </c>
      <c r="CD3" s="70" t="s">
        <v>117</v>
      </c>
      <c r="CE3" s="100">
        <f>(BY3)*$E213</f>
        <v>5904814163707.542</v>
      </c>
      <c r="CF3" s="94">
        <f>10*BX3*$E213</f>
        <v>285955496724018.81</v>
      </c>
      <c r="CH3" s="68">
        <v>257</v>
      </c>
      <c r="CI3" s="103">
        <f>$C263</f>
        <v>12.14</v>
      </c>
      <c r="CJ3" s="89">
        <f>$D263</f>
        <v>2.2850000000000001</v>
      </c>
      <c r="CK3" s="103"/>
      <c r="CL3" s="97"/>
      <c r="CM3" s="98" t="s">
        <v>163</v>
      </c>
      <c r="CN3" s="70" t="s">
        <v>158</v>
      </c>
      <c r="CO3" s="70" t="s">
        <v>117</v>
      </c>
      <c r="CP3" s="100">
        <f>(CJ3)*$E263</f>
        <v>6789346620545210</v>
      </c>
      <c r="CQ3" s="94">
        <f>10*CI3*$E263</f>
        <v>3.6071189485084832E+17</v>
      </c>
      <c r="CS3" s="68">
        <v>320</v>
      </c>
      <c r="CT3" s="103">
        <f>$C327</f>
        <v>14.74</v>
      </c>
      <c r="CU3" s="89">
        <f>$D326</f>
        <v>2.6</v>
      </c>
      <c r="CV3" s="103"/>
      <c r="CW3" s="97"/>
      <c r="CX3" s="98" t="s">
        <v>163</v>
      </c>
      <c r="CY3" s="70" t="s">
        <v>158</v>
      </c>
      <c r="CZ3" s="70" t="s">
        <v>117</v>
      </c>
      <c r="DA3" s="100">
        <f>(CU3)*$E326</f>
        <v>4.796153459164586E+19</v>
      </c>
      <c r="DB3" s="94">
        <f>10*CT3*$E326</f>
        <v>2.7190500764648462E+21</v>
      </c>
    </row>
    <row r="4" spans="1:108" s="43" customFormat="1" ht="12" thickBot="1">
      <c r="A4" s="75" t="s">
        <v>112</v>
      </c>
      <c r="B4" s="75" t="s">
        <v>130</v>
      </c>
      <c r="C4" s="76"/>
      <c r="D4" s="75"/>
      <c r="E4" s="77"/>
      <c r="F4" s="75"/>
      <c r="G4" s="78"/>
      <c r="H4" s="79" t="s">
        <v>119</v>
      </c>
      <c r="I4" s="79"/>
      <c r="J4" s="80" t="s">
        <v>120</v>
      </c>
      <c r="K4" s="79" t="s">
        <v>151</v>
      </c>
      <c r="L4" s="81" t="s">
        <v>121</v>
      </c>
      <c r="M4" s="81" t="s">
        <v>150</v>
      </c>
      <c r="N4" s="81" t="s">
        <v>152</v>
      </c>
      <c r="O4" s="81" t="s">
        <v>156</v>
      </c>
      <c r="P4" s="81" t="s">
        <v>157</v>
      </c>
      <c r="Q4" s="101" t="s">
        <v>124</v>
      </c>
      <c r="R4" s="82" t="s">
        <v>125</v>
      </c>
      <c r="S4" s="79" t="s">
        <v>119</v>
      </c>
      <c r="T4" s="79"/>
      <c r="U4" s="80" t="s">
        <v>120</v>
      </c>
      <c r="V4" s="79" t="s">
        <v>151</v>
      </c>
      <c r="W4" s="81" t="s">
        <v>121</v>
      </c>
      <c r="X4" s="81" t="s">
        <v>150</v>
      </c>
      <c r="Y4" s="81" t="s">
        <v>152</v>
      </c>
      <c r="Z4" s="81" t="s">
        <v>156</v>
      </c>
      <c r="AA4" s="81" t="s">
        <v>157</v>
      </c>
      <c r="AB4" s="101" t="s">
        <v>124</v>
      </c>
      <c r="AC4" s="82" t="s">
        <v>125</v>
      </c>
      <c r="AD4" s="79" t="s">
        <v>119</v>
      </c>
      <c r="AE4" s="79"/>
      <c r="AF4" s="80" t="s">
        <v>120</v>
      </c>
      <c r="AG4" s="79" t="s">
        <v>151</v>
      </c>
      <c r="AH4" s="81" t="s">
        <v>121</v>
      </c>
      <c r="AI4" s="81" t="s">
        <v>150</v>
      </c>
      <c r="AJ4" s="81" t="s">
        <v>152</v>
      </c>
      <c r="AK4" s="81" t="s">
        <v>156</v>
      </c>
      <c r="AL4" s="81" t="s">
        <v>157</v>
      </c>
      <c r="AM4" s="101" t="s">
        <v>124</v>
      </c>
      <c r="AN4" s="82" t="s">
        <v>125</v>
      </c>
      <c r="AO4" s="79" t="s">
        <v>119</v>
      </c>
      <c r="AP4" s="79"/>
      <c r="AQ4" s="80" t="s">
        <v>120</v>
      </c>
      <c r="AR4" s="79" t="s">
        <v>151</v>
      </c>
      <c r="AS4" s="81" t="s">
        <v>121</v>
      </c>
      <c r="AT4" s="81" t="s">
        <v>150</v>
      </c>
      <c r="AU4" s="81" t="s">
        <v>152</v>
      </c>
      <c r="AV4" s="81" t="s">
        <v>156</v>
      </c>
      <c r="AW4" s="81" t="s">
        <v>157</v>
      </c>
      <c r="AX4" s="101" t="s">
        <v>124</v>
      </c>
      <c r="AY4" s="82" t="s">
        <v>125</v>
      </c>
      <c r="AZ4" s="79" t="s">
        <v>119</v>
      </c>
      <c r="BA4" s="79"/>
      <c r="BB4" s="80" t="s">
        <v>120</v>
      </c>
      <c r="BC4" s="79" t="s">
        <v>151</v>
      </c>
      <c r="BD4" s="81" t="s">
        <v>121</v>
      </c>
      <c r="BE4" s="81" t="s">
        <v>150</v>
      </c>
      <c r="BF4" s="81" t="s">
        <v>152</v>
      </c>
      <c r="BG4" s="81" t="s">
        <v>156</v>
      </c>
      <c r="BH4" s="81" t="s">
        <v>157</v>
      </c>
      <c r="BI4" s="101" t="s">
        <v>124</v>
      </c>
      <c r="BJ4" s="82" t="s">
        <v>125</v>
      </c>
      <c r="BK4" s="79" t="s">
        <v>119</v>
      </c>
      <c r="BL4" s="79"/>
      <c r="BM4" s="80" t="s">
        <v>120</v>
      </c>
      <c r="BN4" s="79" t="s">
        <v>151</v>
      </c>
      <c r="BO4" s="81" t="s">
        <v>121</v>
      </c>
      <c r="BP4" s="81" t="s">
        <v>150</v>
      </c>
      <c r="BQ4" s="81" t="s">
        <v>152</v>
      </c>
      <c r="BR4" s="81" t="s">
        <v>156</v>
      </c>
      <c r="BS4" s="81" t="s">
        <v>157</v>
      </c>
      <c r="BT4" s="101" t="s">
        <v>124</v>
      </c>
      <c r="BU4" s="82" t="s">
        <v>125</v>
      </c>
      <c r="BV4" s="79" t="s">
        <v>119</v>
      </c>
      <c r="BW4" s="79"/>
      <c r="BX4" s="80" t="s">
        <v>120</v>
      </c>
      <c r="BY4" s="79" t="s">
        <v>151</v>
      </c>
      <c r="BZ4" s="81" t="s">
        <v>121</v>
      </c>
      <c r="CA4" s="81" t="s">
        <v>150</v>
      </c>
      <c r="CB4" s="81" t="s">
        <v>152</v>
      </c>
      <c r="CC4" s="81" t="s">
        <v>156</v>
      </c>
      <c r="CD4" s="81" t="s">
        <v>157</v>
      </c>
      <c r="CE4" s="101" t="s">
        <v>124</v>
      </c>
      <c r="CF4" s="82" t="s">
        <v>125</v>
      </c>
      <c r="CG4" s="79" t="s">
        <v>119</v>
      </c>
      <c r="CH4" s="79"/>
      <c r="CI4" s="80" t="s">
        <v>120</v>
      </c>
      <c r="CJ4" s="79" t="s">
        <v>151</v>
      </c>
      <c r="CK4" s="81" t="s">
        <v>121</v>
      </c>
      <c r="CL4" s="81" t="s">
        <v>150</v>
      </c>
      <c r="CM4" s="81" t="s">
        <v>152</v>
      </c>
      <c r="CN4" s="81" t="s">
        <v>156</v>
      </c>
      <c r="CO4" s="81" t="s">
        <v>157</v>
      </c>
      <c r="CP4" s="101" t="s">
        <v>124</v>
      </c>
      <c r="CQ4" s="82" t="s">
        <v>125</v>
      </c>
      <c r="CR4" s="79" t="s">
        <v>119</v>
      </c>
      <c r="CS4" s="79"/>
      <c r="CT4" s="80" t="s">
        <v>120</v>
      </c>
      <c r="CU4" s="79" t="s">
        <v>151</v>
      </c>
      <c r="CV4" s="81" t="s">
        <v>121</v>
      </c>
      <c r="CW4" s="81" t="s">
        <v>150</v>
      </c>
      <c r="CX4" s="81" t="s">
        <v>152</v>
      </c>
      <c r="CY4" s="81" t="s">
        <v>156</v>
      </c>
      <c r="CZ4" s="81" t="s">
        <v>157</v>
      </c>
      <c r="DA4" s="101" t="s">
        <v>124</v>
      </c>
      <c r="DB4" s="82" t="s">
        <v>125</v>
      </c>
    </row>
    <row r="5" spans="1:108">
      <c r="A5" s="62" t="s">
        <v>114</v>
      </c>
      <c r="C5" s="83">
        <v>0</v>
      </c>
      <c r="D5" s="84"/>
      <c r="G5" s="85"/>
      <c r="L5" s="70">
        <v>1</v>
      </c>
      <c r="W5" s="70">
        <v>1</v>
      </c>
      <c r="AH5" s="70">
        <v>1</v>
      </c>
      <c r="AS5" s="70">
        <v>1</v>
      </c>
      <c r="BD5" s="70">
        <v>1</v>
      </c>
      <c r="BO5" s="70">
        <v>1</v>
      </c>
      <c r="BZ5" s="70">
        <v>1</v>
      </c>
      <c r="CK5" s="70">
        <v>1</v>
      </c>
      <c r="CV5" s="70">
        <v>1</v>
      </c>
    </row>
    <row r="6" spans="1:108">
      <c r="A6" s="62">
        <f>POWER(POWER(2,0.05),G6-40)</f>
        <v>0.24999999999999922</v>
      </c>
      <c r="B6" s="62">
        <f>G6/30</f>
        <v>0</v>
      </c>
      <c r="C6" s="83">
        <f>IF(D6&gt;0,C5+D6,C5)</f>
        <v>1</v>
      </c>
      <c r="D6" s="86">
        <f>1+G6/200</f>
        <v>1</v>
      </c>
      <c r="E6" s="65">
        <v>1</v>
      </c>
      <c r="F6" s="62">
        <f>LOG(E6,2)</f>
        <v>0</v>
      </c>
      <c r="G6" s="66">
        <v>0</v>
      </c>
      <c r="H6" s="71">
        <f>$G6-I$3</f>
        <v>0</v>
      </c>
      <c r="I6" s="71">
        <f>J$3</f>
        <v>1</v>
      </c>
      <c r="J6" s="71">
        <v>1</v>
      </c>
      <c r="K6" s="62">
        <f>K$3</f>
        <v>1</v>
      </c>
      <c r="L6" s="70">
        <f t="shared" ref="L6:L69" si="0">L5*J6</f>
        <v>1</v>
      </c>
      <c r="M6" s="70">
        <f>H6*L6*K6</f>
        <v>0</v>
      </c>
      <c r="N6" s="70">
        <f>J$3*10*POWER($F$1,H6)</f>
        <v>10</v>
      </c>
      <c r="O6" s="70">
        <f>J$3*$E6*50</f>
        <v>50</v>
      </c>
      <c r="P6" s="70">
        <f>$A6*(30+$B6)</f>
        <v>7.4999999999999769</v>
      </c>
      <c r="S6" s="71">
        <f>$G6-T$3</f>
        <v>-10</v>
      </c>
      <c r="T6" s="71">
        <f>U$3</f>
        <v>2.0499999999999998</v>
      </c>
      <c r="U6" s="71">
        <v>1</v>
      </c>
      <c r="V6" s="62">
        <f>V$3</f>
        <v>1.05</v>
      </c>
      <c r="W6" s="70">
        <f t="shared" ref="W6:W69" si="1">W5*U6</f>
        <v>1</v>
      </c>
      <c r="X6" s="70">
        <f>S6*W6*V6</f>
        <v>-10.5</v>
      </c>
      <c r="Y6" s="70">
        <f>U$3*10*POWER($F$1,S6)</f>
        <v>5.1249999999999964</v>
      </c>
      <c r="Z6" s="70">
        <f>U$3*$E6*50</f>
        <v>102.49999999999999</v>
      </c>
      <c r="AA6" s="70">
        <f>$A6*(30+$B6)</f>
        <v>7.4999999999999769</v>
      </c>
      <c r="AD6" s="71">
        <f>$G6-AE$3</f>
        <v>-35</v>
      </c>
      <c r="AE6" s="71">
        <f>AF$3</f>
        <v>3.2249999999999996</v>
      </c>
      <c r="AF6" s="71">
        <v>1</v>
      </c>
      <c r="AG6" s="62">
        <f>AG$3</f>
        <v>1.175</v>
      </c>
      <c r="AH6" s="70">
        <f t="shared" ref="AH6:AH69" si="2">AH5*AF6</f>
        <v>1</v>
      </c>
      <c r="AI6" s="70">
        <f>AD6*AH6*AG6</f>
        <v>-41.125</v>
      </c>
      <c r="AJ6" s="70">
        <f>AF$3*10*POWER($F$1,AD6)</f>
        <v>0.25195312499999939</v>
      </c>
      <c r="AK6" s="70">
        <f>AF$3*$E6*50</f>
        <v>161.24999999999997</v>
      </c>
      <c r="AL6" s="70">
        <f>$A6*(30+$B6)</f>
        <v>7.4999999999999769</v>
      </c>
      <c r="AO6" s="71">
        <f>$G6-AP$3</f>
        <v>-65</v>
      </c>
      <c r="AP6" s="71">
        <f>AQ$3</f>
        <v>4.55</v>
      </c>
      <c r="AQ6" s="71">
        <v>1</v>
      </c>
      <c r="AR6" s="62">
        <f>AR$3</f>
        <v>1.325</v>
      </c>
      <c r="AS6" s="70">
        <f t="shared" ref="AS6:AS69" si="3">AS5*AQ6</f>
        <v>1</v>
      </c>
      <c r="AT6" s="70">
        <f>AO6*AS6*AR6</f>
        <v>-86.125</v>
      </c>
      <c r="AU6" s="70">
        <f>AQ$3*10*POWER($F$1,AO6)</f>
        <v>5.5541992187499757E-3</v>
      </c>
      <c r="AV6" s="70">
        <f>AQ$3*$E6*50</f>
        <v>227.5</v>
      </c>
      <c r="AW6" s="70">
        <f>$A6*(30+$B6)</f>
        <v>7.4999999999999769</v>
      </c>
      <c r="AZ6" s="71">
        <f>$G6-BA$3</f>
        <v>-102</v>
      </c>
      <c r="BA6" s="71">
        <f>BB$3</f>
        <v>6.06</v>
      </c>
      <c r="BB6" s="71">
        <v>1</v>
      </c>
      <c r="BC6" s="62">
        <f>BC$3</f>
        <v>1.51</v>
      </c>
      <c r="BD6" s="70">
        <f t="shared" ref="BD6:BD69" si="4">BD5*BB6</f>
        <v>1</v>
      </c>
      <c r="BE6" s="70">
        <f>AZ6*BD6*BC6</f>
        <v>-154.02000000000001</v>
      </c>
      <c r="BF6" s="70">
        <f>BB$3*10*POWER($F$1,AZ6)</f>
        <v>4.3798648801102398E-5</v>
      </c>
      <c r="BG6" s="70">
        <f>BB$3*$E6*50</f>
        <v>303</v>
      </c>
      <c r="BH6" s="70">
        <f>$A6*(30+$B6)</f>
        <v>7.4999999999999769</v>
      </c>
      <c r="BK6" s="71">
        <f>$G6-BL$3</f>
        <v>-152</v>
      </c>
      <c r="BL6" s="71">
        <f>BM$3</f>
        <v>7.8199999999999994</v>
      </c>
      <c r="BM6" s="71">
        <v>1</v>
      </c>
      <c r="BN6" s="62">
        <f>BN$3</f>
        <v>1.76</v>
      </c>
      <c r="BO6" s="70">
        <f t="shared" ref="BO6:BO69" si="5">BO5*BM6</f>
        <v>1</v>
      </c>
      <c r="BP6" s="70">
        <f>BK6*BO6*BN6</f>
        <v>-267.52</v>
      </c>
      <c r="BQ6" s="70">
        <f>BM$3*10*POWER($F$1,BK6)</f>
        <v>5.5194383254792504E-8</v>
      </c>
      <c r="BR6" s="70">
        <f>BM$3*$E6*50</f>
        <v>390.99999999999994</v>
      </c>
      <c r="BS6" s="70">
        <f>$A6*(30+$B6)</f>
        <v>7.4999999999999769</v>
      </c>
      <c r="BV6" s="71">
        <f>$G6-BW$3</f>
        <v>-207</v>
      </c>
      <c r="BW6" s="71">
        <f>BX$3</f>
        <v>9.8550000000000004</v>
      </c>
      <c r="BX6" s="71">
        <v>1</v>
      </c>
      <c r="BY6" s="62">
        <f>BY$3</f>
        <v>2.0350000000000001</v>
      </c>
      <c r="BZ6" s="70">
        <f t="shared" ref="BZ6:BZ69" si="6">BZ5*BX6</f>
        <v>1</v>
      </c>
      <c r="CA6" s="70">
        <f>BV6*BZ6*BY6</f>
        <v>-421.245</v>
      </c>
      <c r="CB6" s="70">
        <f>BX$3*10*POWER($F$1,BV6)</f>
        <v>3.3963685298112454E-11</v>
      </c>
      <c r="CC6" s="70">
        <f>BX$3*$E6*50</f>
        <v>492.75</v>
      </c>
      <c r="CD6" s="70">
        <f>$A6*(30+$B6)</f>
        <v>7.4999999999999769</v>
      </c>
      <c r="CG6" s="71">
        <f>$G6-CH$3</f>
        <v>-257</v>
      </c>
      <c r="CH6" s="71">
        <f>CI$3</f>
        <v>12.14</v>
      </c>
      <c r="CI6" s="71">
        <v>1</v>
      </c>
      <c r="CJ6" s="62">
        <f>CJ$3</f>
        <v>2.2850000000000001</v>
      </c>
      <c r="CK6" s="70">
        <f t="shared" ref="CK6:CK69" si="7">CK5*CI6</f>
        <v>1</v>
      </c>
      <c r="CL6" s="70">
        <f>CG6*CK6*CJ6</f>
        <v>-587.245</v>
      </c>
      <c r="CM6" s="70">
        <f>CI$3*10*POWER($F$1,CG6)</f>
        <v>4.0857981703359237E-14</v>
      </c>
      <c r="CN6" s="70">
        <f>CI$3*$E6*50</f>
        <v>607</v>
      </c>
      <c r="CO6" s="70">
        <f>$A6*(30+$B6)</f>
        <v>7.4999999999999769</v>
      </c>
      <c r="CR6" s="71">
        <f>$G6-CS$3</f>
        <v>-320</v>
      </c>
      <c r="CS6" s="71">
        <f>CT$3</f>
        <v>14.74</v>
      </c>
      <c r="CT6" s="71">
        <v>1</v>
      </c>
      <c r="CU6" s="62">
        <f>CU3</f>
        <v>2.6</v>
      </c>
      <c r="CV6" s="70">
        <f t="shared" ref="CV6:CV69" si="8">CV5*CT6</f>
        <v>1</v>
      </c>
      <c r="CW6" s="70">
        <f>CR6*CV6*CU6</f>
        <v>-832</v>
      </c>
      <c r="CX6" s="70">
        <f>CT$3*10*POWER($F$1,CR6)</f>
        <v>7.990570011217997E-18</v>
      </c>
      <c r="CY6" s="70">
        <f>CT$3*$E6*50</f>
        <v>737</v>
      </c>
      <c r="CZ6" s="70">
        <f>$A6*(30+$B6)</f>
        <v>7.4999999999999769</v>
      </c>
    </row>
    <row r="7" spans="1:108">
      <c r="A7" s="62">
        <f t="shared" ref="A7:A70" si="9">POWER(POWER(2,0.05),G7-40)</f>
        <v>0.25881623096034356</v>
      </c>
      <c r="B7" s="62">
        <f t="shared" ref="B7:B70" si="10">G7/30</f>
        <v>3.3333333333333333E-2</v>
      </c>
      <c r="C7" s="83">
        <f t="shared" ref="C7:C20" si="11">IF(D7&gt;0,C6+D7,C6)</f>
        <v>1</v>
      </c>
      <c r="D7" s="84"/>
      <c r="E7" s="65">
        <f t="shared" ref="E7:E70" si="12">POWER($F$1,G7)</f>
        <v>1.1486983549970351</v>
      </c>
      <c r="F7" s="62">
        <f>LOG(E7,2)</f>
        <v>0.20000000000000012</v>
      </c>
      <c r="G7" s="66">
        <v>1</v>
      </c>
      <c r="H7" s="71">
        <f t="shared" ref="H7:H70" si="13">$G7-I$3</f>
        <v>1</v>
      </c>
      <c r="I7" s="71">
        <f t="shared" ref="I7:I70" si="14">J$3</f>
        <v>1</v>
      </c>
      <c r="J7" s="71">
        <v>1</v>
      </c>
      <c r="K7" s="62">
        <f t="shared" ref="K7:K70" si="15">K$3</f>
        <v>1</v>
      </c>
      <c r="L7" s="70">
        <f t="shared" si="0"/>
        <v>1</v>
      </c>
      <c r="M7" s="70">
        <f t="shared" ref="M7:M70" si="16">H7*L7*K7</f>
        <v>1</v>
      </c>
      <c r="N7" s="70">
        <f t="shared" ref="N7:N70" si="17">J$3*10*POWER($F$1,H7)</f>
        <v>11.486983549970351</v>
      </c>
      <c r="O7" s="70">
        <f t="shared" ref="O7:O70" si="18">J$3*$E7*50</f>
        <v>57.434917749851756</v>
      </c>
      <c r="P7" s="70">
        <f t="shared" ref="P7:P70" si="19">$A7*(30+$B7)</f>
        <v>7.7731141365089851</v>
      </c>
      <c r="Q7" s="99">
        <f t="shared" ref="Q7:Q16" si="20">N7/M7</f>
        <v>11.486983549970351</v>
      </c>
      <c r="S7" s="71">
        <f t="shared" ref="S7:S70" si="21">$G7-T$3</f>
        <v>-9</v>
      </c>
      <c r="T7" s="71">
        <f t="shared" ref="T7:T70" si="22">U$3</f>
        <v>2.0499999999999998</v>
      </c>
      <c r="U7" s="71">
        <v>1</v>
      </c>
      <c r="V7" s="62">
        <f t="shared" ref="V7:V70" si="23">V$3</f>
        <v>1.05</v>
      </c>
      <c r="W7" s="70">
        <f t="shared" si="1"/>
        <v>1</v>
      </c>
      <c r="X7" s="70">
        <f t="shared" ref="X7:X70" si="24">S7*W7*V7</f>
        <v>-9.4500000000000011</v>
      </c>
      <c r="Y7" s="70">
        <f t="shared" ref="Y7:Y70" si="25">U$3*10*POWER($F$1,S7)</f>
        <v>5.8870790693598005</v>
      </c>
      <c r="Z7" s="70">
        <f t="shared" ref="Z7:Z70" si="26">U$3*$E7*50</f>
        <v>117.74158138719608</v>
      </c>
      <c r="AA7" s="70">
        <f t="shared" ref="AA7:AA70" si="27">$A7*(30+$B7)</f>
        <v>7.7731141365089851</v>
      </c>
      <c r="AD7" s="71">
        <f t="shared" ref="AD7:AD70" si="28">$G7-AE$3</f>
        <v>-34</v>
      </c>
      <c r="AE7" s="71">
        <f t="shared" ref="AE7:AE70" si="29">AF$3</f>
        <v>3.2249999999999996</v>
      </c>
      <c r="AF7" s="71">
        <v>1</v>
      </c>
      <c r="AG7" s="62">
        <f t="shared" ref="AG7:AG70" si="30">AG$3</f>
        <v>1.175</v>
      </c>
      <c r="AH7" s="70">
        <f t="shared" si="2"/>
        <v>1</v>
      </c>
      <c r="AI7" s="70">
        <f t="shared" ref="AI7:AI70" si="31">AD7*AH7*AG7</f>
        <v>-39.950000000000003</v>
      </c>
      <c r="AJ7" s="70">
        <f t="shared" ref="AJ7:AJ70" si="32">AF$3*10*POWER($F$1,AD7)</f>
        <v>0.2894181402238617</v>
      </c>
      <c r="AK7" s="70">
        <f t="shared" ref="AK7:AK70" si="33">AF$3*$E7*50</f>
        <v>185.22760974327187</v>
      </c>
      <c r="AL7" s="70">
        <f t="shared" ref="AL7:AL70" si="34">$A7*(30+$B7)</f>
        <v>7.7731141365089851</v>
      </c>
      <c r="AO7" s="71">
        <f t="shared" ref="AO7:AO70" si="35">$G7-AP$3</f>
        <v>-64</v>
      </c>
      <c r="AP7" s="71">
        <f t="shared" ref="AP7:AP70" si="36">AQ$3</f>
        <v>4.55</v>
      </c>
      <c r="AQ7" s="71">
        <v>1</v>
      </c>
      <c r="AR7" s="62">
        <f t="shared" ref="AR7:AR70" si="37">AR$3</f>
        <v>1.325</v>
      </c>
      <c r="AS7" s="70">
        <f t="shared" si="3"/>
        <v>1</v>
      </c>
      <c r="AT7" s="70">
        <f t="shared" ref="AT7:AT70" si="38">AO7*AS7*AR7</f>
        <v>-84.8</v>
      </c>
      <c r="AU7" s="70">
        <f t="shared" ref="AU7:AU70" si="39">AQ$3*10*POWER($F$1,AO7)</f>
        <v>6.3800995059039144E-3</v>
      </c>
      <c r="AV7" s="70">
        <f t="shared" ref="AV7:AV70" si="40">AQ$3*$E7*50</f>
        <v>261.32887576182549</v>
      </c>
      <c r="AW7" s="70">
        <f t="shared" ref="AW7:AW70" si="41">$A7*(30+$B7)</f>
        <v>7.7731141365089851</v>
      </c>
      <c r="AZ7" s="71">
        <f t="shared" ref="AZ7:AZ70" si="42">$G7-BA$3</f>
        <v>-101</v>
      </c>
      <c r="BA7" s="71">
        <f t="shared" ref="BA7:BA70" si="43">BB$3</f>
        <v>6.06</v>
      </c>
      <c r="BB7" s="71">
        <v>1</v>
      </c>
      <c r="BC7" s="62">
        <f t="shared" ref="BC7:BC70" si="44">BC$3</f>
        <v>1.51</v>
      </c>
      <c r="BD7" s="70">
        <f t="shared" si="4"/>
        <v>1</v>
      </c>
      <c r="BE7" s="70">
        <f t="shared" ref="BE7:BE70" si="45">AZ7*BD7*BC7</f>
        <v>-152.51</v>
      </c>
      <c r="BF7" s="70">
        <f t="shared" ref="BF7:BF70" si="46">BB$3*10*POWER($F$1,AZ7)</f>
        <v>5.0311435828919192E-5</v>
      </c>
      <c r="BG7" s="70">
        <f t="shared" ref="BG7:BG70" si="47">BB$3*$E7*50</f>
        <v>348.05560156410161</v>
      </c>
      <c r="BH7" s="70">
        <f t="shared" ref="BH7:BH70" si="48">$A7*(30+$B7)</f>
        <v>7.7731141365089851</v>
      </c>
      <c r="BK7" s="71">
        <f t="shared" ref="BK7:BK70" si="49">$G7-BL$3</f>
        <v>-151</v>
      </c>
      <c r="BL7" s="71">
        <f t="shared" ref="BL7:BL70" si="50">BM$3</f>
        <v>7.8199999999999994</v>
      </c>
      <c r="BM7" s="71">
        <v>1</v>
      </c>
      <c r="BN7" s="62">
        <f t="shared" ref="BN7:BN70" si="51">BN$3</f>
        <v>1.76</v>
      </c>
      <c r="BO7" s="70">
        <f t="shared" si="5"/>
        <v>1</v>
      </c>
      <c r="BP7" s="70">
        <f t="shared" ref="BP7:BP70" si="52">BK7*BO7*BN7</f>
        <v>-265.76</v>
      </c>
      <c r="BQ7" s="70">
        <f t="shared" ref="BQ7:BQ70" si="53">BM$3*10*POWER($F$1,BK7)</f>
        <v>6.3401697249856045E-8</v>
      </c>
      <c r="BR7" s="70">
        <f t="shared" ref="BR7:BR70" si="54">BM$3*$E7*50</f>
        <v>449.14105680384068</v>
      </c>
      <c r="BS7" s="70">
        <f t="shared" ref="BS7:BS70" si="55">$A7*(30+$B7)</f>
        <v>7.7731141365089851</v>
      </c>
      <c r="BV7" s="71">
        <f t="shared" ref="BV7:BV70" si="56">$G7-BW$3</f>
        <v>-206</v>
      </c>
      <c r="BW7" s="71">
        <f t="shared" ref="BW7:BW70" si="57">BX$3</f>
        <v>9.8550000000000004</v>
      </c>
      <c r="BX7" s="71">
        <v>1</v>
      </c>
      <c r="BY7" s="62">
        <f t="shared" ref="BY7:BY70" si="58">BY$3</f>
        <v>2.0350000000000001</v>
      </c>
      <c r="BZ7" s="70">
        <f t="shared" si="6"/>
        <v>1</v>
      </c>
      <c r="CA7" s="70">
        <f t="shared" ref="CA7:CA70" si="59">BV7*BZ7*BY7</f>
        <v>-419.21000000000004</v>
      </c>
      <c r="CB7" s="70">
        <f t="shared" ref="CB7:CB70" si="60">BX$3*10*POWER($F$1,BV7)</f>
        <v>3.901402943157876E-11</v>
      </c>
      <c r="CC7" s="70">
        <f t="shared" ref="CC7:CC70" si="61">BX$3*$E7*50</f>
        <v>566.02111442478906</v>
      </c>
      <c r="CD7" s="70">
        <f t="shared" ref="CD7:CD70" si="62">$A7*(30+$B7)</f>
        <v>7.7731141365089851</v>
      </c>
      <c r="CG7" s="71">
        <f t="shared" ref="CG7:CG70" si="63">$G7-CH$3</f>
        <v>-256</v>
      </c>
      <c r="CH7" s="71">
        <f t="shared" ref="CH7:CH70" si="64">CI$3</f>
        <v>12.14</v>
      </c>
      <c r="CI7" s="71">
        <v>1</v>
      </c>
      <c r="CJ7" s="62">
        <f t="shared" ref="CJ7:CJ70" si="65">CJ$3</f>
        <v>2.2850000000000001</v>
      </c>
      <c r="CK7" s="70">
        <f t="shared" si="7"/>
        <v>1</v>
      </c>
      <c r="CL7" s="70">
        <f t="shared" ref="CL7:CL70" si="66">CG7*CK7*CJ7</f>
        <v>-584.96</v>
      </c>
      <c r="CM7" s="70">
        <f t="shared" ref="CM7:CM70" si="67">CI$3*10*POWER($F$1,CG7)</f>
        <v>4.6933496371147706E-14</v>
      </c>
      <c r="CN7" s="70">
        <f t="shared" ref="CN7:CN70" si="68">CI$3*$E7*50</f>
        <v>697.25990148320034</v>
      </c>
      <c r="CO7" s="70">
        <f t="shared" ref="CO7:CO70" si="69">$A7*(30+$B7)</f>
        <v>7.7731141365089851</v>
      </c>
      <c r="CR7" s="71">
        <f t="shared" ref="CR7:CR70" si="70">$G7-CS$3</f>
        <v>-319</v>
      </c>
      <c r="CS7" s="71">
        <f t="shared" ref="CS7:CS70" si="71">CT$3</f>
        <v>14.74</v>
      </c>
      <c r="CT7" s="71">
        <v>1</v>
      </c>
      <c r="CU7" s="62">
        <f>CU6</f>
        <v>2.6</v>
      </c>
      <c r="CV7" s="70">
        <f t="shared" si="8"/>
        <v>1</v>
      </c>
      <c r="CW7" s="70">
        <f t="shared" ref="CW7:CW70" si="72">CR7*CV7*CU7</f>
        <v>-829.4</v>
      </c>
      <c r="CX7" s="70">
        <f t="shared" ref="CX7:CX70" si="73">CT$3*10*POWER($F$1,CR7)</f>
        <v>9.1787546273747533E-18</v>
      </c>
      <c r="CY7" s="70">
        <f t="shared" ref="CY7:CY70" si="74">CT$3*$E7*50</f>
        <v>846.59068763281482</v>
      </c>
      <c r="CZ7" s="70">
        <f t="shared" ref="CZ7:CZ70" si="75">$A7*(30+$B7)</f>
        <v>7.7731141365089851</v>
      </c>
    </row>
    <row r="8" spans="1:108">
      <c r="A8" s="62">
        <f t="shared" si="9"/>
        <v>0.26794336563407251</v>
      </c>
      <c r="B8" s="62">
        <f t="shared" si="10"/>
        <v>6.6666666666666666E-2</v>
      </c>
      <c r="C8" s="83">
        <f t="shared" si="11"/>
        <v>1</v>
      </c>
      <c r="D8" s="84"/>
      <c r="E8" s="65">
        <f t="shared" si="12"/>
        <v>1.3195079107728944</v>
      </c>
      <c r="F8" s="62">
        <f t="shared" ref="F8:F71" si="76">LOG(E8,2)</f>
        <v>0.40000000000000024</v>
      </c>
      <c r="G8" s="66">
        <v>2</v>
      </c>
      <c r="H8" s="71">
        <f t="shared" si="13"/>
        <v>2</v>
      </c>
      <c r="I8" s="71">
        <f t="shared" si="14"/>
        <v>1</v>
      </c>
      <c r="J8" s="71">
        <v>1</v>
      </c>
      <c r="K8" s="62">
        <f t="shared" si="15"/>
        <v>1</v>
      </c>
      <c r="L8" s="70">
        <f t="shared" si="0"/>
        <v>1</v>
      </c>
      <c r="M8" s="70">
        <f t="shared" si="16"/>
        <v>2</v>
      </c>
      <c r="N8" s="70">
        <f t="shared" si="17"/>
        <v>13.195079107728944</v>
      </c>
      <c r="O8" s="70">
        <f t="shared" si="18"/>
        <v>65.975395538644719</v>
      </c>
      <c r="P8" s="70">
        <f t="shared" si="19"/>
        <v>8.0561638600644461</v>
      </c>
      <c r="Q8" s="99">
        <f t="shared" si="20"/>
        <v>6.5975395538644719</v>
      </c>
      <c r="S8" s="71">
        <f t="shared" si="21"/>
        <v>-8</v>
      </c>
      <c r="T8" s="71">
        <f t="shared" si="22"/>
        <v>2.0499999999999998</v>
      </c>
      <c r="U8" s="71">
        <v>1</v>
      </c>
      <c r="V8" s="62">
        <f t="shared" si="23"/>
        <v>1.05</v>
      </c>
      <c r="W8" s="70">
        <f t="shared" si="1"/>
        <v>1</v>
      </c>
      <c r="X8" s="70">
        <f t="shared" si="24"/>
        <v>-8.4</v>
      </c>
      <c r="Y8" s="70">
        <f t="shared" si="25"/>
        <v>6.7624780427110798</v>
      </c>
      <c r="Z8" s="70">
        <f t="shared" si="26"/>
        <v>135.24956085422167</v>
      </c>
      <c r="AA8" s="70">
        <f t="shared" si="27"/>
        <v>8.0561638600644461</v>
      </c>
      <c r="AD8" s="71">
        <f t="shared" si="28"/>
        <v>-33</v>
      </c>
      <c r="AE8" s="71">
        <f t="shared" si="29"/>
        <v>3.2249999999999996</v>
      </c>
      <c r="AF8" s="71">
        <v>1</v>
      </c>
      <c r="AG8" s="62">
        <f t="shared" si="30"/>
        <v>1.175</v>
      </c>
      <c r="AH8" s="70">
        <f t="shared" si="2"/>
        <v>1</v>
      </c>
      <c r="AI8" s="70">
        <f t="shared" si="31"/>
        <v>-38.774999999999999</v>
      </c>
      <c r="AJ8" s="70">
        <f t="shared" si="32"/>
        <v>0.33245414158145115</v>
      </c>
      <c r="AK8" s="70">
        <f t="shared" si="33"/>
        <v>212.77065061212917</v>
      </c>
      <c r="AL8" s="70">
        <f t="shared" si="34"/>
        <v>8.0561638600644461</v>
      </c>
      <c r="AO8" s="71">
        <f t="shared" si="35"/>
        <v>-63</v>
      </c>
      <c r="AP8" s="71">
        <f t="shared" si="36"/>
        <v>4.55</v>
      </c>
      <c r="AQ8" s="71">
        <v>1</v>
      </c>
      <c r="AR8" s="62">
        <f t="shared" si="37"/>
        <v>1.325</v>
      </c>
      <c r="AS8" s="70">
        <f t="shared" si="3"/>
        <v>1</v>
      </c>
      <c r="AT8" s="70">
        <f t="shared" si="38"/>
        <v>-83.474999999999994</v>
      </c>
      <c r="AU8" s="70">
        <f t="shared" si="39"/>
        <v>7.3288098071492228E-3</v>
      </c>
      <c r="AV8" s="70">
        <f t="shared" si="40"/>
        <v>300.18804970083346</v>
      </c>
      <c r="AW8" s="70">
        <f t="shared" si="41"/>
        <v>8.0561638600644461</v>
      </c>
      <c r="AZ8" s="71">
        <f t="shared" si="42"/>
        <v>-100</v>
      </c>
      <c r="BA8" s="71">
        <f t="shared" si="43"/>
        <v>6.06</v>
      </c>
      <c r="BB8" s="71">
        <v>1</v>
      </c>
      <c r="BC8" s="62">
        <f t="shared" si="44"/>
        <v>1.51</v>
      </c>
      <c r="BD8" s="70">
        <f t="shared" si="4"/>
        <v>1</v>
      </c>
      <c r="BE8" s="70">
        <f t="shared" si="45"/>
        <v>-151</v>
      </c>
      <c r="BF8" s="70">
        <f t="shared" si="46"/>
        <v>5.7792663574218358E-5</v>
      </c>
      <c r="BG8" s="70">
        <f t="shared" si="47"/>
        <v>399.81089696418695</v>
      </c>
      <c r="BH8" s="70">
        <f t="shared" si="48"/>
        <v>8.0561638600644461</v>
      </c>
      <c r="BK8" s="71">
        <f t="shared" si="49"/>
        <v>-150</v>
      </c>
      <c r="BL8" s="71">
        <f t="shared" si="50"/>
        <v>7.8199999999999994</v>
      </c>
      <c r="BM8" s="71">
        <v>1</v>
      </c>
      <c r="BN8" s="62">
        <f t="shared" si="51"/>
        <v>1.76</v>
      </c>
      <c r="BO8" s="70">
        <f t="shared" si="5"/>
        <v>1</v>
      </c>
      <c r="BP8" s="70">
        <f t="shared" si="52"/>
        <v>-264</v>
      </c>
      <c r="BQ8" s="70">
        <f t="shared" si="53"/>
        <v>7.2829425334929681E-8</v>
      </c>
      <c r="BR8" s="70">
        <f t="shared" si="54"/>
        <v>515.92759311220163</v>
      </c>
      <c r="BS8" s="70">
        <f t="shared" si="55"/>
        <v>8.0561638600644461</v>
      </c>
      <c r="BV8" s="71">
        <f t="shared" si="56"/>
        <v>-205</v>
      </c>
      <c r="BW8" s="71">
        <f t="shared" si="57"/>
        <v>9.8550000000000004</v>
      </c>
      <c r="BX8" s="71">
        <v>1</v>
      </c>
      <c r="BY8" s="62">
        <f t="shared" si="58"/>
        <v>2.0350000000000001</v>
      </c>
      <c r="BZ8" s="70">
        <f t="shared" si="6"/>
        <v>1</v>
      </c>
      <c r="CA8" s="70">
        <f t="shared" si="59"/>
        <v>-417.17500000000001</v>
      </c>
      <c r="CB8" s="70">
        <f t="shared" si="60"/>
        <v>4.481535142986043E-11</v>
      </c>
      <c r="CC8" s="70">
        <f t="shared" si="61"/>
        <v>650.18752303334372</v>
      </c>
      <c r="CD8" s="70">
        <f t="shared" si="62"/>
        <v>8.0561638600644461</v>
      </c>
      <c r="CG8" s="71">
        <f t="shared" si="63"/>
        <v>-255</v>
      </c>
      <c r="CH8" s="71">
        <f t="shared" si="64"/>
        <v>12.14</v>
      </c>
      <c r="CI8" s="71">
        <v>1</v>
      </c>
      <c r="CJ8" s="62">
        <f t="shared" si="65"/>
        <v>2.2850000000000001</v>
      </c>
      <c r="CK8" s="70">
        <f t="shared" si="7"/>
        <v>1</v>
      </c>
      <c r="CL8" s="70">
        <f t="shared" si="66"/>
        <v>-582.67500000000007</v>
      </c>
      <c r="CM8" s="70">
        <f t="shared" si="67"/>
        <v>5.3912430075796683E-14</v>
      </c>
      <c r="CN8" s="70">
        <f t="shared" si="68"/>
        <v>800.94130183914694</v>
      </c>
      <c r="CO8" s="70">
        <f t="shared" si="69"/>
        <v>8.0561638600644461</v>
      </c>
      <c r="CR8" s="71">
        <f t="shared" si="70"/>
        <v>-318</v>
      </c>
      <c r="CS8" s="71">
        <f t="shared" si="71"/>
        <v>14.74</v>
      </c>
      <c r="CT8" s="71">
        <v>1</v>
      </c>
      <c r="CU8" s="62">
        <f t="shared" ref="CU8:CU71" si="77">CU7</f>
        <v>2.6</v>
      </c>
      <c r="CV8" s="70">
        <f t="shared" si="8"/>
        <v>1</v>
      </c>
      <c r="CW8" s="70">
        <f t="shared" si="72"/>
        <v>-826.80000000000007</v>
      </c>
      <c r="CX8" s="70">
        <f t="shared" si="73"/>
        <v>1.0543620341386805E-17</v>
      </c>
      <c r="CY8" s="70">
        <f t="shared" si="74"/>
        <v>972.47733023962314</v>
      </c>
      <c r="CZ8" s="70">
        <f t="shared" si="75"/>
        <v>8.0561638600644461</v>
      </c>
    </row>
    <row r="9" spans="1:108">
      <c r="A9" s="62">
        <f t="shared" si="9"/>
        <v>0.27739236801696043</v>
      </c>
      <c r="B9" s="62">
        <f t="shared" si="10"/>
        <v>0.1</v>
      </c>
      <c r="C9" s="83">
        <f t="shared" si="11"/>
        <v>1</v>
      </c>
      <c r="D9" s="84"/>
      <c r="E9" s="65">
        <f t="shared" si="12"/>
        <v>1.5157165665103984</v>
      </c>
      <c r="F9" s="62">
        <f t="shared" si="76"/>
        <v>0.60000000000000031</v>
      </c>
      <c r="G9" s="66">
        <v>3</v>
      </c>
      <c r="H9" s="71">
        <f t="shared" si="13"/>
        <v>3</v>
      </c>
      <c r="I9" s="71">
        <f t="shared" si="14"/>
        <v>1</v>
      </c>
      <c r="J9" s="71">
        <v>1</v>
      </c>
      <c r="K9" s="62">
        <f t="shared" si="15"/>
        <v>1</v>
      </c>
      <c r="L9" s="70">
        <f t="shared" si="0"/>
        <v>1</v>
      </c>
      <c r="M9" s="70">
        <f t="shared" si="16"/>
        <v>3</v>
      </c>
      <c r="N9" s="70">
        <f t="shared" si="17"/>
        <v>15.157165665103985</v>
      </c>
      <c r="O9" s="70">
        <f t="shared" si="18"/>
        <v>75.785828325519915</v>
      </c>
      <c r="P9" s="70">
        <f t="shared" si="19"/>
        <v>8.3495102773105092</v>
      </c>
      <c r="Q9" s="99">
        <f t="shared" si="20"/>
        <v>5.0523885550346614</v>
      </c>
      <c r="S9" s="71">
        <f t="shared" si="21"/>
        <v>-7</v>
      </c>
      <c r="T9" s="71">
        <f t="shared" si="22"/>
        <v>2.0499999999999998</v>
      </c>
      <c r="U9" s="71">
        <v>1</v>
      </c>
      <c r="V9" s="62">
        <f t="shared" si="23"/>
        <v>1.05</v>
      </c>
      <c r="W9" s="70">
        <f t="shared" si="1"/>
        <v>1</v>
      </c>
      <c r="X9" s="70">
        <f t="shared" si="24"/>
        <v>-7.3500000000000005</v>
      </c>
      <c r="Y9" s="70">
        <f t="shared" si="25"/>
        <v>7.7680474033657863</v>
      </c>
      <c r="Z9" s="70">
        <f t="shared" si="26"/>
        <v>155.36094806731583</v>
      </c>
      <c r="AA9" s="70">
        <f t="shared" si="27"/>
        <v>8.3495102773105092</v>
      </c>
      <c r="AD9" s="71">
        <f t="shared" si="28"/>
        <v>-32</v>
      </c>
      <c r="AE9" s="71">
        <f t="shared" si="29"/>
        <v>3.2249999999999996</v>
      </c>
      <c r="AF9" s="71">
        <v>1</v>
      </c>
      <c r="AG9" s="62">
        <f t="shared" si="30"/>
        <v>1.175</v>
      </c>
      <c r="AH9" s="70">
        <f t="shared" si="2"/>
        <v>1</v>
      </c>
      <c r="AI9" s="70">
        <f t="shared" si="31"/>
        <v>-37.6</v>
      </c>
      <c r="AJ9" s="70">
        <f t="shared" si="32"/>
        <v>0.38188952554656436</v>
      </c>
      <c r="AK9" s="70">
        <f t="shared" si="33"/>
        <v>244.40929634980174</v>
      </c>
      <c r="AL9" s="70">
        <f t="shared" si="34"/>
        <v>8.3495102773105092</v>
      </c>
      <c r="AO9" s="71">
        <f t="shared" si="35"/>
        <v>-62</v>
      </c>
      <c r="AP9" s="71">
        <f t="shared" si="36"/>
        <v>4.55</v>
      </c>
      <c r="AQ9" s="71">
        <v>1</v>
      </c>
      <c r="AR9" s="62">
        <f t="shared" si="37"/>
        <v>1.325</v>
      </c>
      <c r="AS9" s="70">
        <f t="shared" si="3"/>
        <v>1</v>
      </c>
      <c r="AT9" s="70">
        <f t="shared" si="38"/>
        <v>-82.149999999999991</v>
      </c>
      <c r="AU9" s="70">
        <f t="shared" si="39"/>
        <v>8.4185917695584513E-3</v>
      </c>
      <c r="AV9" s="70">
        <f t="shared" si="40"/>
        <v>344.82551888111561</v>
      </c>
      <c r="AW9" s="70">
        <f t="shared" si="41"/>
        <v>8.3495102773105092</v>
      </c>
      <c r="AZ9" s="71">
        <f t="shared" si="42"/>
        <v>-99</v>
      </c>
      <c r="BA9" s="71">
        <f t="shared" si="43"/>
        <v>6.06</v>
      </c>
      <c r="BB9" s="71">
        <v>1</v>
      </c>
      <c r="BC9" s="62">
        <f t="shared" si="44"/>
        <v>1.51</v>
      </c>
      <c r="BD9" s="70">
        <f t="shared" si="4"/>
        <v>1</v>
      </c>
      <c r="BE9" s="70">
        <f t="shared" si="45"/>
        <v>-149.49</v>
      </c>
      <c r="BF9" s="70">
        <f t="shared" si="46"/>
        <v>6.6386337578601694E-5</v>
      </c>
      <c r="BG9" s="70">
        <f t="shared" si="47"/>
        <v>459.26211965265071</v>
      </c>
      <c r="BH9" s="70">
        <f t="shared" si="48"/>
        <v>8.3495102773105092</v>
      </c>
      <c r="BK9" s="71">
        <f t="shared" si="49"/>
        <v>-149</v>
      </c>
      <c r="BL9" s="71">
        <f t="shared" si="50"/>
        <v>7.8199999999999994</v>
      </c>
      <c r="BM9" s="71">
        <v>1</v>
      </c>
      <c r="BN9" s="62">
        <f t="shared" si="51"/>
        <v>1.76</v>
      </c>
      <c r="BO9" s="70">
        <f t="shared" si="5"/>
        <v>1</v>
      </c>
      <c r="BP9" s="70">
        <f t="shared" si="52"/>
        <v>-262.24</v>
      </c>
      <c r="BQ9" s="70">
        <f t="shared" si="53"/>
        <v>8.3659041077613124E-8</v>
      </c>
      <c r="BR9" s="70">
        <f t="shared" si="54"/>
        <v>592.6451775055657</v>
      </c>
      <c r="BS9" s="70">
        <f t="shared" si="55"/>
        <v>8.3495102773105092</v>
      </c>
      <c r="BV9" s="71">
        <f t="shared" si="56"/>
        <v>-204</v>
      </c>
      <c r="BW9" s="71">
        <f t="shared" si="57"/>
        <v>9.8550000000000004</v>
      </c>
      <c r="BX9" s="71">
        <v>1</v>
      </c>
      <c r="BY9" s="62">
        <f t="shared" si="58"/>
        <v>2.0350000000000001</v>
      </c>
      <c r="BZ9" s="70">
        <f t="shared" si="6"/>
        <v>1</v>
      </c>
      <c r="CA9" s="70">
        <f t="shared" si="59"/>
        <v>-415.14000000000004</v>
      </c>
      <c r="CB9" s="70">
        <f t="shared" si="60"/>
        <v>5.1479320466094699E-11</v>
      </c>
      <c r="CC9" s="70">
        <f t="shared" si="61"/>
        <v>746.86933814799886</v>
      </c>
      <c r="CD9" s="70">
        <f t="shared" si="62"/>
        <v>8.3495102773105092</v>
      </c>
      <c r="CG9" s="71">
        <f t="shared" si="63"/>
        <v>-254</v>
      </c>
      <c r="CH9" s="71">
        <f t="shared" si="64"/>
        <v>12.14</v>
      </c>
      <c r="CI9" s="71">
        <v>1</v>
      </c>
      <c r="CJ9" s="62">
        <f t="shared" si="65"/>
        <v>2.2850000000000001</v>
      </c>
      <c r="CK9" s="70">
        <f t="shared" si="7"/>
        <v>1</v>
      </c>
      <c r="CL9" s="70">
        <f t="shared" si="66"/>
        <v>-580.39</v>
      </c>
      <c r="CM9" s="70">
        <f t="shared" si="67"/>
        <v>6.192911974196033E-14</v>
      </c>
      <c r="CN9" s="70">
        <f t="shared" si="68"/>
        <v>920.03995587181203</v>
      </c>
      <c r="CO9" s="70">
        <f t="shared" si="69"/>
        <v>8.3495102773105092</v>
      </c>
      <c r="CR9" s="71">
        <f t="shared" si="70"/>
        <v>-317</v>
      </c>
      <c r="CS9" s="71">
        <f t="shared" si="71"/>
        <v>14.74</v>
      </c>
      <c r="CT9" s="71">
        <v>1</v>
      </c>
      <c r="CU9" s="62">
        <f t="shared" si="77"/>
        <v>2.6</v>
      </c>
      <c r="CV9" s="70">
        <f t="shared" si="8"/>
        <v>1</v>
      </c>
      <c r="CW9" s="70">
        <f t="shared" si="72"/>
        <v>-824.2</v>
      </c>
      <c r="CX9" s="70">
        <f t="shared" si="73"/>
        <v>1.2111439341864301E-17</v>
      </c>
      <c r="CY9" s="70">
        <f t="shared" si="74"/>
        <v>1117.0831095181636</v>
      </c>
      <c r="CZ9" s="70">
        <f t="shared" si="75"/>
        <v>8.3495102773105092</v>
      </c>
    </row>
    <row r="10" spans="1:108">
      <c r="A10" s="62">
        <f t="shared" si="9"/>
        <v>0.28717458874925794</v>
      </c>
      <c r="B10" s="62">
        <f t="shared" si="10"/>
        <v>0.13333333333333333</v>
      </c>
      <c r="C10" s="83">
        <f t="shared" si="11"/>
        <v>1</v>
      </c>
      <c r="D10" s="84"/>
      <c r="E10" s="65">
        <f t="shared" si="12"/>
        <v>1.7411011265922487</v>
      </c>
      <c r="F10" s="62">
        <f t="shared" si="76"/>
        <v>0.80000000000000049</v>
      </c>
      <c r="G10" s="66">
        <v>4</v>
      </c>
      <c r="H10" s="71">
        <f t="shared" si="13"/>
        <v>4</v>
      </c>
      <c r="I10" s="71">
        <f t="shared" si="14"/>
        <v>1</v>
      </c>
      <c r="J10" s="71">
        <v>1</v>
      </c>
      <c r="K10" s="62">
        <f t="shared" si="15"/>
        <v>1</v>
      </c>
      <c r="L10" s="70">
        <f t="shared" si="0"/>
        <v>1</v>
      </c>
      <c r="M10" s="70">
        <f t="shared" si="16"/>
        <v>4</v>
      </c>
      <c r="N10" s="70">
        <f t="shared" si="17"/>
        <v>17.411011265922486</v>
      </c>
      <c r="O10" s="70">
        <f t="shared" si="18"/>
        <v>87.055056329612441</v>
      </c>
      <c r="P10" s="70">
        <f t="shared" si="19"/>
        <v>8.6535276076443051</v>
      </c>
      <c r="Q10" s="99">
        <f t="shared" si="20"/>
        <v>4.3527528164806215</v>
      </c>
      <c r="S10" s="71">
        <f t="shared" si="21"/>
        <v>-6</v>
      </c>
      <c r="T10" s="71">
        <f t="shared" si="22"/>
        <v>2.0499999999999998</v>
      </c>
      <c r="U10" s="71">
        <v>1</v>
      </c>
      <c r="V10" s="62">
        <f t="shared" si="23"/>
        <v>1.05</v>
      </c>
      <c r="W10" s="70">
        <f t="shared" si="1"/>
        <v>1</v>
      </c>
      <c r="X10" s="70">
        <f t="shared" si="24"/>
        <v>-6.3000000000000007</v>
      </c>
      <c r="Y10" s="70">
        <f t="shared" si="25"/>
        <v>8.9231432737852696</v>
      </c>
      <c r="Z10" s="70">
        <f t="shared" si="26"/>
        <v>178.46286547570546</v>
      </c>
      <c r="AA10" s="70">
        <f t="shared" si="27"/>
        <v>8.6535276076443051</v>
      </c>
      <c r="AD10" s="71">
        <f t="shared" si="28"/>
        <v>-31</v>
      </c>
      <c r="AE10" s="71">
        <f t="shared" si="29"/>
        <v>3.2249999999999996</v>
      </c>
      <c r="AF10" s="71">
        <v>1</v>
      </c>
      <c r="AG10" s="62">
        <f t="shared" si="30"/>
        <v>1.175</v>
      </c>
      <c r="AH10" s="70">
        <f t="shared" si="2"/>
        <v>1</v>
      </c>
      <c r="AI10" s="70">
        <f t="shared" si="31"/>
        <v>-36.425000000000004</v>
      </c>
      <c r="AJ10" s="70">
        <f t="shared" si="32"/>
        <v>0.43867586978593665</v>
      </c>
      <c r="AK10" s="70">
        <f t="shared" si="33"/>
        <v>280.75255666300006</v>
      </c>
      <c r="AL10" s="70">
        <f t="shared" si="34"/>
        <v>8.6535276076443051</v>
      </c>
      <c r="AO10" s="71">
        <f t="shared" si="35"/>
        <v>-61</v>
      </c>
      <c r="AP10" s="71">
        <f t="shared" si="36"/>
        <v>4.55</v>
      </c>
      <c r="AQ10" s="71">
        <v>1</v>
      </c>
      <c r="AR10" s="62">
        <f t="shared" si="37"/>
        <v>1.325</v>
      </c>
      <c r="AS10" s="70">
        <f t="shared" si="3"/>
        <v>1</v>
      </c>
      <c r="AT10" s="70">
        <f t="shared" si="38"/>
        <v>-80.825000000000003</v>
      </c>
      <c r="AU10" s="70">
        <f t="shared" si="39"/>
        <v>9.6704225170833723E-3</v>
      </c>
      <c r="AV10" s="70">
        <f t="shared" si="40"/>
        <v>396.10050629973659</v>
      </c>
      <c r="AW10" s="70">
        <f t="shared" si="41"/>
        <v>8.6535276076443051</v>
      </c>
      <c r="AZ10" s="71">
        <f t="shared" si="42"/>
        <v>-98</v>
      </c>
      <c r="BA10" s="71">
        <f t="shared" si="43"/>
        <v>6.06</v>
      </c>
      <c r="BB10" s="71">
        <v>1</v>
      </c>
      <c r="BC10" s="62">
        <f t="shared" si="44"/>
        <v>1.51</v>
      </c>
      <c r="BD10" s="70">
        <f t="shared" si="4"/>
        <v>1</v>
      </c>
      <c r="BE10" s="70">
        <f t="shared" si="45"/>
        <v>-147.97999999999999</v>
      </c>
      <c r="BF10" s="70">
        <f t="shared" si="46"/>
        <v>7.6257876770817622E-5</v>
      </c>
      <c r="BG10" s="70">
        <f t="shared" si="47"/>
        <v>527.55364135745128</v>
      </c>
      <c r="BH10" s="70">
        <f t="shared" si="48"/>
        <v>8.6535276076443051</v>
      </c>
      <c r="BK10" s="71">
        <f t="shared" si="49"/>
        <v>-148</v>
      </c>
      <c r="BL10" s="71">
        <f t="shared" si="50"/>
        <v>7.8199999999999994</v>
      </c>
      <c r="BM10" s="71">
        <v>1</v>
      </c>
      <c r="BN10" s="62">
        <f t="shared" si="51"/>
        <v>1.76</v>
      </c>
      <c r="BO10" s="70">
        <f t="shared" si="5"/>
        <v>1</v>
      </c>
      <c r="BP10" s="70">
        <f t="shared" si="52"/>
        <v>-260.48</v>
      </c>
      <c r="BQ10" s="70">
        <f t="shared" si="53"/>
        <v>9.6099002866483563E-8</v>
      </c>
      <c r="BR10" s="70">
        <f t="shared" si="54"/>
        <v>680.77054049756919</v>
      </c>
      <c r="BS10" s="70">
        <f t="shared" si="55"/>
        <v>8.6535276076443051</v>
      </c>
      <c r="BV10" s="71">
        <f t="shared" si="56"/>
        <v>-203</v>
      </c>
      <c r="BW10" s="71">
        <f t="shared" si="57"/>
        <v>9.8550000000000004</v>
      </c>
      <c r="BX10" s="71">
        <v>1</v>
      </c>
      <c r="BY10" s="62">
        <f t="shared" si="58"/>
        <v>2.0350000000000001</v>
      </c>
      <c r="BZ10" s="70">
        <f t="shared" si="6"/>
        <v>1</v>
      </c>
      <c r="CA10" s="70">
        <f t="shared" si="59"/>
        <v>-413.10500000000002</v>
      </c>
      <c r="CB10" s="70">
        <f t="shared" si="60"/>
        <v>5.9134210735768192E-11</v>
      </c>
      <c r="CC10" s="70">
        <f t="shared" si="61"/>
        <v>857.92758012833053</v>
      </c>
      <c r="CD10" s="70">
        <f t="shared" si="62"/>
        <v>8.6535276076443051</v>
      </c>
      <c r="CG10" s="71">
        <f t="shared" si="63"/>
        <v>-253</v>
      </c>
      <c r="CH10" s="71">
        <f t="shared" si="64"/>
        <v>12.14</v>
      </c>
      <c r="CI10" s="71">
        <v>1</v>
      </c>
      <c r="CJ10" s="62">
        <f t="shared" si="65"/>
        <v>2.2850000000000001</v>
      </c>
      <c r="CK10" s="70">
        <f t="shared" si="7"/>
        <v>1</v>
      </c>
      <c r="CL10" s="70">
        <f t="shared" si="66"/>
        <v>-578.10500000000002</v>
      </c>
      <c r="CM10" s="70">
        <f t="shared" si="67"/>
        <v>7.113787797400426E-14</v>
      </c>
      <c r="CN10" s="70">
        <f t="shared" si="68"/>
        <v>1056.848383841495</v>
      </c>
      <c r="CO10" s="70">
        <f t="shared" si="69"/>
        <v>8.6535276076443051</v>
      </c>
      <c r="CR10" s="71">
        <f t="shared" si="70"/>
        <v>-316</v>
      </c>
      <c r="CS10" s="71">
        <f t="shared" si="71"/>
        <v>14.74</v>
      </c>
      <c r="CT10" s="71">
        <v>1</v>
      </c>
      <c r="CU10" s="62">
        <f t="shared" si="77"/>
        <v>2.6</v>
      </c>
      <c r="CV10" s="70">
        <f t="shared" si="8"/>
        <v>1</v>
      </c>
      <c r="CW10" s="70">
        <f t="shared" si="72"/>
        <v>-821.6</v>
      </c>
      <c r="CX10" s="70">
        <f t="shared" si="73"/>
        <v>1.3912390448645891E-17</v>
      </c>
      <c r="CY10" s="70">
        <f t="shared" si="74"/>
        <v>1283.1915302984874</v>
      </c>
      <c r="CZ10" s="70">
        <f t="shared" si="75"/>
        <v>8.6535276076443051</v>
      </c>
    </row>
    <row r="11" spans="1:108">
      <c r="A11" s="62">
        <f t="shared" si="9"/>
        <v>0.29730177875067942</v>
      </c>
      <c r="B11" s="62">
        <f t="shared" si="10"/>
        <v>0.16666666666666666</v>
      </c>
      <c r="C11" s="83">
        <f t="shared" si="11"/>
        <v>1</v>
      </c>
      <c r="D11" s="84"/>
      <c r="E11" s="65">
        <f t="shared" si="12"/>
        <v>2.0000000000000004</v>
      </c>
      <c r="F11" s="62">
        <f t="shared" si="76"/>
        <v>1.0000000000000002</v>
      </c>
      <c r="G11" s="66">
        <v>5</v>
      </c>
      <c r="H11" s="71">
        <f t="shared" si="13"/>
        <v>5</v>
      </c>
      <c r="I11" s="71">
        <f t="shared" si="14"/>
        <v>1</v>
      </c>
      <c r="J11" s="71">
        <v>1</v>
      </c>
      <c r="K11" s="62">
        <f t="shared" si="15"/>
        <v>1</v>
      </c>
      <c r="L11" s="70">
        <f t="shared" si="0"/>
        <v>1</v>
      </c>
      <c r="M11" s="70">
        <f t="shared" si="16"/>
        <v>5</v>
      </c>
      <c r="N11" s="70">
        <f t="shared" si="17"/>
        <v>20.000000000000004</v>
      </c>
      <c r="O11" s="70">
        <f t="shared" si="18"/>
        <v>100.00000000000003</v>
      </c>
      <c r="P11" s="70">
        <f t="shared" si="19"/>
        <v>8.9686036589788305</v>
      </c>
      <c r="Q11" s="99">
        <f t="shared" si="20"/>
        <v>4.0000000000000009</v>
      </c>
      <c r="S11" s="71">
        <f t="shared" si="21"/>
        <v>-5</v>
      </c>
      <c r="T11" s="71">
        <f t="shared" si="22"/>
        <v>2.0499999999999998</v>
      </c>
      <c r="U11" s="71">
        <v>1</v>
      </c>
      <c r="V11" s="62">
        <f t="shared" si="23"/>
        <v>1.05</v>
      </c>
      <c r="W11" s="70">
        <f t="shared" si="1"/>
        <v>1</v>
      </c>
      <c r="X11" s="70">
        <f t="shared" si="24"/>
        <v>-5.25</v>
      </c>
      <c r="Y11" s="70">
        <f t="shared" si="25"/>
        <v>10.249999999999998</v>
      </c>
      <c r="Z11" s="70">
        <f t="shared" si="26"/>
        <v>205.00000000000003</v>
      </c>
      <c r="AA11" s="70">
        <f t="shared" si="27"/>
        <v>8.9686036589788305</v>
      </c>
      <c r="AD11" s="71">
        <f t="shared" si="28"/>
        <v>-30</v>
      </c>
      <c r="AE11" s="71">
        <f t="shared" si="29"/>
        <v>3.2249999999999996</v>
      </c>
      <c r="AF11" s="71">
        <v>1</v>
      </c>
      <c r="AG11" s="62">
        <f t="shared" si="30"/>
        <v>1.175</v>
      </c>
      <c r="AH11" s="70">
        <f t="shared" si="2"/>
        <v>1</v>
      </c>
      <c r="AI11" s="70">
        <f t="shared" si="31"/>
        <v>-35.25</v>
      </c>
      <c r="AJ11" s="70">
        <f t="shared" si="32"/>
        <v>0.50390624999999911</v>
      </c>
      <c r="AK11" s="70">
        <f t="shared" si="33"/>
        <v>322.50000000000006</v>
      </c>
      <c r="AL11" s="70">
        <f t="shared" si="34"/>
        <v>8.9686036589788305</v>
      </c>
      <c r="AO11" s="71">
        <f t="shared" si="35"/>
        <v>-60</v>
      </c>
      <c r="AP11" s="71">
        <f t="shared" si="36"/>
        <v>4.55</v>
      </c>
      <c r="AQ11" s="71">
        <v>1</v>
      </c>
      <c r="AR11" s="62">
        <f t="shared" si="37"/>
        <v>1.325</v>
      </c>
      <c r="AS11" s="70">
        <f t="shared" si="3"/>
        <v>1</v>
      </c>
      <c r="AT11" s="70">
        <f t="shared" si="38"/>
        <v>-79.5</v>
      </c>
      <c r="AU11" s="70">
        <f t="shared" si="39"/>
        <v>1.1108398437499955E-2</v>
      </c>
      <c r="AV11" s="70">
        <f t="shared" si="40"/>
        <v>455.00000000000006</v>
      </c>
      <c r="AW11" s="70">
        <f t="shared" si="41"/>
        <v>8.9686036589788305</v>
      </c>
      <c r="AZ11" s="71">
        <f t="shared" si="42"/>
        <v>-97</v>
      </c>
      <c r="BA11" s="71">
        <f t="shared" si="43"/>
        <v>6.06</v>
      </c>
      <c r="BB11" s="71">
        <v>1</v>
      </c>
      <c r="BC11" s="62">
        <f t="shared" si="44"/>
        <v>1.51</v>
      </c>
      <c r="BD11" s="70">
        <f t="shared" si="4"/>
        <v>1</v>
      </c>
      <c r="BE11" s="70">
        <f t="shared" si="45"/>
        <v>-146.47</v>
      </c>
      <c r="BF11" s="70">
        <f t="shared" si="46"/>
        <v>8.7597297602204797E-5</v>
      </c>
      <c r="BG11" s="70">
        <f t="shared" si="47"/>
        <v>606.00000000000011</v>
      </c>
      <c r="BH11" s="70">
        <f t="shared" si="48"/>
        <v>8.9686036589788305</v>
      </c>
      <c r="BK11" s="71">
        <f t="shared" si="49"/>
        <v>-147</v>
      </c>
      <c r="BL11" s="71">
        <f t="shared" si="50"/>
        <v>7.8199999999999994</v>
      </c>
      <c r="BM11" s="71">
        <v>1</v>
      </c>
      <c r="BN11" s="62">
        <f t="shared" si="51"/>
        <v>1.76</v>
      </c>
      <c r="BO11" s="70">
        <f t="shared" si="5"/>
        <v>1</v>
      </c>
      <c r="BP11" s="70">
        <f t="shared" si="52"/>
        <v>-258.72000000000003</v>
      </c>
      <c r="BQ11" s="70">
        <f t="shared" si="53"/>
        <v>1.1038876650958503E-7</v>
      </c>
      <c r="BR11" s="70">
        <f t="shared" si="54"/>
        <v>782.00000000000011</v>
      </c>
      <c r="BS11" s="70">
        <f t="shared" si="55"/>
        <v>8.9686036589788305</v>
      </c>
      <c r="BV11" s="71">
        <f t="shared" si="56"/>
        <v>-202</v>
      </c>
      <c r="BW11" s="71">
        <f t="shared" si="57"/>
        <v>9.8550000000000004</v>
      </c>
      <c r="BX11" s="71">
        <v>1</v>
      </c>
      <c r="BY11" s="62">
        <f t="shared" si="58"/>
        <v>2.0350000000000001</v>
      </c>
      <c r="BZ11" s="70">
        <f t="shared" si="6"/>
        <v>1</v>
      </c>
      <c r="CA11" s="70">
        <f t="shared" si="59"/>
        <v>-411.07000000000005</v>
      </c>
      <c r="CB11" s="70">
        <f t="shared" si="60"/>
        <v>6.7927370596224921E-11</v>
      </c>
      <c r="CC11" s="70">
        <f t="shared" si="61"/>
        <v>985.50000000000023</v>
      </c>
      <c r="CD11" s="70">
        <f t="shared" si="62"/>
        <v>8.9686036589788305</v>
      </c>
      <c r="CG11" s="71">
        <f t="shared" si="63"/>
        <v>-252</v>
      </c>
      <c r="CH11" s="71">
        <f t="shared" si="64"/>
        <v>12.14</v>
      </c>
      <c r="CI11" s="71">
        <v>1</v>
      </c>
      <c r="CJ11" s="62">
        <f t="shared" si="65"/>
        <v>2.2850000000000001</v>
      </c>
      <c r="CK11" s="70">
        <f t="shared" si="7"/>
        <v>1</v>
      </c>
      <c r="CL11" s="70">
        <f t="shared" si="66"/>
        <v>-575.82000000000005</v>
      </c>
      <c r="CM11" s="70">
        <f t="shared" si="67"/>
        <v>8.17159634067185E-14</v>
      </c>
      <c r="CN11" s="70">
        <f t="shared" si="68"/>
        <v>1214.0000000000005</v>
      </c>
      <c r="CO11" s="70">
        <f t="shared" si="69"/>
        <v>8.9686036589788305</v>
      </c>
      <c r="CR11" s="71">
        <f t="shared" si="70"/>
        <v>-315</v>
      </c>
      <c r="CS11" s="71">
        <f t="shared" si="71"/>
        <v>14.74</v>
      </c>
      <c r="CT11" s="71">
        <v>1</v>
      </c>
      <c r="CU11" s="62">
        <f t="shared" si="77"/>
        <v>2.6</v>
      </c>
      <c r="CV11" s="70">
        <f t="shared" si="8"/>
        <v>1</v>
      </c>
      <c r="CW11" s="70">
        <f t="shared" si="72"/>
        <v>-819</v>
      </c>
      <c r="CX11" s="70">
        <f t="shared" si="73"/>
        <v>1.5981140022436003E-17</v>
      </c>
      <c r="CY11" s="70">
        <f t="shared" si="74"/>
        <v>1474.0000000000005</v>
      </c>
      <c r="CZ11" s="70">
        <f t="shared" si="75"/>
        <v>8.9686036589788305</v>
      </c>
    </row>
    <row r="12" spans="1:108">
      <c r="A12" s="62">
        <f t="shared" si="9"/>
        <v>0.30778610333622819</v>
      </c>
      <c r="B12" s="62">
        <f t="shared" si="10"/>
        <v>0.2</v>
      </c>
      <c r="C12" s="83">
        <f t="shared" si="11"/>
        <v>1</v>
      </c>
      <c r="D12" s="84"/>
      <c r="E12" s="65">
        <f t="shared" si="12"/>
        <v>2.2973967099940706</v>
      </c>
      <c r="F12" s="62">
        <f t="shared" si="76"/>
        <v>1.2000000000000006</v>
      </c>
      <c r="G12" s="66">
        <v>6</v>
      </c>
      <c r="H12" s="71">
        <f t="shared" si="13"/>
        <v>6</v>
      </c>
      <c r="I12" s="71">
        <f t="shared" si="14"/>
        <v>1</v>
      </c>
      <c r="J12" s="71">
        <v>1</v>
      </c>
      <c r="K12" s="62">
        <f t="shared" si="15"/>
        <v>1</v>
      </c>
      <c r="L12" s="70">
        <f t="shared" si="0"/>
        <v>1</v>
      </c>
      <c r="M12" s="70">
        <f t="shared" si="16"/>
        <v>6</v>
      </c>
      <c r="N12" s="70">
        <f t="shared" si="17"/>
        <v>22.973967099940708</v>
      </c>
      <c r="O12" s="70">
        <f t="shared" si="18"/>
        <v>114.86983549970353</v>
      </c>
      <c r="P12" s="70">
        <f t="shared" si="19"/>
        <v>9.2951403207540917</v>
      </c>
      <c r="Q12" s="99">
        <f t="shared" si="20"/>
        <v>3.8289945166567847</v>
      </c>
      <c r="S12" s="71">
        <f t="shared" si="21"/>
        <v>-4</v>
      </c>
      <c r="T12" s="71">
        <f t="shared" si="22"/>
        <v>2.0499999999999998</v>
      </c>
      <c r="U12" s="71">
        <v>1</v>
      </c>
      <c r="V12" s="62">
        <f t="shared" si="23"/>
        <v>1.05</v>
      </c>
      <c r="W12" s="70">
        <f t="shared" si="1"/>
        <v>1</v>
      </c>
      <c r="X12" s="70">
        <f t="shared" si="24"/>
        <v>-4.2</v>
      </c>
      <c r="Y12" s="70">
        <f t="shared" si="25"/>
        <v>11.774158138719605</v>
      </c>
      <c r="Z12" s="70">
        <f t="shared" si="26"/>
        <v>235.48316277439221</v>
      </c>
      <c r="AA12" s="70">
        <f t="shared" si="27"/>
        <v>9.2951403207540917</v>
      </c>
      <c r="AD12" s="71">
        <f t="shared" si="28"/>
        <v>-29</v>
      </c>
      <c r="AE12" s="71">
        <f t="shared" si="29"/>
        <v>3.2249999999999996</v>
      </c>
      <c r="AF12" s="71">
        <v>1</v>
      </c>
      <c r="AG12" s="62">
        <f t="shared" si="30"/>
        <v>1.175</v>
      </c>
      <c r="AH12" s="70">
        <f t="shared" si="2"/>
        <v>1</v>
      </c>
      <c r="AI12" s="70">
        <f t="shared" si="31"/>
        <v>-34.075000000000003</v>
      </c>
      <c r="AJ12" s="70">
        <f t="shared" si="32"/>
        <v>0.57883628044772362</v>
      </c>
      <c r="AK12" s="70">
        <f t="shared" si="33"/>
        <v>370.45521948654385</v>
      </c>
      <c r="AL12" s="70">
        <f t="shared" si="34"/>
        <v>9.2951403207540917</v>
      </c>
      <c r="AO12" s="71">
        <f t="shared" si="35"/>
        <v>-59</v>
      </c>
      <c r="AP12" s="71">
        <f t="shared" si="36"/>
        <v>4.55</v>
      </c>
      <c r="AQ12" s="71">
        <v>1</v>
      </c>
      <c r="AR12" s="62">
        <f t="shared" si="37"/>
        <v>1.325</v>
      </c>
      <c r="AS12" s="70">
        <f t="shared" si="3"/>
        <v>1</v>
      </c>
      <c r="AT12" s="70">
        <f t="shared" si="38"/>
        <v>-78.174999999999997</v>
      </c>
      <c r="AU12" s="70">
        <f t="shared" si="39"/>
        <v>1.2760199011807836E-2</v>
      </c>
      <c r="AV12" s="70">
        <f t="shared" si="40"/>
        <v>522.65775152365097</v>
      </c>
      <c r="AW12" s="70">
        <f t="shared" si="41"/>
        <v>9.2951403207540917</v>
      </c>
      <c r="AZ12" s="71">
        <f t="shared" si="42"/>
        <v>-96</v>
      </c>
      <c r="BA12" s="71">
        <f t="shared" si="43"/>
        <v>6.06</v>
      </c>
      <c r="BB12" s="71">
        <v>1</v>
      </c>
      <c r="BC12" s="62">
        <f t="shared" si="44"/>
        <v>1.51</v>
      </c>
      <c r="BD12" s="70">
        <f t="shared" si="4"/>
        <v>1</v>
      </c>
      <c r="BE12" s="70">
        <f t="shared" si="45"/>
        <v>-144.96</v>
      </c>
      <c r="BF12" s="70">
        <f t="shared" si="46"/>
        <v>1.006228716578384E-4</v>
      </c>
      <c r="BG12" s="70">
        <f t="shared" si="47"/>
        <v>696.11120312820333</v>
      </c>
      <c r="BH12" s="70">
        <f t="shared" si="48"/>
        <v>9.2951403207540917</v>
      </c>
      <c r="BK12" s="71">
        <f t="shared" si="49"/>
        <v>-146</v>
      </c>
      <c r="BL12" s="71">
        <f t="shared" si="50"/>
        <v>7.8199999999999994</v>
      </c>
      <c r="BM12" s="71">
        <v>1</v>
      </c>
      <c r="BN12" s="62">
        <f t="shared" si="51"/>
        <v>1.76</v>
      </c>
      <c r="BO12" s="70">
        <f t="shared" si="5"/>
        <v>1</v>
      </c>
      <c r="BP12" s="70">
        <f t="shared" si="52"/>
        <v>-256.95999999999998</v>
      </c>
      <c r="BQ12" s="70">
        <f t="shared" si="53"/>
        <v>1.2680339449971214E-7</v>
      </c>
      <c r="BR12" s="70">
        <f t="shared" si="54"/>
        <v>898.28211360768148</v>
      </c>
      <c r="BS12" s="70">
        <f t="shared" si="55"/>
        <v>9.2951403207540917</v>
      </c>
      <c r="BV12" s="71">
        <f t="shared" si="56"/>
        <v>-201</v>
      </c>
      <c r="BW12" s="71">
        <f t="shared" si="57"/>
        <v>9.8550000000000004</v>
      </c>
      <c r="BX12" s="71">
        <v>1</v>
      </c>
      <c r="BY12" s="62">
        <f t="shared" si="58"/>
        <v>2.0350000000000001</v>
      </c>
      <c r="BZ12" s="70">
        <f t="shared" si="6"/>
        <v>1</v>
      </c>
      <c r="CA12" s="70">
        <f t="shared" si="59"/>
        <v>-409.03500000000003</v>
      </c>
      <c r="CB12" s="70">
        <f t="shared" si="60"/>
        <v>7.8028058863157545E-11</v>
      </c>
      <c r="CC12" s="70">
        <f t="shared" si="61"/>
        <v>1132.0422288495784</v>
      </c>
      <c r="CD12" s="70">
        <f t="shared" si="62"/>
        <v>9.2951403207540917</v>
      </c>
      <c r="CG12" s="71">
        <f t="shared" si="63"/>
        <v>-251</v>
      </c>
      <c r="CH12" s="71">
        <f t="shared" si="64"/>
        <v>12.14</v>
      </c>
      <c r="CI12" s="71">
        <v>1</v>
      </c>
      <c r="CJ12" s="62">
        <f t="shared" si="65"/>
        <v>2.2850000000000001</v>
      </c>
      <c r="CK12" s="70">
        <f t="shared" si="7"/>
        <v>1</v>
      </c>
      <c r="CL12" s="70">
        <f t="shared" si="66"/>
        <v>-573.53500000000008</v>
      </c>
      <c r="CM12" s="70">
        <f t="shared" si="67"/>
        <v>9.386699274229545E-14</v>
      </c>
      <c r="CN12" s="70">
        <f t="shared" si="68"/>
        <v>1394.5198029664009</v>
      </c>
      <c r="CO12" s="70">
        <f t="shared" si="69"/>
        <v>9.2951403207540917</v>
      </c>
      <c r="CR12" s="71">
        <f t="shared" si="70"/>
        <v>-314</v>
      </c>
      <c r="CS12" s="71">
        <f t="shared" si="71"/>
        <v>14.74</v>
      </c>
      <c r="CT12" s="71">
        <v>1</v>
      </c>
      <c r="CU12" s="62">
        <f t="shared" si="77"/>
        <v>2.6</v>
      </c>
      <c r="CV12" s="70">
        <f t="shared" si="8"/>
        <v>1</v>
      </c>
      <c r="CW12" s="70">
        <f t="shared" si="72"/>
        <v>-816.4</v>
      </c>
      <c r="CX12" s="70">
        <f t="shared" si="73"/>
        <v>1.8357509254749513E-17</v>
      </c>
      <c r="CY12" s="70">
        <f t="shared" si="74"/>
        <v>1693.1813752656301</v>
      </c>
      <c r="CZ12" s="70">
        <f t="shared" si="75"/>
        <v>9.2951403207540917</v>
      </c>
    </row>
    <row r="13" spans="1:108">
      <c r="A13" s="62">
        <f t="shared" si="9"/>
        <v>0.31864015682981472</v>
      </c>
      <c r="B13" s="62">
        <f t="shared" si="10"/>
        <v>0.23333333333333334</v>
      </c>
      <c r="C13" s="83">
        <f t="shared" si="11"/>
        <v>1</v>
      </c>
      <c r="D13" s="84"/>
      <c r="E13" s="65">
        <f t="shared" si="12"/>
        <v>2.6390158215457897</v>
      </c>
      <c r="F13" s="62">
        <f t="shared" si="76"/>
        <v>1.4000000000000008</v>
      </c>
      <c r="G13" s="66">
        <v>7</v>
      </c>
      <c r="H13" s="71">
        <f t="shared" si="13"/>
        <v>7</v>
      </c>
      <c r="I13" s="71">
        <f t="shared" si="14"/>
        <v>1</v>
      </c>
      <c r="J13" s="71">
        <v>1</v>
      </c>
      <c r="K13" s="62">
        <f t="shared" si="15"/>
        <v>1</v>
      </c>
      <c r="L13" s="70">
        <f t="shared" si="0"/>
        <v>1</v>
      </c>
      <c r="M13" s="70">
        <f t="shared" si="16"/>
        <v>7</v>
      </c>
      <c r="N13" s="70">
        <f t="shared" si="17"/>
        <v>26.390158215457898</v>
      </c>
      <c r="O13" s="70">
        <f t="shared" si="18"/>
        <v>131.95079107728949</v>
      </c>
      <c r="P13" s="70">
        <f t="shared" si="19"/>
        <v>9.633554074821399</v>
      </c>
      <c r="Q13" s="99">
        <f t="shared" si="20"/>
        <v>3.7700226022082712</v>
      </c>
      <c r="S13" s="71">
        <f t="shared" si="21"/>
        <v>-3</v>
      </c>
      <c r="T13" s="71">
        <f t="shared" si="22"/>
        <v>2.0499999999999998</v>
      </c>
      <c r="U13" s="71">
        <v>1</v>
      </c>
      <c r="V13" s="62">
        <f t="shared" si="23"/>
        <v>1.05</v>
      </c>
      <c r="W13" s="70">
        <f t="shared" si="1"/>
        <v>1</v>
      </c>
      <c r="X13" s="70">
        <f t="shared" si="24"/>
        <v>-3.1500000000000004</v>
      </c>
      <c r="Y13" s="70">
        <f t="shared" si="25"/>
        <v>13.524956085422163</v>
      </c>
      <c r="Z13" s="70">
        <f t="shared" si="26"/>
        <v>270.4991217084434</v>
      </c>
      <c r="AA13" s="70">
        <f t="shared" si="27"/>
        <v>9.633554074821399</v>
      </c>
      <c r="AD13" s="71">
        <f t="shared" si="28"/>
        <v>-28</v>
      </c>
      <c r="AE13" s="71">
        <f t="shared" si="29"/>
        <v>3.2249999999999996</v>
      </c>
      <c r="AF13" s="71">
        <v>1</v>
      </c>
      <c r="AG13" s="62">
        <f t="shared" si="30"/>
        <v>1.175</v>
      </c>
      <c r="AH13" s="70">
        <f t="shared" si="2"/>
        <v>1</v>
      </c>
      <c r="AI13" s="70">
        <f t="shared" si="31"/>
        <v>-32.9</v>
      </c>
      <c r="AJ13" s="70">
        <f t="shared" si="32"/>
        <v>0.66490828316290251</v>
      </c>
      <c r="AK13" s="70">
        <f t="shared" si="33"/>
        <v>425.54130122425858</v>
      </c>
      <c r="AL13" s="70">
        <f t="shared" si="34"/>
        <v>9.633554074821399</v>
      </c>
      <c r="AO13" s="71">
        <f t="shared" si="35"/>
        <v>-58</v>
      </c>
      <c r="AP13" s="71">
        <f t="shared" si="36"/>
        <v>4.55</v>
      </c>
      <c r="AQ13" s="71">
        <v>1</v>
      </c>
      <c r="AR13" s="62">
        <f t="shared" si="37"/>
        <v>1.325</v>
      </c>
      <c r="AS13" s="70">
        <f t="shared" si="3"/>
        <v>1</v>
      </c>
      <c r="AT13" s="70">
        <f t="shared" si="38"/>
        <v>-76.849999999999994</v>
      </c>
      <c r="AU13" s="70">
        <f t="shared" si="39"/>
        <v>1.4657619614298453E-2</v>
      </c>
      <c r="AV13" s="70">
        <f t="shared" si="40"/>
        <v>600.37609940166715</v>
      </c>
      <c r="AW13" s="70">
        <f t="shared" si="41"/>
        <v>9.633554074821399</v>
      </c>
      <c r="AZ13" s="71">
        <f t="shared" si="42"/>
        <v>-95</v>
      </c>
      <c r="BA13" s="71">
        <f t="shared" si="43"/>
        <v>6.06</v>
      </c>
      <c r="BB13" s="71">
        <v>1</v>
      </c>
      <c r="BC13" s="62">
        <f t="shared" si="44"/>
        <v>1.51</v>
      </c>
      <c r="BD13" s="70">
        <f t="shared" si="4"/>
        <v>1</v>
      </c>
      <c r="BE13" s="70">
        <f t="shared" si="45"/>
        <v>-143.44999999999999</v>
      </c>
      <c r="BF13" s="70">
        <f t="shared" si="46"/>
        <v>1.1558532714843674E-4</v>
      </c>
      <c r="BG13" s="70">
        <f t="shared" si="47"/>
        <v>799.62179392837425</v>
      </c>
      <c r="BH13" s="70">
        <f t="shared" si="48"/>
        <v>9.633554074821399</v>
      </c>
      <c r="BK13" s="71">
        <f t="shared" si="49"/>
        <v>-145</v>
      </c>
      <c r="BL13" s="71">
        <f t="shared" si="50"/>
        <v>7.8199999999999994</v>
      </c>
      <c r="BM13" s="71">
        <v>1</v>
      </c>
      <c r="BN13" s="62">
        <f t="shared" si="51"/>
        <v>1.76</v>
      </c>
      <c r="BO13" s="70">
        <f t="shared" si="5"/>
        <v>1</v>
      </c>
      <c r="BP13" s="70">
        <f t="shared" si="52"/>
        <v>-255.2</v>
      </c>
      <c r="BQ13" s="70">
        <f t="shared" si="53"/>
        <v>1.4565885066985939E-7</v>
      </c>
      <c r="BR13" s="70">
        <f t="shared" si="54"/>
        <v>1031.8551862244037</v>
      </c>
      <c r="BS13" s="70">
        <f t="shared" si="55"/>
        <v>9.633554074821399</v>
      </c>
      <c r="BV13" s="71">
        <f t="shared" si="56"/>
        <v>-200</v>
      </c>
      <c r="BW13" s="71">
        <f t="shared" si="57"/>
        <v>9.8550000000000004</v>
      </c>
      <c r="BX13" s="71">
        <v>1</v>
      </c>
      <c r="BY13" s="62">
        <f t="shared" si="58"/>
        <v>2.0350000000000001</v>
      </c>
      <c r="BZ13" s="70">
        <f t="shared" si="6"/>
        <v>1</v>
      </c>
      <c r="CA13" s="70">
        <f t="shared" si="59"/>
        <v>-407</v>
      </c>
      <c r="CB13" s="70">
        <f t="shared" si="60"/>
        <v>8.9630702859720899E-11</v>
      </c>
      <c r="CC13" s="70">
        <f t="shared" si="61"/>
        <v>1300.3750460666879</v>
      </c>
      <c r="CD13" s="70">
        <f t="shared" si="62"/>
        <v>9.633554074821399</v>
      </c>
      <c r="CG13" s="71">
        <f t="shared" si="63"/>
        <v>-250</v>
      </c>
      <c r="CH13" s="71">
        <f t="shared" si="64"/>
        <v>12.14</v>
      </c>
      <c r="CI13" s="71">
        <v>1</v>
      </c>
      <c r="CJ13" s="62">
        <f t="shared" si="65"/>
        <v>2.2850000000000001</v>
      </c>
      <c r="CK13" s="70">
        <f t="shared" si="7"/>
        <v>1</v>
      </c>
      <c r="CL13" s="70">
        <f t="shared" si="66"/>
        <v>-571.25</v>
      </c>
      <c r="CM13" s="70">
        <f t="shared" si="67"/>
        <v>1.0782486015159342E-13</v>
      </c>
      <c r="CN13" s="70">
        <f t="shared" si="68"/>
        <v>1601.8826036782943</v>
      </c>
      <c r="CO13" s="70">
        <f t="shared" si="69"/>
        <v>9.633554074821399</v>
      </c>
      <c r="CR13" s="71">
        <f t="shared" si="70"/>
        <v>-313</v>
      </c>
      <c r="CS13" s="71">
        <f t="shared" si="71"/>
        <v>14.74</v>
      </c>
      <c r="CT13" s="71">
        <v>1</v>
      </c>
      <c r="CU13" s="62">
        <f t="shared" si="77"/>
        <v>2.6</v>
      </c>
      <c r="CV13" s="70">
        <f t="shared" si="8"/>
        <v>1</v>
      </c>
      <c r="CW13" s="70">
        <f t="shared" si="72"/>
        <v>-813.80000000000007</v>
      </c>
      <c r="CX13" s="70">
        <f t="shared" si="73"/>
        <v>2.1087240682773611E-17</v>
      </c>
      <c r="CY13" s="70">
        <f t="shared" si="74"/>
        <v>1944.954660479247</v>
      </c>
      <c r="CZ13" s="70">
        <f t="shared" si="75"/>
        <v>9.633554074821399</v>
      </c>
    </row>
    <row r="14" spans="1:108">
      <c r="A14" s="62">
        <f t="shared" si="9"/>
        <v>0.32987697769322272</v>
      </c>
      <c r="B14" s="62">
        <f t="shared" si="10"/>
        <v>0.26666666666666666</v>
      </c>
      <c r="C14" s="83">
        <f t="shared" si="11"/>
        <v>1</v>
      </c>
      <c r="D14" s="84"/>
      <c r="E14" s="65">
        <f t="shared" si="12"/>
        <v>3.0314331330207978</v>
      </c>
      <c r="F14" s="62">
        <f t="shared" si="76"/>
        <v>1.600000000000001</v>
      </c>
      <c r="G14" s="66">
        <v>8</v>
      </c>
      <c r="H14" s="71">
        <f t="shared" si="13"/>
        <v>8</v>
      </c>
      <c r="I14" s="71">
        <f t="shared" si="14"/>
        <v>1</v>
      </c>
      <c r="J14" s="71">
        <v>1</v>
      </c>
      <c r="K14" s="62">
        <f t="shared" si="15"/>
        <v>1</v>
      </c>
      <c r="L14" s="70">
        <f t="shared" si="0"/>
        <v>1</v>
      </c>
      <c r="M14" s="70">
        <f t="shared" si="16"/>
        <v>8</v>
      </c>
      <c r="N14" s="70">
        <f t="shared" si="17"/>
        <v>30.314331330207978</v>
      </c>
      <c r="O14" s="70">
        <f t="shared" si="18"/>
        <v>151.57165665103989</v>
      </c>
      <c r="P14" s="70">
        <f t="shared" si="19"/>
        <v>9.984276524848207</v>
      </c>
      <c r="Q14" s="99">
        <f t="shared" si="20"/>
        <v>3.7892914162759972</v>
      </c>
      <c r="S14" s="71">
        <f t="shared" si="21"/>
        <v>-2</v>
      </c>
      <c r="T14" s="71">
        <f t="shared" si="22"/>
        <v>2.0499999999999998</v>
      </c>
      <c r="U14" s="71">
        <v>1</v>
      </c>
      <c r="V14" s="62">
        <f t="shared" si="23"/>
        <v>1.05</v>
      </c>
      <c r="W14" s="70">
        <f t="shared" si="1"/>
        <v>1</v>
      </c>
      <c r="X14" s="70">
        <f t="shared" si="24"/>
        <v>-2.1</v>
      </c>
      <c r="Y14" s="70">
        <f t="shared" si="25"/>
        <v>15.53609480673158</v>
      </c>
      <c r="Z14" s="70">
        <f t="shared" si="26"/>
        <v>310.72189613463172</v>
      </c>
      <c r="AA14" s="70">
        <f t="shared" si="27"/>
        <v>9.984276524848207</v>
      </c>
      <c r="AD14" s="71">
        <f t="shared" si="28"/>
        <v>-27</v>
      </c>
      <c r="AE14" s="71">
        <f t="shared" si="29"/>
        <v>3.2249999999999996</v>
      </c>
      <c r="AF14" s="71">
        <v>1</v>
      </c>
      <c r="AG14" s="62">
        <f t="shared" si="30"/>
        <v>1.175</v>
      </c>
      <c r="AH14" s="70">
        <f t="shared" si="2"/>
        <v>1</v>
      </c>
      <c r="AI14" s="70">
        <f t="shared" si="31"/>
        <v>-31.725000000000001</v>
      </c>
      <c r="AJ14" s="70">
        <f t="shared" si="32"/>
        <v>0.76377905109312905</v>
      </c>
      <c r="AK14" s="70">
        <f t="shared" si="33"/>
        <v>488.81859269960353</v>
      </c>
      <c r="AL14" s="70">
        <f t="shared" si="34"/>
        <v>9.984276524848207</v>
      </c>
      <c r="AO14" s="71">
        <f t="shared" si="35"/>
        <v>-57</v>
      </c>
      <c r="AP14" s="71">
        <f t="shared" si="36"/>
        <v>4.55</v>
      </c>
      <c r="AQ14" s="71">
        <v>1</v>
      </c>
      <c r="AR14" s="62">
        <f t="shared" si="37"/>
        <v>1.325</v>
      </c>
      <c r="AS14" s="70">
        <f t="shared" si="3"/>
        <v>1</v>
      </c>
      <c r="AT14" s="70">
        <f t="shared" si="38"/>
        <v>-75.524999999999991</v>
      </c>
      <c r="AU14" s="70">
        <f t="shared" si="39"/>
        <v>1.6837183539116903E-2</v>
      </c>
      <c r="AV14" s="70">
        <f t="shared" si="40"/>
        <v>689.65103776223145</v>
      </c>
      <c r="AW14" s="70">
        <f t="shared" si="41"/>
        <v>9.984276524848207</v>
      </c>
      <c r="AZ14" s="71">
        <f t="shared" si="42"/>
        <v>-94</v>
      </c>
      <c r="BA14" s="71">
        <f t="shared" si="43"/>
        <v>6.06</v>
      </c>
      <c r="BB14" s="71">
        <v>1</v>
      </c>
      <c r="BC14" s="62">
        <f t="shared" si="44"/>
        <v>1.51</v>
      </c>
      <c r="BD14" s="70">
        <f t="shared" si="4"/>
        <v>1</v>
      </c>
      <c r="BE14" s="70">
        <f t="shared" si="45"/>
        <v>-141.94</v>
      </c>
      <c r="BF14" s="70">
        <f t="shared" si="46"/>
        <v>1.3277267515720347E-4</v>
      </c>
      <c r="BG14" s="70">
        <f t="shared" si="47"/>
        <v>918.52423930530165</v>
      </c>
      <c r="BH14" s="70">
        <f t="shared" si="48"/>
        <v>9.984276524848207</v>
      </c>
      <c r="BK14" s="71">
        <f t="shared" si="49"/>
        <v>-144</v>
      </c>
      <c r="BL14" s="71">
        <f t="shared" si="50"/>
        <v>7.8199999999999994</v>
      </c>
      <c r="BM14" s="71">
        <v>1</v>
      </c>
      <c r="BN14" s="62">
        <f t="shared" si="51"/>
        <v>1.76</v>
      </c>
      <c r="BO14" s="70">
        <f t="shared" si="5"/>
        <v>1</v>
      </c>
      <c r="BP14" s="70">
        <f t="shared" si="52"/>
        <v>-253.44</v>
      </c>
      <c r="BQ14" s="70">
        <f t="shared" si="53"/>
        <v>1.673180821552263E-7</v>
      </c>
      <c r="BR14" s="70">
        <f t="shared" si="54"/>
        <v>1185.2903550111319</v>
      </c>
      <c r="BS14" s="70">
        <f t="shared" si="55"/>
        <v>9.984276524848207</v>
      </c>
      <c r="BV14" s="71">
        <f t="shared" si="56"/>
        <v>-199</v>
      </c>
      <c r="BW14" s="71">
        <f t="shared" si="57"/>
        <v>9.8550000000000004</v>
      </c>
      <c r="BX14" s="71">
        <v>1</v>
      </c>
      <c r="BY14" s="62">
        <f t="shared" si="58"/>
        <v>2.0350000000000001</v>
      </c>
      <c r="BZ14" s="70">
        <f t="shared" si="6"/>
        <v>1</v>
      </c>
      <c r="CA14" s="70">
        <f t="shared" si="59"/>
        <v>-404.96500000000003</v>
      </c>
      <c r="CB14" s="70">
        <f t="shared" si="60"/>
        <v>1.0295864093218944E-10</v>
      </c>
      <c r="CC14" s="70">
        <f t="shared" si="61"/>
        <v>1493.7386762959982</v>
      </c>
      <c r="CD14" s="70">
        <f t="shared" si="62"/>
        <v>9.984276524848207</v>
      </c>
      <c r="CG14" s="71">
        <f t="shared" si="63"/>
        <v>-249</v>
      </c>
      <c r="CH14" s="71">
        <f t="shared" si="64"/>
        <v>12.14</v>
      </c>
      <c r="CI14" s="71">
        <v>1</v>
      </c>
      <c r="CJ14" s="62">
        <f t="shared" si="65"/>
        <v>2.2850000000000001</v>
      </c>
      <c r="CK14" s="70">
        <f t="shared" si="7"/>
        <v>1</v>
      </c>
      <c r="CL14" s="70">
        <f t="shared" si="66"/>
        <v>-568.96500000000003</v>
      </c>
      <c r="CM14" s="70">
        <f t="shared" si="67"/>
        <v>1.2385823948392066E-13</v>
      </c>
      <c r="CN14" s="70">
        <f t="shared" si="68"/>
        <v>1840.0799117436243</v>
      </c>
      <c r="CO14" s="70">
        <f t="shared" si="69"/>
        <v>9.984276524848207</v>
      </c>
      <c r="CR14" s="71">
        <f t="shared" si="70"/>
        <v>-312</v>
      </c>
      <c r="CS14" s="71">
        <f t="shared" si="71"/>
        <v>14.74</v>
      </c>
      <c r="CT14" s="71">
        <v>1</v>
      </c>
      <c r="CU14" s="62">
        <f t="shared" si="77"/>
        <v>2.6</v>
      </c>
      <c r="CV14" s="70">
        <f t="shared" si="8"/>
        <v>1</v>
      </c>
      <c r="CW14" s="70">
        <f t="shared" si="72"/>
        <v>-811.2</v>
      </c>
      <c r="CX14" s="70">
        <f t="shared" si="73"/>
        <v>2.4222878683728604E-17</v>
      </c>
      <c r="CY14" s="70">
        <f t="shared" si="74"/>
        <v>2234.1662190363281</v>
      </c>
      <c r="CZ14" s="70">
        <f t="shared" si="75"/>
        <v>9.984276524848207</v>
      </c>
    </row>
    <row r="15" spans="1:108">
      <c r="A15" s="62">
        <f t="shared" si="9"/>
        <v>0.34151006418859797</v>
      </c>
      <c r="B15" s="62">
        <f t="shared" si="10"/>
        <v>0.3</v>
      </c>
      <c r="C15" s="83">
        <f t="shared" si="11"/>
        <v>1</v>
      </c>
      <c r="D15" s="84"/>
      <c r="E15" s="65">
        <f t="shared" si="12"/>
        <v>3.4822022531844987</v>
      </c>
      <c r="F15" s="62">
        <f t="shared" si="76"/>
        <v>1.8000000000000009</v>
      </c>
      <c r="G15" s="66">
        <v>9</v>
      </c>
      <c r="H15" s="71">
        <f t="shared" si="13"/>
        <v>9</v>
      </c>
      <c r="I15" s="71">
        <f t="shared" si="14"/>
        <v>1</v>
      </c>
      <c r="J15" s="71">
        <v>1</v>
      </c>
      <c r="K15" s="62">
        <f t="shared" si="15"/>
        <v>1</v>
      </c>
      <c r="L15" s="70">
        <f t="shared" si="0"/>
        <v>1</v>
      </c>
      <c r="M15" s="70">
        <f t="shared" si="16"/>
        <v>9</v>
      </c>
      <c r="N15" s="70">
        <f t="shared" si="17"/>
        <v>34.822022531844986</v>
      </c>
      <c r="O15" s="70">
        <f t="shared" si="18"/>
        <v>174.11011265922494</v>
      </c>
      <c r="P15" s="70">
        <f t="shared" si="19"/>
        <v>10.347754944914518</v>
      </c>
      <c r="Q15" s="99">
        <f t="shared" si="20"/>
        <v>3.8691136146494429</v>
      </c>
      <c r="S15" s="71">
        <f t="shared" si="21"/>
        <v>-1</v>
      </c>
      <c r="T15" s="71">
        <f t="shared" si="22"/>
        <v>2.0499999999999998</v>
      </c>
      <c r="U15" s="71">
        <v>1</v>
      </c>
      <c r="V15" s="62">
        <f t="shared" si="23"/>
        <v>1.05</v>
      </c>
      <c r="W15" s="70">
        <f t="shared" si="1"/>
        <v>1</v>
      </c>
      <c r="X15" s="70">
        <f t="shared" si="24"/>
        <v>-1.05</v>
      </c>
      <c r="Y15" s="70">
        <f t="shared" si="25"/>
        <v>17.846286547570543</v>
      </c>
      <c r="Z15" s="70">
        <f t="shared" si="26"/>
        <v>356.92573095141108</v>
      </c>
      <c r="AA15" s="70">
        <f t="shared" si="27"/>
        <v>10.347754944914518</v>
      </c>
      <c r="AD15" s="71">
        <f t="shared" si="28"/>
        <v>-26</v>
      </c>
      <c r="AE15" s="71">
        <f t="shared" si="29"/>
        <v>3.2249999999999996</v>
      </c>
      <c r="AF15" s="71">
        <v>1</v>
      </c>
      <c r="AG15" s="62">
        <f t="shared" si="30"/>
        <v>1.175</v>
      </c>
      <c r="AH15" s="70">
        <f t="shared" si="2"/>
        <v>1</v>
      </c>
      <c r="AI15" s="70">
        <f t="shared" si="31"/>
        <v>-30.55</v>
      </c>
      <c r="AJ15" s="70">
        <f t="shared" si="32"/>
        <v>0.87735173957187362</v>
      </c>
      <c r="AK15" s="70">
        <f t="shared" si="33"/>
        <v>561.50511332600036</v>
      </c>
      <c r="AL15" s="70">
        <f t="shared" si="34"/>
        <v>10.347754944914518</v>
      </c>
      <c r="AO15" s="71">
        <f t="shared" si="35"/>
        <v>-56</v>
      </c>
      <c r="AP15" s="71">
        <f t="shared" si="36"/>
        <v>4.55</v>
      </c>
      <c r="AQ15" s="71">
        <v>1</v>
      </c>
      <c r="AR15" s="62">
        <f t="shared" si="37"/>
        <v>1.325</v>
      </c>
      <c r="AS15" s="70">
        <f t="shared" si="3"/>
        <v>1</v>
      </c>
      <c r="AT15" s="70">
        <f t="shared" si="38"/>
        <v>-74.2</v>
      </c>
      <c r="AU15" s="70">
        <f t="shared" si="39"/>
        <v>1.9340845034166748E-2</v>
      </c>
      <c r="AV15" s="70">
        <f t="shared" si="40"/>
        <v>792.20101259947342</v>
      </c>
      <c r="AW15" s="70">
        <f t="shared" si="41"/>
        <v>10.347754944914518</v>
      </c>
      <c r="AZ15" s="71">
        <f t="shared" si="42"/>
        <v>-93</v>
      </c>
      <c r="BA15" s="71">
        <f t="shared" si="43"/>
        <v>6.06</v>
      </c>
      <c r="BB15" s="71">
        <v>1</v>
      </c>
      <c r="BC15" s="62">
        <f t="shared" si="44"/>
        <v>1.51</v>
      </c>
      <c r="BD15" s="70">
        <f t="shared" si="4"/>
        <v>1</v>
      </c>
      <c r="BE15" s="70">
        <f t="shared" si="45"/>
        <v>-140.43</v>
      </c>
      <c r="BF15" s="70">
        <f t="shared" si="46"/>
        <v>1.525157535416353E-4</v>
      </c>
      <c r="BG15" s="70">
        <f t="shared" si="47"/>
        <v>1055.107282714903</v>
      </c>
      <c r="BH15" s="70">
        <f t="shared" si="48"/>
        <v>10.347754944914518</v>
      </c>
      <c r="BK15" s="71">
        <f t="shared" si="49"/>
        <v>-143</v>
      </c>
      <c r="BL15" s="71">
        <f t="shared" si="50"/>
        <v>7.8199999999999994</v>
      </c>
      <c r="BM15" s="71">
        <v>1</v>
      </c>
      <c r="BN15" s="62">
        <f t="shared" si="51"/>
        <v>1.76</v>
      </c>
      <c r="BO15" s="70">
        <f t="shared" si="5"/>
        <v>1</v>
      </c>
      <c r="BP15" s="70">
        <f t="shared" si="52"/>
        <v>-251.68</v>
      </c>
      <c r="BQ15" s="70">
        <f t="shared" si="53"/>
        <v>1.9219800573296721E-7</v>
      </c>
      <c r="BR15" s="70">
        <f t="shared" si="54"/>
        <v>1361.5410809951388</v>
      </c>
      <c r="BS15" s="70">
        <f t="shared" si="55"/>
        <v>10.347754944914518</v>
      </c>
      <c r="BV15" s="71">
        <f t="shared" si="56"/>
        <v>-198</v>
      </c>
      <c r="BW15" s="71">
        <f t="shared" si="57"/>
        <v>9.8550000000000004</v>
      </c>
      <c r="BX15" s="71">
        <v>1</v>
      </c>
      <c r="BY15" s="62">
        <f t="shared" si="58"/>
        <v>2.0350000000000001</v>
      </c>
      <c r="BZ15" s="70">
        <f t="shared" si="6"/>
        <v>1</v>
      </c>
      <c r="CA15" s="70">
        <f t="shared" si="59"/>
        <v>-402.93</v>
      </c>
      <c r="CB15" s="70">
        <f t="shared" si="60"/>
        <v>1.1826842147153638E-10</v>
      </c>
      <c r="CC15" s="70">
        <f t="shared" si="61"/>
        <v>1715.8551602566617</v>
      </c>
      <c r="CD15" s="70">
        <f t="shared" si="62"/>
        <v>10.347754944914518</v>
      </c>
      <c r="CG15" s="71">
        <f t="shared" si="63"/>
        <v>-248</v>
      </c>
      <c r="CH15" s="71">
        <f t="shared" si="64"/>
        <v>12.14</v>
      </c>
      <c r="CI15" s="71">
        <v>1</v>
      </c>
      <c r="CJ15" s="62">
        <f t="shared" si="65"/>
        <v>2.2850000000000001</v>
      </c>
      <c r="CK15" s="70">
        <f t="shared" si="7"/>
        <v>1</v>
      </c>
      <c r="CL15" s="70">
        <f t="shared" si="66"/>
        <v>-566.68000000000006</v>
      </c>
      <c r="CM15" s="70">
        <f t="shared" si="67"/>
        <v>1.4227575594800852E-13</v>
      </c>
      <c r="CN15" s="70">
        <f t="shared" si="68"/>
        <v>2113.6967676829909</v>
      </c>
      <c r="CO15" s="70">
        <f t="shared" si="69"/>
        <v>10.347754944914518</v>
      </c>
      <c r="CR15" s="71">
        <f t="shared" si="70"/>
        <v>-311</v>
      </c>
      <c r="CS15" s="71">
        <f t="shared" si="71"/>
        <v>14.74</v>
      </c>
      <c r="CT15" s="71">
        <v>1</v>
      </c>
      <c r="CU15" s="62">
        <f t="shared" si="77"/>
        <v>2.6</v>
      </c>
      <c r="CV15" s="70">
        <f t="shared" si="8"/>
        <v>1</v>
      </c>
      <c r="CW15" s="70">
        <f t="shared" si="72"/>
        <v>-808.6</v>
      </c>
      <c r="CX15" s="70">
        <f t="shared" si="73"/>
        <v>2.7824780897291788E-17</v>
      </c>
      <c r="CY15" s="70">
        <f t="shared" si="74"/>
        <v>2566.3830605969756</v>
      </c>
      <c r="CZ15" s="70">
        <f t="shared" si="75"/>
        <v>10.347754944914518</v>
      </c>
    </row>
    <row r="16" spans="1:108">
      <c r="A16" s="62">
        <f t="shared" si="9"/>
        <v>0.35355339059327295</v>
      </c>
      <c r="B16" s="62">
        <f t="shared" si="10"/>
        <v>0.33333333333333331</v>
      </c>
      <c r="C16" s="83">
        <f t="shared" si="11"/>
        <v>2.0499999999999998</v>
      </c>
      <c r="D16" s="86">
        <f>1+G16/200</f>
        <v>1.05</v>
      </c>
      <c r="E16" s="65">
        <f t="shared" si="12"/>
        <v>4.0000000000000027</v>
      </c>
      <c r="F16" s="62">
        <f t="shared" si="76"/>
        <v>2.0000000000000009</v>
      </c>
      <c r="G16" s="66">
        <v>10</v>
      </c>
      <c r="H16" s="71">
        <f t="shared" si="13"/>
        <v>10</v>
      </c>
      <c r="I16" s="71">
        <f t="shared" si="14"/>
        <v>1</v>
      </c>
      <c r="J16" s="71">
        <v>1</v>
      </c>
      <c r="K16" s="62">
        <f t="shared" si="15"/>
        <v>1</v>
      </c>
      <c r="L16" s="70">
        <f t="shared" si="0"/>
        <v>1</v>
      </c>
      <c r="M16" s="70">
        <f t="shared" si="16"/>
        <v>10</v>
      </c>
      <c r="N16" s="70">
        <f t="shared" si="17"/>
        <v>40.000000000000028</v>
      </c>
      <c r="O16" s="70">
        <f t="shared" si="18"/>
        <v>200.00000000000014</v>
      </c>
      <c r="P16" s="70">
        <f t="shared" si="19"/>
        <v>10.724452847995947</v>
      </c>
      <c r="Q16" s="99">
        <f t="shared" si="20"/>
        <v>4.0000000000000027</v>
      </c>
      <c r="S16" s="71">
        <f t="shared" si="21"/>
        <v>0</v>
      </c>
      <c r="T16" s="71">
        <f t="shared" si="22"/>
        <v>2.0499999999999998</v>
      </c>
      <c r="U16" s="71">
        <v>1</v>
      </c>
      <c r="V16" s="62">
        <f t="shared" si="23"/>
        <v>1.05</v>
      </c>
      <c r="W16" s="70">
        <f t="shared" si="1"/>
        <v>1</v>
      </c>
      <c r="X16" s="70">
        <f t="shared" si="24"/>
        <v>0</v>
      </c>
      <c r="Y16" s="70">
        <f t="shared" si="25"/>
        <v>20.5</v>
      </c>
      <c r="Z16" s="70">
        <f t="shared" si="26"/>
        <v>410.00000000000023</v>
      </c>
      <c r="AA16" s="70">
        <f t="shared" si="27"/>
        <v>10.724452847995947</v>
      </c>
      <c r="AD16" s="71">
        <f t="shared" si="28"/>
        <v>-25</v>
      </c>
      <c r="AE16" s="71">
        <f t="shared" si="29"/>
        <v>3.2249999999999996</v>
      </c>
      <c r="AF16" s="71">
        <v>1</v>
      </c>
      <c r="AG16" s="62">
        <f t="shared" si="30"/>
        <v>1.175</v>
      </c>
      <c r="AH16" s="70">
        <f t="shared" si="2"/>
        <v>1</v>
      </c>
      <c r="AI16" s="70">
        <f t="shared" si="31"/>
        <v>-29.375</v>
      </c>
      <c r="AJ16" s="70">
        <f t="shared" si="32"/>
        <v>1.0078124999999982</v>
      </c>
      <c r="AK16" s="70">
        <f t="shared" si="33"/>
        <v>645.00000000000034</v>
      </c>
      <c r="AL16" s="70">
        <f t="shared" si="34"/>
        <v>10.724452847995947</v>
      </c>
      <c r="AO16" s="71">
        <f t="shared" si="35"/>
        <v>-55</v>
      </c>
      <c r="AP16" s="71">
        <f t="shared" si="36"/>
        <v>4.55</v>
      </c>
      <c r="AQ16" s="71">
        <v>1</v>
      </c>
      <c r="AR16" s="62">
        <f t="shared" si="37"/>
        <v>1.325</v>
      </c>
      <c r="AS16" s="70">
        <f t="shared" si="3"/>
        <v>1</v>
      </c>
      <c r="AT16" s="70">
        <f t="shared" si="38"/>
        <v>-72.875</v>
      </c>
      <c r="AU16" s="70">
        <f t="shared" si="39"/>
        <v>2.2216796874999917E-2</v>
      </c>
      <c r="AV16" s="70">
        <f t="shared" si="40"/>
        <v>910.00000000000045</v>
      </c>
      <c r="AW16" s="70">
        <f t="shared" si="41"/>
        <v>10.724452847995947</v>
      </c>
      <c r="AZ16" s="71">
        <f t="shared" si="42"/>
        <v>-92</v>
      </c>
      <c r="BA16" s="71">
        <f t="shared" si="43"/>
        <v>6.06</v>
      </c>
      <c r="BB16" s="71">
        <v>1</v>
      </c>
      <c r="BC16" s="62">
        <f t="shared" si="44"/>
        <v>1.51</v>
      </c>
      <c r="BD16" s="70">
        <f t="shared" si="4"/>
        <v>1</v>
      </c>
      <c r="BE16" s="70">
        <f t="shared" si="45"/>
        <v>-138.91999999999999</v>
      </c>
      <c r="BF16" s="70">
        <f t="shared" si="46"/>
        <v>1.7519459520440967E-4</v>
      </c>
      <c r="BG16" s="70">
        <f t="shared" si="47"/>
        <v>1212.0000000000009</v>
      </c>
      <c r="BH16" s="70">
        <f t="shared" si="48"/>
        <v>10.724452847995947</v>
      </c>
      <c r="BK16" s="71">
        <f t="shared" si="49"/>
        <v>-142</v>
      </c>
      <c r="BL16" s="71">
        <f t="shared" si="50"/>
        <v>7.8199999999999994</v>
      </c>
      <c r="BM16" s="71">
        <v>1</v>
      </c>
      <c r="BN16" s="62">
        <f t="shared" si="51"/>
        <v>1.76</v>
      </c>
      <c r="BO16" s="70">
        <f t="shared" si="5"/>
        <v>1</v>
      </c>
      <c r="BP16" s="70">
        <f t="shared" si="52"/>
        <v>-249.92</v>
      </c>
      <c r="BQ16" s="70">
        <f t="shared" si="53"/>
        <v>2.2077753301917015E-7</v>
      </c>
      <c r="BR16" s="70">
        <f t="shared" si="54"/>
        <v>1564.0000000000009</v>
      </c>
      <c r="BS16" s="70">
        <f t="shared" si="55"/>
        <v>10.724452847995947</v>
      </c>
      <c r="BV16" s="71">
        <f t="shared" si="56"/>
        <v>-197</v>
      </c>
      <c r="BW16" s="71">
        <f t="shared" si="57"/>
        <v>9.8550000000000004</v>
      </c>
      <c r="BX16" s="71">
        <v>1</v>
      </c>
      <c r="BY16" s="62">
        <f t="shared" si="58"/>
        <v>2.0350000000000001</v>
      </c>
      <c r="BZ16" s="70">
        <f t="shared" si="6"/>
        <v>1</v>
      </c>
      <c r="CA16" s="70">
        <f t="shared" si="59"/>
        <v>-400.89500000000004</v>
      </c>
      <c r="CB16" s="70">
        <f t="shared" si="60"/>
        <v>1.3585474119244989E-10</v>
      </c>
      <c r="CC16" s="70">
        <f t="shared" si="61"/>
        <v>1971.0000000000016</v>
      </c>
      <c r="CD16" s="70">
        <f t="shared" si="62"/>
        <v>10.724452847995947</v>
      </c>
      <c r="CG16" s="71">
        <f t="shared" si="63"/>
        <v>-247</v>
      </c>
      <c r="CH16" s="71">
        <f t="shared" si="64"/>
        <v>12.14</v>
      </c>
      <c r="CI16" s="71">
        <v>1</v>
      </c>
      <c r="CJ16" s="62">
        <f t="shared" si="65"/>
        <v>2.2850000000000001</v>
      </c>
      <c r="CK16" s="70">
        <f t="shared" si="7"/>
        <v>1</v>
      </c>
      <c r="CL16" s="70">
        <f t="shared" si="66"/>
        <v>-564.39499999999998</v>
      </c>
      <c r="CM16" s="70">
        <f t="shared" si="67"/>
        <v>1.63431926813437E-13</v>
      </c>
      <c r="CN16" s="70">
        <f t="shared" si="68"/>
        <v>2428.0000000000018</v>
      </c>
      <c r="CO16" s="70">
        <f t="shared" si="69"/>
        <v>10.724452847995947</v>
      </c>
      <c r="CR16" s="71">
        <f t="shared" si="70"/>
        <v>-310</v>
      </c>
      <c r="CS16" s="71">
        <f t="shared" si="71"/>
        <v>14.74</v>
      </c>
      <c r="CT16" s="71">
        <v>1</v>
      </c>
      <c r="CU16" s="62">
        <f t="shared" si="77"/>
        <v>2.6</v>
      </c>
      <c r="CV16" s="70">
        <f t="shared" si="8"/>
        <v>1</v>
      </c>
      <c r="CW16" s="70">
        <f t="shared" si="72"/>
        <v>-806</v>
      </c>
      <c r="CX16" s="70">
        <f t="shared" si="73"/>
        <v>3.1962280044872019E-17</v>
      </c>
      <c r="CY16" s="70">
        <f t="shared" si="74"/>
        <v>2948.0000000000023</v>
      </c>
      <c r="CZ16" s="70">
        <f t="shared" si="75"/>
        <v>10.724452847995947</v>
      </c>
    </row>
    <row r="17" spans="1:104">
      <c r="A17" s="62">
        <f t="shared" si="9"/>
        <v>0.36602142398640553</v>
      </c>
      <c r="B17" s="62">
        <f t="shared" si="10"/>
        <v>0.36666666666666664</v>
      </c>
      <c r="C17" s="83">
        <f t="shared" si="11"/>
        <v>2.0499999999999998</v>
      </c>
      <c r="D17" s="84"/>
      <c r="E17" s="65">
        <f t="shared" si="12"/>
        <v>4.5947934199881431</v>
      </c>
      <c r="F17" s="62">
        <f t="shared" si="76"/>
        <v>2.2000000000000011</v>
      </c>
      <c r="G17" s="66">
        <v>11</v>
      </c>
      <c r="H17" s="71">
        <f t="shared" si="13"/>
        <v>11</v>
      </c>
      <c r="I17" s="71">
        <f t="shared" si="14"/>
        <v>1</v>
      </c>
      <c r="J17" s="71">
        <v>1</v>
      </c>
      <c r="K17" s="62">
        <f t="shared" si="15"/>
        <v>1</v>
      </c>
      <c r="L17" s="70">
        <f t="shared" si="0"/>
        <v>1</v>
      </c>
      <c r="M17" s="70">
        <f t="shared" si="16"/>
        <v>11</v>
      </c>
      <c r="N17" s="70">
        <f t="shared" si="17"/>
        <v>45.947934199881431</v>
      </c>
      <c r="O17" s="70">
        <f t="shared" si="18"/>
        <v>229.73967099940717</v>
      </c>
      <c r="P17" s="70">
        <f t="shared" si="19"/>
        <v>11.114850575053849</v>
      </c>
      <c r="Q17" s="99">
        <f t="shared" ref="Q17:Q80" si="78">N17/M17</f>
        <v>4.1770849272619479</v>
      </c>
      <c r="S17" s="71">
        <f t="shared" si="21"/>
        <v>1</v>
      </c>
      <c r="T17" s="71">
        <f t="shared" si="22"/>
        <v>2.0499999999999998</v>
      </c>
      <c r="U17" s="71">
        <v>1</v>
      </c>
      <c r="V17" s="62">
        <f t="shared" si="23"/>
        <v>1.05</v>
      </c>
      <c r="W17" s="70">
        <f t="shared" si="1"/>
        <v>1</v>
      </c>
      <c r="X17" s="70">
        <f t="shared" si="24"/>
        <v>1.05</v>
      </c>
      <c r="Y17" s="70">
        <f t="shared" si="25"/>
        <v>23.54831627743922</v>
      </c>
      <c r="Z17" s="70">
        <f t="shared" si="26"/>
        <v>470.9663255487846</v>
      </c>
      <c r="AA17" s="70">
        <f t="shared" si="27"/>
        <v>11.114850575053849</v>
      </c>
      <c r="AB17" s="99">
        <f t="shared" ref="AB17:AB41" si="79">Y17/X17</f>
        <v>22.426967883275445</v>
      </c>
      <c r="AD17" s="71">
        <f t="shared" si="28"/>
        <v>-24</v>
      </c>
      <c r="AE17" s="71">
        <f t="shared" si="29"/>
        <v>3.2249999999999996</v>
      </c>
      <c r="AF17" s="71">
        <v>1</v>
      </c>
      <c r="AG17" s="62">
        <f t="shared" si="30"/>
        <v>1.175</v>
      </c>
      <c r="AH17" s="70">
        <f t="shared" si="2"/>
        <v>1</v>
      </c>
      <c r="AI17" s="70">
        <f t="shared" si="31"/>
        <v>-28.200000000000003</v>
      </c>
      <c r="AJ17" s="70">
        <f t="shared" si="32"/>
        <v>1.1576725608954477</v>
      </c>
      <c r="AK17" s="70">
        <f t="shared" si="33"/>
        <v>740.91043897308793</v>
      </c>
      <c r="AL17" s="70">
        <f t="shared" si="34"/>
        <v>11.114850575053849</v>
      </c>
      <c r="AO17" s="71">
        <f t="shared" si="35"/>
        <v>-54</v>
      </c>
      <c r="AP17" s="71">
        <f t="shared" si="36"/>
        <v>4.55</v>
      </c>
      <c r="AQ17" s="71">
        <v>1</v>
      </c>
      <c r="AR17" s="62">
        <f t="shared" si="37"/>
        <v>1.325</v>
      </c>
      <c r="AS17" s="70">
        <f t="shared" si="3"/>
        <v>1</v>
      </c>
      <c r="AT17" s="70">
        <f t="shared" si="38"/>
        <v>-71.55</v>
      </c>
      <c r="AU17" s="70">
        <f t="shared" si="39"/>
        <v>2.5520398023615682E-2</v>
      </c>
      <c r="AV17" s="70">
        <f t="shared" si="40"/>
        <v>1045.3155030473026</v>
      </c>
      <c r="AW17" s="70">
        <f t="shared" si="41"/>
        <v>11.114850575053849</v>
      </c>
      <c r="AZ17" s="71">
        <f t="shared" si="42"/>
        <v>-91</v>
      </c>
      <c r="BA17" s="71">
        <f t="shared" si="43"/>
        <v>6.06</v>
      </c>
      <c r="BB17" s="71">
        <v>1</v>
      </c>
      <c r="BC17" s="62">
        <f t="shared" si="44"/>
        <v>1.51</v>
      </c>
      <c r="BD17" s="70">
        <f t="shared" si="4"/>
        <v>1</v>
      </c>
      <c r="BE17" s="70">
        <f t="shared" si="45"/>
        <v>-137.41</v>
      </c>
      <c r="BF17" s="70">
        <f t="shared" si="46"/>
        <v>2.012457433156769E-4</v>
      </c>
      <c r="BG17" s="70">
        <f t="shared" si="47"/>
        <v>1392.2224062564073</v>
      </c>
      <c r="BH17" s="70">
        <f t="shared" si="48"/>
        <v>11.114850575053849</v>
      </c>
      <c r="BK17" s="71">
        <f t="shared" si="49"/>
        <v>-141</v>
      </c>
      <c r="BL17" s="71">
        <f t="shared" si="50"/>
        <v>7.8199999999999994</v>
      </c>
      <c r="BM17" s="71">
        <v>1</v>
      </c>
      <c r="BN17" s="62">
        <f t="shared" si="51"/>
        <v>1.76</v>
      </c>
      <c r="BO17" s="70">
        <f t="shared" si="5"/>
        <v>1</v>
      </c>
      <c r="BP17" s="70">
        <f t="shared" si="52"/>
        <v>-248.16</v>
      </c>
      <c r="BQ17" s="70">
        <f t="shared" si="53"/>
        <v>2.5360678899942434E-7</v>
      </c>
      <c r="BR17" s="70">
        <f t="shared" si="54"/>
        <v>1796.5642272153636</v>
      </c>
      <c r="BS17" s="70">
        <f t="shared" si="55"/>
        <v>11.114850575053849</v>
      </c>
      <c r="BV17" s="71">
        <f t="shared" si="56"/>
        <v>-196</v>
      </c>
      <c r="BW17" s="71">
        <f t="shared" si="57"/>
        <v>9.8550000000000004</v>
      </c>
      <c r="BX17" s="71">
        <v>1</v>
      </c>
      <c r="BY17" s="62">
        <f t="shared" si="58"/>
        <v>2.0350000000000001</v>
      </c>
      <c r="BZ17" s="70">
        <f t="shared" si="6"/>
        <v>1</v>
      </c>
      <c r="CA17" s="70">
        <f t="shared" si="59"/>
        <v>-398.86</v>
      </c>
      <c r="CB17" s="70">
        <f t="shared" si="60"/>
        <v>1.5605611772631512E-10</v>
      </c>
      <c r="CC17" s="70">
        <f t="shared" si="61"/>
        <v>2264.0844576991576</v>
      </c>
      <c r="CD17" s="70">
        <f t="shared" si="62"/>
        <v>11.114850575053849</v>
      </c>
      <c r="CG17" s="71">
        <f t="shared" si="63"/>
        <v>-246</v>
      </c>
      <c r="CH17" s="71">
        <f t="shared" si="64"/>
        <v>12.14</v>
      </c>
      <c r="CI17" s="71">
        <v>1</v>
      </c>
      <c r="CJ17" s="62">
        <f t="shared" si="65"/>
        <v>2.2850000000000001</v>
      </c>
      <c r="CK17" s="70">
        <f t="shared" si="7"/>
        <v>1</v>
      </c>
      <c r="CL17" s="70">
        <f t="shared" si="66"/>
        <v>-562.11</v>
      </c>
      <c r="CM17" s="70">
        <f t="shared" si="67"/>
        <v>1.8773398548459098E-13</v>
      </c>
      <c r="CN17" s="70">
        <f t="shared" si="68"/>
        <v>2789.0396059328032</v>
      </c>
      <c r="CO17" s="70">
        <f t="shared" si="69"/>
        <v>11.114850575053849</v>
      </c>
      <c r="CR17" s="71">
        <f t="shared" si="70"/>
        <v>-309</v>
      </c>
      <c r="CS17" s="71">
        <f t="shared" si="71"/>
        <v>14.74</v>
      </c>
      <c r="CT17" s="71">
        <v>1</v>
      </c>
      <c r="CU17" s="62">
        <f t="shared" si="77"/>
        <v>2.6</v>
      </c>
      <c r="CV17" s="70">
        <f t="shared" si="8"/>
        <v>1</v>
      </c>
      <c r="CW17" s="70">
        <f t="shared" si="72"/>
        <v>-803.4</v>
      </c>
      <c r="CX17" s="70">
        <f t="shared" si="73"/>
        <v>3.6715018509499038E-17</v>
      </c>
      <c r="CY17" s="70">
        <f t="shared" si="74"/>
        <v>3386.3627505312616</v>
      </c>
      <c r="CZ17" s="70">
        <f t="shared" si="75"/>
        <v>11.114850575053849</v>
      </c>
    </row>
    <row r="18" spans="1:104">
      <c r="A18" s="62">
        <f t="shared" si="9"/>
        <v>0.37892914162759872</v>
      </c>
      <c r="B18" s="62">
        <f t="shared" si="10"/>
        <v>0.4</v>
      </c>
      <c r="C18" s="83">
        <f t="shared" si="11"/>
        <v>2.0499999999999998</v>
      </c>
      <c r="D18" s="84"/>
      <c r="E18" s="65">
        <f t="shared" si="12"/>
        <v>5.2780316430915812</v>
      </c>
      <c r="F18" s="62">
        <f t="shared" si="76"/>
        <v>2.4000000000000012</v>
      </c>
      <c r="G18" s="66">
        <v>12</v>
      </c>
      <c r="H18" s="71">
        <f t="shared" si="13"/>
        <v>12</v>
      </c>
      <c r="I18" s="71">
        <f t="shared" si="14"/>
        <v>1</v>
      </c>
      <c r="J18" s="71">
        <v>1</v>
      </c>
      <c r="K18" s="62">
        <f t="shared" si="15"/>
        <v>1</v>
      </c>
      <c r="L18" s="70">
        <f t="shared" si="0"/>
        <v>1</v>
      </c>
      <c r="M18" s="70">
        <f t="shared" si="16"/>
        <v>12</v>
      </c>
      <c r="N18" s="70">
        <f t="shared" si="17"/>
        <v>52.780316430915811</v>
      </c>
      <c r="O18" s="70">
        <f t="shared" si="18"/>
        <v>263.90158215457905</v>
      </c>
      <c r="P18" s="70">
        <f t="shared" si="19"/>
        <v>11.519445905479001</v>
      </c>
      <c r="Q18" s="99">
        <f t="shared" si="78"/>
        <v>4.3983597025763173</v>
      </c>
      <c r="S18" s="71">
        <f t="shared" si="21"/>
        <v>2</v>
      </c>
      <c r="T18" s="71">
        <f t="shared" si="22"/>
        <v>2.0499999999999998</v>
      </c>
      <c r="U18" s="71">
        <v>1</v>
      </c>
      <c r="V18" s="62">
        <f t="shared" si="23"/>
        <v>1.05</v>
      </c>
      <c r="W18" s="70">
        <f t="shared" si="1"/>
        <v>1</v>
      </c>
      <c r="X18" s="70">
        <f t="shared" si="24"/>
        <v>2.1</v>
      </c>
      <c r="Y18" s="70">
        <f t="shared" si="25"/>
        <v>27.049912170844337</v>
      </c>
      <c r="Z18" s="70">
        <f t="shared" si="26"/>
        <v>540.99824341688702</v>
      </c>
      <c r="AA18" s="70">
        <f t="shared" si="27"/>
        <v>11.519445905479001</v>
      </c>
      <c r="AB18" s="99">
        <f t="shared" si="79"/>
        <v>12.880910557544922</v>
      </c>
      <c r="AD18" s="71">
        <f t="shared" si="28"/>
        <v>-23</v>
      </c>
      <c r="AE18" s="71">
        <f t="shared" si="29"/>
        <v>3.2249999999999996</v>
      </c>
      <c r="AF18" s="71">
        <v>1</v>
      </c>
      <c r="AG18" s="62">
        <f t="shared" si="30"/>
        <v>1.175</v>
      </c>
      <c r="AH18" s="70">
        <f t="shared" si="2"/>
        <v>1</v>
      </c>
      <c r="AI18" s="70">
        <f t="shared" si="31"/>
        <v>-27.025000000000002</v>
      </c>
      <c r="AJ18" s="70">
        <f t="shared" si="32"/>
        <v>1.3298165663258055</v>
      </c>
      <c r="AK18" s="70">
        <f t="shared" si="33"/>
        <v>851.08260244851749</v>
      </c>
      <c r="AL18" s="70">
        <f t="shared" si="34"/>
        <v>11.519445905479001</v>
      </c>
      <c r="AO18" s="71">
        <f t="shared" si="35"/>
        <v>-53</v>
      </c>
      <c r="AP18" s="71">
        <f t="shared" si="36"/>
        <v>4.55</v>
      </c>
      <c r="AQ18" s="71">
        <v>1</v>
      </c>
      <c r="AR18" s="62">
        <f t="shared" si="37"/>
        <v>1.325</v>
      </c>
      <c r="AS18" s="70">
        <f t="shared" si="3"/>
        <v>1</v>
      </c>
      <c r="AT18" s="70">
        <f t="shared" si="38"/>
        <v>-70.224999999999994</v>
      </c>
      <c r="AU18" s="70">
        <f t="shared" si="39"/>
        <v>2.9315239228596916E-2</v>
      </c>
      <c r="AV18" s="70">
        <f t="shared" si="40"/>
        <v>1200.7521988033345</v>
      </c>
      <c r="AW18" s="70">
        <f t="shared" si="41"/>
        <v>11.519445905479001</v>
      </c>
      <c r="AZ18" s="71">
        <f t="shared" si="42"/>
        <v>-90</v>
      </c>
      <c r="BA18" s="71">
        <f t="shared" si="43"/>
        <v>6.06</v>
      </c>
      <c r="BB18" s="71">
        <v>1</v>
      </c>
      <c r="BC18" s="62">
        <f t="shared" si="44"/>
        <v>1.51</v>
      </c>
      <c r="BD18" s="70">
        <f t="shared" si="4"/>
        <v>1</v>
      </c>
      <c r="BE18" s="70">
        <f t="shared" si="45"/>
        <v>-135.9</v>
      </c>
      <c r="BF18" s="70">
        <f t="shared" si="46"/>
        <v>2.311706542968736E-4</v>
      </c>
      <c r="BG18" s="70">
        <f t="shared" si="47"/>
        <v>1599.2435878567489</v>
      </c>
      <c r="BH18" s="70">
        <f t="shared" si="48"/>
        <v>11.519445905479001</v>
      </c>
      <c r="BK18" s="71">
        <f t="shared" si="49"/>
        <v>-140</v>
      </c>
      <c r="BL18" s="71">
        <f t="shared" si="50"/>
        <v>7.8199999999999994</v>
      </c>
      <c r="BM18" s="71">
        <v>1</v>
      </c>
      <c r="BN18" s="62">
        <f t="shared" si="51"/>
        <v>1.76</v>
      </c>
      <c r="BO18" s="70">
        <f t="shared" si="5"/>
        <v>1</v>
      </c>
      <c r="BP18" s="70">
        <f t="shared" si="52"/>
        <v>-246.4</v>
      </c>
      <c r="BQ18" s="70">
        <f t="shared" si="53"/>
        <v>2.9131770133971894E-7</v>
      </c>
      <c r="BR18" s="70">
        <f t="shared" si="54"/>
        <v>2063.7103724488084</v>
      </c>
      <c r="BS18" s="70">
        <f t="shared" si="55"/>
        <v>11.519445905479001</v>
      </c>
      <c r="BV18" s="71">
        <f t="shared" si="56"/>
        <v>-195</v>
      </c>
      <c r="BW18" s="71">
        <f t="shared" si="57"/>
        <v>9.8550000000000004</v>
      </c>
      <c r="BX18" s="71">
        <v>1</v>
      </c>
      <c r="BY18" s="62">
        <f t="shared" si="58"/>
        <v>2.0350000000000001</v>
      </c>
      <c r="BZ18" s="70">
        <f t="shared" si="6"/>
        <v>1</v>
      </c>
      <c r="CA18" s="70">
        <f t="shared" si="59"/>
        <v>-396.82500000000005</v>
      </c>
      <c r="CB18" s="70">
        <f t="shared" si="60"/>
        <v>1.7926140571944182E-10</v>
      </c>
      <c r="CC18" s="70">
        <f t="shared" si="61"/>
        <v>2600.7500921333767</v>
      </c>
      <c r="CD18" s="70">
        <f t="shared" si="62"/>
        <v>11.519445905479001</v>
      </c>
      <c r="CG18" s="71">
        <f t="shared" si="63"/>
        <v>-245</v>
      </c>
      <c r="CH18" s="71">
        <f t="shared" si="64"/>
        <v>12.14</v>
      </c>
      <c r="CI18" s="71">
        <v>1</v>
      </c>
      <c r="CJ18" s="62">
        <f t="shared" si="65"/>
        <v>2.2850000000000001</v>
      </c>
      <c r="CK18" s="70">
        <f t="shared" si="7"/>
        <v>1</v>
      </c>
      <c r="CL18" s="70">
        <f t="shared" si="66"/>
        <v>-559.82500000000005</v>
      </c>
      <c r="CM18" s="70">
        <f t="shared" si="67"/>
        <v>2.1564972030318693E-13</v>
      </c>
      <c r="CN18" s="70">
        <f t="shared" si="68"/>
        <v>3203.7652073565901</v>
      </c>
      <c r="CO18" s="70">
        <f t="shared" si="69"/>
        <v>11.519445905479001</v>
      </c>
      <c r="CR18" s="71">
        <f t="shared" si="70"/>
        <v>-308</v>
      </c>
      <c r="CS18" s="71">
        <f t="shared" si="71"/>
        <v>14.74</v>
      </c>
      <c r="CT18" s="71">
        <v>1</v>
      </c>
      <c r="CU18" s="62">
        <f t="shared" si="77"/>
        <v>2.6</v>
      </c>
      <c r="CV18" s="70">
        <f t="shared" si="8"/>
        <v>1</v>
      </c>
      <c r="CW18" s="70">
        <f t="shared" si="72"/>
        <v>-800.80000000000007</v>
      </c>
      <c r="CX18" s="70">
        <f t="shared" si="73"/>
        <v>4.217448136554724E-17</v>
      </c>
      <c r="CY18" s="70">
        <f t="shared" si="74"/>
        <v>3889.9093209584953</v>
      </c>
      <c r="CZ18" s="70">
        <f t="shared" si="75"/>
        <v>11.519445905479001</v>
      </c>
    </row>
    <row r="19" spans="1:104">
      <c r="A19" s="62">
        <f t="shared" si="9"/>
        <v>0.39229204894837449</v>
      </c>
      <c r="B19" s="62">
        <f t="shared" si="10"/>
        <v>0.43333333333333335</v>
      </c>
      <c r="C19" s="83">
        <f t="shared" si="11"/>
        <v>2.0499999999999998</v>
      </c>
      <c r="D19" s="84"/>
      <c r="E19" s="65">
        <f t="shared" si="12"/>
        <v>6.0628662660415973</v>
      </c>
      <c r="F19" s="62">
        <f t="shared" si="76"/>
        <v>2.6000000000000014</v>
      </c>
      <c r="G19" s="66">
        <v>13</v>
      </c>
      <c r="H19" s="71">
        <f t="shared" si="13"/>
        <v>13</v>
      </c>
      <c r="I19" s="71">
        <f t="shared" si="14"/>
        <v>1</v>
      </c>
      <c r="J19" s="71">
        <v>1</v>
      </c>
      <c r="K19" s="62">
        <f t="shared" si="15"/>
        <v>1</v>
      </c>
      <c r="L19" s="70">
        <f t="shared" si="0"/>
        <v>1</v>
      </c>
      <c r="M19" s="70">
        <f t="shared" si="16"/>
        <v>13</v>
      </c>
      <c r="N19" s="70">
        <f t="shared" si="17"/>
        <v>60.628662660415969</v>
      </c>
      <c r="O19" s="70">
        <f t="shared" si="18"/>
        <v>303.14331330207989</v>
      </c>
      <c r="P19" s="70">
        <f t="shared" si="19"/>
        <v>11.938754689662197</v>
      </c>
      <c r="Q19" s="99">
        <f t="shared" si="78"/>
        <v>4.6637432815704596</v>
      </c>
      <c r="S19" s="71">
        <f t="shared" si="21"/>
        <v>3</v>
      </c>
      <c r="T19" s="71">
        <f t="shared" si="22"/>
        <v>2.0499999999999998</v>
      </c>
      <c r="U19" s="71">
        <v>1</v>
      </c>
      <c r="V19" s="62">
        <f t="shared" si="23"/>
        <v>1.05</v>
      </c>
      <c r="W19" s="70">
        <f t="shared" si="1"/>
        <v>1</v>
      </c>
      <c r="X19" s="70">
        <f t="shared" si="24"/>
        <v>3.1500000000000004</v>
      </c>
      <c r="Y19" s="70">
        <f t="shared" si="25"/>
        <v>31.072189613463166</v>
      </c>
      <c r="Z19" s="70">
        <f t="shared" si="26"/>
        <v>621.44379226926367</v>
      </c>
      <c r="AA19" s="70">
        <f t="shared" si="27"/>
        <v>11.938754689662197</v>
      </c>
      <c r="AB19" s="99">
        <f t="shared" si="79"/>
        <v>9.8641871788771951</v>
      </c>
      <c r="AD19" s="71">
        <f t="shared" si="28"/>
        <v>-22</v>
      </c>
      <c r="AE19" s="71">
        <f t="shared" si="29"/>
        <v>3.2249999999999996</v>
      </c>
      <c r="AF19" s="71">
        <v>1</v>
      </c>
      <c r="AG19" s="62">
        <f t="shared" si="30"/>
        <v>1.175</v>
      </c>
      <c r="AH19" s="70">
        <f t="shared" si="2"/>
        <v>1</v>
      </c>
      <c r="AI19" s="70">
        <f t="shared" si="31"/>
        <v>-25.85</v>
      </c>
      <c r="AJ19" s="70">
        <f t="shared" si="32"/>
        <v>1.5275581021862588</v>
      </c>
      <c r="AK19" s="70">
        <f t="shared" si="33"/>
        <v>977.63718539920751</v>
      </c>
      <c r="AL19" s="70">
        <f t="shared" si="34"/>
        <v>11.938754689662197</v>
      </c>
      <c r="AO19" s="71">
        <f t="shared" si="35"/>
        <v>-52</v>
      </c>
      <c r="AP19" s="71">
        <f t="shared" si="36"/>
        <v>4.55</v>
      </c>
      <c r="AQ19" s="71">
        <v>1</v>
      </c>
      <c r="AR19" s="62">
        <f t="shared" si="37"/>
        <v>1.325</v>
      </c>
      <c r="AS19" s="70">
        <f t="shared" si="3"/>
        <v>1</v>
      </c>
      <c r="AT19" s="70">
        <f t="shared" si="38"/>
        <v>-68.899999999999991</v>
      </c>
      <c r="AU19" s="70">
        <f t="shared" si="39"/>
        <v>3.3674367078233826E-2</v>
      </c>
      <c r="AV19" s="70">
        <f t="shared" si="40"/>
        <v>1379.3020755244634</v>
      </c>
      <c r="AW19" s="70">
        <f t="shared" si="41"/>
        <v>11.938754689662197</v>
      </c>
      <c r="AZ19" s="71">
        <f t="shared" si="42"/>
        <v>-89</v>
      </c>
      <c r="BA19" s="71">
        <f t="shared" si="43"/>
        <v>6.06</v>
      </c>
      <c r="BB19" s="71">
        <v>1</v>
      </c>
      <c r="BC19" s="62">
        <f t="shared" si="44"/>
        <v>1.51</v>
      </c>
      <c r="BD19" s="70">
        <f t="shared" si="4"/>
        <v>1</v>
      </c>
      <c r="BE19" s="70">
        <f t="shared" si="45"/>
        <v>-134.39000000000001</v>
      </c>
      <c r="BF19" s="70">
        <f t="shared" si="46"/>
        <v>2.6554535031440694E-4</v>
      </c>
      <c r="BG19" s="70">
        <f t="shared" si="47"/>
        <v>1837.048478610604</v>
      </c>
      <c r="BH19" s="70">
        <f t="shared" si="48"/>
        <v>11.938754689662197</v>
      </c>
      <c r="BK19" s="71">
        <f t="shared" si="49"/>
        <v>-139</v>
      </c>
      <c r="BL19" s="71">
        <f t="shared" si="50"/>
        <v>7.8199999999999994</v>
      </c>
      <c r="BM19" s="71">
        <v>1</v>
      </c>
      <c r="BN19" s="62">
        <f t="shared" si="51"/>
        <v>1.76</v>
      </c>
      <c r="BO19" s="70">
        <f t="shared" si="5"/>
        <v>1</v>
      </c>
      <c r="BP19" s="70">
        <f t="shared" si="52"/>
        <v>-244.64000000000001</v>
      </c>
      <c r="BQ19" s="70">
        <f t="shared" si="53"/>
        <v>3.3463616431045271E-7</v>
      </c>
      <c r="BR19" s="70">
        <f t="shared" si="54"/>
        <v>2370.5807100222642</v>
      </c>
      <c r="BS19" s="70">
        <f t="shared" si="55"/>
        <v>11.938754689662197</v>
      </c>
      <c r="BV19" s="71">
        <f t="shared" si="56"/>
        <v>-194</v>
      </c>
      <c r="BW19" s="71">
        <f t="shared" si="57"/>
        <v>9.8550000000000004</v>
      </c>
      <c r="BX19" s="71">
        <v>1</v>
      </c>
      <c r="BY19" s="62">
        <f t="shared" si="58"/>
        <v>2.0350000000000001</v>
      </c>
      <c r="BZ19" s="70">
        <f t="shared" si="6"/>
        <v>1</v>
      </c>
      <c r="CA19" s="70">
        <f t="shared" si="59"/>
        <v>-394.79</v>
      </c>
      <c r="CB19" s="70">
        <f t="shared" si="60"/>
        <v>2.0591728186437892E-10</v>
      </c>
      <c r="CC19" s="70">
        <f t="shared" si="61"/>
        <v>2987.4773525919973</v>
      </c>
      <c r="CD19" s="70">
        <f t="shared" si="62"/>
        <v>11.938754689662197</v>
      </c>
      <c r="CG19" s="71">
        <f t="shared" si="63"/>
        <v>-244</v>
      </c>
      <c r="CH19" s="71">
        <f t="shared" si="64"/>
        <v>12.14</v>
      </c>
      <c r="CI19" s="71">
        <v>1</v>
      </c>
      <c r="CJ19" s="62">
        <f t="shared" si="65"/>
        <v>2.2850000000000001</v>
      </c>
      <c r="CK19" s="70">
        <f t="shared" si="7"/>
        <v>1</v>
      </c>
      <c r="CL19" s="70">
        <f t="shared" si="66"/>
        <v>-557.54000000000008</v>
      </c>
      <c r="CM19" s="70">
        <f t="shared" si="67"/>
        <v>2.4771647896784147E-13</v>
      </c>
      <c r="CN19" s="70">
        <f t="shared" si="68"/>
        <v>3680.1598234872499</v>
      </c>
      <c r="CO19" s="70">
        <f t="shared" si="69"/>
        <v>11.938754689662197</v>
      </c>
      <c r="CR19" s="71">
        <f t="shared" si="70"/>
        <v>-307</v>
      </c>
      <c r="CS19" s="71">
        <f t="shared" si="71"/>
        <v>14.74</v>
      </c>
      <c r="CT19" s="71">
        <v>1</v>
      </c>
      <c r="CU19" s="62">
        <f t="shared" si="77"/>
        <v>2.6</v>
      </c>
      <c r="CV19" s="70">
        <f t="shared" si="8"/>
        <v>1</v>
      </c>
      <c r="CW19" s="70">
        <f t="shared" si="72"/>
        <v>-798.2</v>
      </c>
      <c r="CX19" s="70">
        <f t="shared" si="73"/>
        <v>4.8445757367457227E-17</v>
      </c>
      <c r="CY19" s="70">
        <f t="shared" si="74"/>
        <v>4468.3324380726572</v>
      </c>
      <c r="CZ19" s="70">
        <f t="shared" si="75"/>
        <v>11.938754689662197</v>
      </c>
    </row>
    <row r="20" spans="1:104">
      <c r="A20" s="62">
        <f t="shared" si="9"/>
        <v>0.40612619817811685</v>
      </c>
      <c r="B20" s="62">
        <f t="shared" si="10"/>
        <v>0.46666666666666667</v>
      </c>
      <c r="C20" s="83">
        <f t="shared" si="11"/>
        <v>2.0499999999999998</v>
      </c>
      <c r="D20" s="84"/>
      <c r="E20" s="65">
        <f t="shared" si="12"/>
        <v>6.9644045063689983</v>
      </c>
      <c r="F20" s="62">
        <f t="shared" si="76"/>
        <v>2.8000000000000012</v>
      </c>
      <c r="G20" s="66">
        <v>14</v>
      </c>
      <c r="H20" s="71">
        <f t="shared" si="13"/>
        <v>14</v>
      </c>
      <c r="I20" s="71">
        <f t="shared" si="14"/>
        <v>1</v>
      </c>
      <c r="J20" s="71">
        <v>1</v>
      </c>
      <c r="K20" s="62">
        <f t="shared" si="15"/>
        <v>1</v>
      </c>
      <c r="L20" s="70">
        <f t="shared" si="0"/>
        <v>1</v>
      </c>
      <c r="M20" s="70">
        <f t="shared" si="16"/>
        <v>14</v>
      </c>
      <c r="N20" s="70">
        <f t="shared" si="17"/>
        <v>69.644045063689987</v>
      </c>
      <c r="O20" s="70">
        <f t="shared" si="18"/>
        <v>348.22022531844993</v>
      </c>
      <c r="P20" s="70">
        <f t="shared" si="19"/>
        <v>12.373311504493293</v>
      </c>
      <c r="Q20" s="99">
        <f t="shared" si="78"/>
        <v>4.9745746474064276</v>
      </c>
      <c r="S20" s="71">
        <f t="shared" si="21"/>
        <v>4</v>
      </c>
      <c r="T20" s="71">
        <f t="shared" si="22"/>
        <v>2.0499999999999998</v>
      </c>
      <c r="U20" s="71">
        <v>1</v>
      </c>
      <c r="V20" s="62">
        <f t="shared" si="23"/>
        <v>1.05</v>
      </c>
      <c r="W20" s="70">
        <f t="shared" si="1"/>
        <v>1</v>
      </c>
      <c r="X20" s="70">
        <f t="shared" si="24"/>
        <v>4.2</v>
      </c>
      <c r="Y20" s="70">
        <f t="shared" si="25"/>
        <v>35.6925730951411</v>
      </c>
      <c r="Z20" s="70">
        <f t="shared" si="26"/>
        <v>713.85146190282228</v>
      </c>
      <c r="AA20" s="70">
        <f t="shared" si="27"/>
        <v>12.373311504493293</v>
      </c>
      <c r="AB20" s="99">
        <f t="shared" si="79"/>
        <v>8.4982316893193097</v>
      </c>
      <c r="AD20" s="71">
        <f t="shared" si="28"/>
        <v>-21</v>
      </c>
      <c r="AE20" s="71">
        <f t="shared" si="29"/>
        <v>3.2249999999999996</v>
      </c>
      <c r="AF20" s="71">
        <v>1</v>
      </c>
      <c r="AG20" s="62">
        <f t="shared" si="30"/>
        <v>1.175</v>
      </c>
      <c r="AH20" s="70">
        <f t="shared" si="2"/>
        <v>1</v>
      </c>
      <c r="AI20" s="70">
        <f t="shared" si="31"/>
        <v>-24.675000000000001</v>
      </c>
      <c r="AJ20" s="70">
        <f t="shared" si="32"/>
        <v>1.7547034791437479</v>
      </c>
      <c r="AK20" s="70">
        <f t="shared" si="33"/>
        <v>1123.0102266520009</v>
      </c>
      <c r="AL20" s="70">
        <f t="shared" si="34"/>
        <v>12.373311504493293</v>
      </c>
      <c r="AO20" s="71">
        <f t="shared" si="35"/>
        <v>-51</v>
      </c>
      <c r="AP20" s="71">
        <f t="shared" si="36"/>
        <v>4.55</v>
      </c>
      <c r="AQ20" s="71">
        <v>1</v>
      </c>
      <c r="AR20" s="62">
        <f t="shared" si="37"/>
        <v>1.325</v>
      </c>
      <c r="AS20" s="70">
        <f t="shared" si="3"/>
        <v>1</v>
      </c>
      <c r="AT20" s="70">
        <f t="shared" si="38"/>
        <v>-67.575000000000003</v>
      </c>
      <c r="AU20" s="70">
        <f t="shared" si="39"/>
        <v>3.868169006833351E-2</v>
      </c>
      <c r="AV20" s="70">
        <f t="shared" si="40"/>
        <v>1584.4020251989471</v>
      </c>
      <c r="AW20" s="70">
        <f t="shared" si="41"/>
        <v>12.373311504493293</v>
      </c>
      <c r="AZ20" s="71">
        <f t="shared" si="42"/>
        <v>-88</v>
      </c>
      <c r="BA20" s="71">
        <f t="shared" si="43"/>
        <v>6.06</v>
      </c>
      <c r="BB20" s="71">
        <v>1</v>
      </c>
      <c r="BC20" s="62">
        <f t="shared" si="44"/>
        <v>1.51</v>
      </c>
      <c r="BD20" s="70">
        <f t="shared" si="4"/>
        <v>1</v>
      </c>
      <c r="BE20" s="70">
        <f t="shared" si="45"/>
        <v>-132.88</v>
      </c>
      <c r="BF20" s="70">
        <f t="shared" si="46"/>
        <v>3.0503150708327076E-4</v>
      </c>
      <c r="BG20" s="70">
        <f t="shared" si="47"/>
        <v>2110.2145654298065</v>
      </c>
      <c r="BH20" s="70">
        <f t="shared" si="48"/>
        <v>12.373311504493293</v>
      </c>
      <c r="BK20" s="71">
        <f t="shared" si="49"/>
        <v>-138</v>
      </c>
      <c r="BL20" s="71">
        <f t="shared" si="50"/>
        <v>7.8199999999999994</v>
      </c>
      <c r="BM20" s="71">
        <v>1</v>
      </c>
      <c r="BN20" s="62">
        <f t="shared" si="51"/>
        <v>1.76</v>
      </c>
      <c r="BO20" s="70">
        <f t="shared" si="5"/>
        <v>1</v>
      </c>
      <c r="BP20" s="70">
        <f t="shared" si="52"/>
        <v>-242.88</v>
      </c>
      <c r="BQ20" s="70">
        <f t="shared" si="53"/>
        <v>3.8439601146593452E-7</v>
      </c>
      <c r="BR20" s="70">
        <f t="shared" si="54"/>
        <v>2723.0821619902781</v>
      </c>
      <c r="BS20" s="70">
        <f t="shared" si="55"/>
        <v>12.373311504493293</v>
      </c>
      <c r="BV20" s="71">
        <f t="shared" si="56"/>
        <v>-193</v>
      </c>
      <c r="BW20" s="71">
        <f t="shared" si="57"/>
        <v>9.8550000000000004</v>
      </c>
      <c r="BX20" s="71">
        <v>1</v>
      </c>
      <c r="BY20" s="62">
        <f t="shared" si="58"/>
        <v>2.0350000000000001</v>
      </c>
      <c r="BZ20" s="70">
        <f t="shared" si="6"/>
        <v>1</v>
      </c>
      <c r="CA20" s="70">
        <f t="shared" si="59"/>
        <v>-392.75500000000005</v>
      </c>
      <c r="CB20" s="70">
        <f t="shared" si="60"/>
        <v>2.3653684294307287E-10</v>
      </c>
      <c r="CC20" s="70">
        <f t="shared" si="61"/>
        <v>3431.7103205133244</v>
      </c>
      <c r="CD20" s="70">
        <f t="shared" si="62"/>
        <v>12.373311504493293</v>
      </c>
      <c r="CG20" s="71">
        <f t="shared" si="63"/>
        <v>-243</v>
      </c>
      <c r="CH20" s="71">
        <f t="shared" si="64"/>
        <v>12.14</v>
      </c>
      <c r="CI20" s="71">
        <v>1</v>
      </c>
      <c r="CJ20" s="62">
        <f t="shared" si="65"/>
        <v>2.2850000000000001</v>
      </c>
      <c r="CK20" s="70">
        <f t="shared" si="7"/>
        <v>1</v>
      </c>
      <c r="CL20" s="70">
        <f t="shared" si="66"/>
        <v>-555.255</v>
      </c>
      <c r="CM20" s="70">
        <f t="shared" si="67"/>
        <v>2.8455151189601714E-13</v>
      </c>
      <c r="CN20" s="70">
        <f t="shared" si="68"/>
        <v>4227.3935353659826</v>
      </c>
      <c r="CO20" s="70">
        <f t="shared" si="69"/>
        <v>12.373311504493293</v>
      </c>
      <c r="CR20" s="71">
        <f t="shared" si="70"/>
        <v>-306</v>
      </c>
      <c r="CS20" s="71">
        <f t="shared" si="71"/>
        <v>14.74</v>
      </c>
      <c r="CT20" s="71">
        <v>1</v>
      </c>
      <c r="CU20" s="62">
        <f t="shared" si="77"/>
        <v>2.6</v>
      </c>
      <c r="CV20" s="70">
        <f t="shared" si="8"/>
        <v>1</v>
      </c>
      <c r="CW20" s="70">
        <f t="shared" si="72"/>
        <v>-795.6</v>
      </c>
      <c r="CX20" s="70">
        <f t="shared" si="73"/>
        <v>5.5649561794583613E-17</v>
      </c>
      <c r="CY20" s="70">
        <f t="shared" si="74"/>
        <v>5132.7661211939521</v>
      </c>
      <c r="CZ20" s="70">
        <f t="shared" si="75"/>
        <v>12.373311504493293</v>
      </c>
    </row>
    <row r="21" spans="1:104">
      <c r="A21" s="62">
        <f t="shared" si="9"/>
        <v>0.42044820762685642</v>
      </c>
      <c r="B21" s="62">
        <f t="shared" si="10"/>
        <v>0.5</v>
      </c>
      <c r="C21" s="83">
        <f>IF(D21&gt;0,C20+D21,C20)</f>
        <v>2.0499999999999998</v>
      </c>
      <c r="D21" s="84"/>
      <c r="E21" s="65">
        <f t="shared" si="12"/>
        <v>8.0000000000000071</v>
      </c>
      <c r="F21" s="62">
        <f t="shared" si="76"/>
        <v>3.0000000000000013</v>
      </c>
      <c r="G21" s="66">
        <v>15</v>
      </c>
      <c r="H21" s="71">
        <f t="shared" si="13"/>
        <v>15</v>
      </c>
      <c r="I21" s="71">
        <f t="shared" si="14"/>
        <v>1</v>
      </c>
      <c r="J21" s="71">
        <v>1</v>
      </c>
      <c r="K21" s="62">
        <f t="shared" si="15"/>
        <v>1</v>
      </c>
      <c r="L21" s="70">
        <f t="shared" si="0"/>
        <v>1</v>
      </c>
      <c r="M21" s="70">
        <f t="shared" si="16"/>
        <v>15</v>
      </c>
      <c r="N21" s="70">
        <f t="shared" si="17"/>
        <v>80.000000000000071</v>
      </c>
      <c r="O21" s="70">
        <f t="shared" si="18"/>
        <v>400.00000000000034</v>
      </c>
      <c r="P21" s="70">
        <f t="shared" si="19"/>
        <v>12.823670332619121</v>
      </c>
      <c r="Q21" s="99">
        <f t="shared" si="78"/>
        <v>5.3333333333333384</v>
      </c>
      <c r="S21" s="71">
        <f t="shared" si="21"/>
        <v>5</v>
      </c>
      <c r="T21" s="71">
        <f t="shared" si="22"/>
        <v>2.0499999999999998</v>
      </c>
      <c r="U21" s="71">
        <v>1</v>
      </c>
      <c r="V21" s="62">
        <f t="shared" si="23"/>
        <v>1.05</v>
      </c>
      <c r="W21" s="70">
        <f t="shared" si="1"/>
        <v>1</v>
      </c>
      <c r="X21" s="70">
        <f t="shared" si="24"/>
        <v>5.25</v>
      </c>
      <c r="Y21" s="70">
        <f t="shared" si="25"/>
        <v>41.000000000000007</v>
      </c>
      <c r="Z21" s="70">
        <f t="shared" si="26"/>
        <v>820.00000000000068</v>
      </c>
      <c r="AA21" s="70">
        <f t="shared" si="27"/>
        <v>12.823670332619121</v>
      </c>
      <c r="AB21" s="99">
        <f t="shared" si="79"/>
        <v>7.8095238095238111</v>
      </c>
      <c r="AD21" s="71">
        <f t="shared" si="28"/>
        <v>-20</v>
      </c>
      <c r="AE21" s="71">
        <f t="shared" si="29"/>
        <v>3.2249999999999996</v>
      </c>
      <c r="AF21" s="71">
        <v>1</v>
      </c>
      <c r="AG21" s="62">
        <f t="shared" si="30"/>
        <v>1.175</v>
      </c>
      <c r="AH21" s="70">
        <f t="shared" si="2"/>
        <v>1</v>
      </c>
      <c r="AI21" s="70">
        <f t="shared" si="31"/>
        <v>-23.5</v>
      </c>
      <c r="AJ21" s="70">
        <f t="shared" si="32"/>
        <v>2.0156249999999973</v>
      </c>
      <c r="AK21" s="70">
        <f t="shared" si="33"/>
        <v>1290.0000000000009</v>
      </c>
      <c r="AL21" s="70">
        <f t="shared" si="34"/>
        <v>12.823670332619121</v>
      </c>
      <c r="AO21" s="71">
        <f t="shared" si="35"/>
        <v>-50</v>
      </c>
      <c r="AP21" s="71">
        <f t="shared" si="36"/>
        <v>4.55</v>
      </c>
      <c r="AQ21" s="71">
        <v>1</v>
      </c>
      <c r="AR21" s="62">
        <f t="shared" si="37"/>
        <v>1.325</v>
      </c>
      <c r="AS21" s="70">
        <f t="shared" si="3"/>
        <v>1</v>
      </c>
      <c r="AT21" s="70">
        <f t="shared" si="38"/>
        <v>-66.25</v>
      </c>
      <c r="AU21" s="70">
        <f t="shared" si="39"/>
        <v>4.4433593749999854E-2</v>
      </c>
      <c r="AV21" s="70">
        <f t="shared" si="40"/>
        <v>1820.0000000000018</v>
      </c>
      <c r="AW21" s="70">
        <f t="shared" si="41"/>
        <v>12.823670332619121</v>
      </c>
      <c r="AZ21" s="71">
        <f t="shared" si="42"/>
        <v>-87</v>
      </c>
      <c r="BA21" s="71">
        <f t="shared" si="43"/>
        <v>6.06</v>
      </c>
      <c r="BB21" s="71">
        <v>1</v>
      </c>
      <c r="BC21" s="62">
        <f t="shared" si="44"/>
        <v>1.51</v>
      </c>
      <c r="BD21" s="70">
        <f t="shared" si="4"/>
        <v>1</v>
      </c>
      <c r="BE21" s="70">
        <f t="shared" si="45"/>
        <v>-131.37</v>
      </c>
      <c r="BF21" s="70">
        <f t="shared" si="46"/>
        <v>3.5038919040881951E-4</v>
      </c>
      <c r="BG21" s="70">
        <f t="shared" si="47"/>
        <v>2424.0000000000018</v>
      </c>
      <c r="BH21" s="70">
        <f t="shared" si="48"/>
        <v>12.823670332619121</v>
      </c>
      <c r="BK21" s="71">
        <f t="shared" si="49"/>
        <v>-137</v>
      </c>
      <c r="BL21" s="71">
        <f t="shared" si="50"/>
        <v>7.8199999999999994</v>
      </c>
      <c r="BM21" s="71">
        <v>1</v>
      </c>
      <c r="BN21" s="62">
        <f t="shared" si="51"/>
        <v>1.76</v>
      </c>
      <c r="BO21" s="70">
        <f t="shared" si="5"/>
        <v>1</v>
      </c>
      <c r="BP21" s="70">
        <f t="shared" si="52"/>
        <v>-241.12</v>
      </c>
      <c r="BQ21" s="70">
        <f t="shared" si="53"/>
        <v>4.4155506603834046E-7</v>
      </c>
      <c r="BR21" s="70">
        <f t="shared" si="54"/>
        <v>3128.0000000000027</v>
      </c>
      <c r="BS21" s="70">
        <f t="shared" si="55"/>
        <v>12.823670332619121</v>
      </c>
      <c r="BV21" s="71">
        <f t="shared" si="56"/>
        <v>-192</v>
      </c>
      <c r="BW21" s="71">
        <f t="shared" si="57"/>
        <v>9.8550000000000004</v>
      </c>
      <c r="BX21" s="71">
        <v>1</v>
      </c>
      <c r="BY21" s="62">
        <f t="shared" si="58"/>
        <v>2.0350000000000001</v>
      </c>
      <c r="BZ21" s="70">
        <f t="shared" si="6"/>
        <v>1</v>
      </c>
      <c r="CA21" s="70">
        <f t="shared" si="59"/>
        <v>-390.72</v>
      </c>
      <c r="CB21" s="70">
        <f t="shared" si="60"/>
        <v>2.7170948238489984E-10</v>
      </c>
      <c r="CC21" s="70">
        <f t="shared" si="61"/>
        <v>3942.0000000000036</v>
      </c>
      <c r="CD21" s="70">
        <f t="shared" si="62"/>
        <v>12.823670332619121</v>
      </c>
      <c r="CG21" s="71">
        <f t="shared" si="63"/>
        <v>-242</v>
      </c>
      <c r="CH21" s="71">
        <f t="shared" si="64"/>
        <v>12.14</v>
      </c>
      <c r="CI21" s="71">
        <v>1</v>
      </c>
      <c r="CJ21" s="62">
        <f t="shared" si="65"/>
        <v>2.2850000000000001</v>
      </c>
      <c r="CK21" s="70">
        <f t="shared" si="7"/>
        <v>1</v>
      </c>
      <c r="CL21" s="70">
        <f t="shared" si="66"/>
        <v>-552.97</v>
      </c>
      <c r="CM21" s="70">
        <f t="shared" si="67"/>
        <v>3.268638536268741E-13</v>
      </c>
      <c r="CN21" s="70">
        <f t="shared" si="68"/>
        <v>4856.0000000000045</v>
      </c>
      <c r="CO21" s="70">
        <f t="shared" si="69"/>
        <v>12.823670332619121</v>
      </c>
      <c r="CR21" s="71">
        <f t="shared" si="70"/>
        <v>-305</v>
      </c>
      <c r="CS21" s="71">
        <f t="shared" si="71"/>
        <v>14.74</v>
      </c>
      <c r="CT21" s="71">
        <v>1</v>
      </c>
      <c r="CU21" s="62">
        <f t="shared" si="77"/>
        <v>2.6</v>
      </c>
      <c r="CV21" s="70">
        <f t="shared" si="8"/>
        <v>1</v>
      </c>
      <c r="CW21" s="70">
        <f t="shared" si="72"/>
        <v>-793</v>
      </c>
      <c r="CX21" s="70">
        <f t="shared" si="73"/>
        <v>6.3924560089744037E-17</v>
      </c>
      <c r="CY21" s="70">
        <f t="shared" si="74"/>
        <v>5896.0000000000055</v>
      </c>
      <c r="CZ21" s="70">
        <f t="shared" si="75"/>
        <v>12.823670332619121</v>
      </c>
    </row>
    <row r="22" spans="1:104">
      <c r="A22" s="62">
        <f t="shared" si="9"/>
        <v>0.43527528164806129</v>
      </c>
      <c r="B22" s="62">
        <f t="shared" si="10"/>
        <v>0.53333333333333333</v>
      </c>
      <c r="C22" s="83">
        <f t="shared" ref="C22:C85" si="80">IF(D22&gt;0,C21+D22,C21)</f>
        <v>2.0499999999999998</v>
      </c>
      <c r="D22" s="87"/>
      <c r="E22" s="65">
        <f t="shared" si="12"/>
        <v>9.1895868399762897</v>
      </c>
      <c r="F22" s="62">
        <f t="shared" si="76"/>
        <v>3.200000000000002</v>
      </c>
      <c r="G22" s="66">
        <v>16</v>
      </c>
      <c r="H22" s="71">
        <f t="shared" si="13"/>
        <v>16</v>
      </c>
      <c r="I22" s="71">
        <f t="shared" si="14"/>
        <v>1</v>
      </c>
      <c r="J22" s="71">
        <v>1</v>
      </c>
      <c r="K22" s="62">
        <f t="shared" si="15"/>
        <v>1</v>
      </c>
      <c r="L22" s="70">
        <f t="shared" si="0"/>
        <v>1</v>
      </c>
      <c r="M22" s="70">
        <f t="shared" si="16"/>
        <v>16</v>
      </c>
      <c r="N22" s="70">
        <f t="shared" si="17"/>
        <v>91.89586839976289</v>
      </c>
      <c r="O22" s="70">
        <f t="shared" si="18"/>
        <v>459.4793419988145</v>
      </c>
      <c r="P22" s="70">
        <f t="shared" si="19"/>
        <v>13.290405266320805</v>
      </c>
      <c r="Q22" s="99">
        <f t="shared" si="78"/>
        <v>5.7434917749851806</v>
      </c>
      <c r="S22" s="71">
        <f t="shared" si="21"/>
        <v>6</v>
      </c>
      <c r="T22" s="71">
        <f t="shared" si="22"/>
        <v>2.0499999999999998</v>
      </c>
      <c r="U22" s="71">
        <v>1</v>
      </c>
      <c r="V22" s="62">
        <f t="shared" si="23"/>
        <v>1.05</v>
      </c>
      <c r="W22" s="70">
        <f t="shared" si="1"/>
        <v>1</v>
      </c>
      <c r="X22" s="70">
        <f t="shared" si="24"/>
        <v>6.3000000000000007</v>
      </c>
      <c r="Y22" s="70">
        <f t="shared" si="25"/>
        <v>47.096632554878447</v>
      </c>
      <c r="Z22" s="70">
        <f t="shared" si="26"/>
        <v>941.93265109756953</v>
      </c>
      <c r="AA22" s="70">
        <f t="shared" si="27"/>
        <v>13.290405266320805</v>
      </c>
      <c r="AB22" s="99">
        <f t="shared" si="79"/>
        <v>7.4756559610918165</v>
      </c>
      <c r="AD22" s="71">
        <f t="shared" si="28"/>
        <v>-19</v>
      </c>
      <c r="AE22" s="71">
        <f t="shared" si="29"/>
        <v>3.2249999999999996</v>
      </c>
      <c r="AF22" s="71">
        <v>1</v>
      </c>
      <c r="AG22" s="62">
        <f t="shared" si="30"/>
        <v>1.175</v>
      </c>
      <c r="AH22" s="70">
        <f t="shared" si="2"/>
        <v>1</v>
      </c>
      <c r="AI22" s="70">
        <f t="shared" si="31"/>
        <v>-22.324999999999999</v>
      </c>
      <c r="AJ22" s="70">
        <f t="shared" si="32"/>
        <v>2.3153451217908958</v>
      </c>
      <c r="AK22" s="70">
        <f t="shared" si="33"/>
        <v>1481.8208779461766</v>
      </c>
      <c r="AL22" s="70">
        <f t="shared" si="34"/>
        <v>13.290405266320805</v>
      </c>
      <c r="AO22" s="71">
        <f t="shared" si="35"/>
        <v>-49</v>
      </c>
      <c r="AP22" s="71">
        <f t="shared" si="36"/>
        <v>4.55</v>
      </c>
      <c r="AQ22" s="71">
        <v>1</v>
      </c>
      <c r="AR22" s="62">
        <f t="shared" si="37"/>
        <v>1.325</v>
      </c>
      <c r="AS22" s="70">
        <f t="shared" si="3"/>
        <v>1</v>
      </c>
      <c r="AT22" s="70">
        <f t="shared" si="38"/>
        <v>-64.924999999999997</v>
      </c>
      <c r="AU22" s="70">
        <f t="shared" si="39"/>
        <v>5.1040796047231371E-2</v>
      </c>
      <c r="AV22" s="70">
        <f t="shared" si="40"/>
        <v>2090.6310060946057</v>
      </c>
      <c r="AW22" s="70">
        <f t="shared" si="41"/>
        <v>13.290405266320805</v>
      </c>
      <c r="AZ22" s="71">
        <f t="shared" si="42"/>
        <v>-86</v>
      </c>
      <c r="BA22" s="71">
        <f t="shared" si="43"/>
        <v>6.06</v>
      </c>
      <c r="BB22" s="71">
        <v>1</v>
      </c>
      <c r="BC22" s="62">
        <f t="shared" si="44"/>
        <v>1.51</v>
      </c>
      <c r="BD22" s="70">
        <f t="shared" si="4"/>
        <v>1</v>
      </c>
      <c r="BE22" s="70">
        <f t="shared" si="45"/>
        <v>-129.86000000000001</v>
      </c>
      <c r="BF22" s="70">
        <f t="shared" si="46"/>
        <v>4.0249148663135391E-4</v>
      </c>
      <c r="BG22" s="70">
        <f t="shared" si="47"/>
        <v>2784.4448125128156</v>
      </c>
      <c r="BH22" s="70">
        <f t="shared" si="48"/>
        <v>13.290405266320805</v>
      </c>
      <c r="BK22" s="71">
        <f t="shared" si="49"/>
        <v>-136</v>
      </c>
      <c r="BL22" s="71">
        <f t="shared" si="50"/>
        <v>7.8199999999999994</v>
      </c>
      <c r="BM22" s="71">
        <v>1</v>
      </c>
      <c r="BN22" s="62">
        <f t="shared" si="51"/>
        <v>1.76</v>
      </c>
      <c r="BO22" s="70">
        <f t="shared" si="5"/>
        <v>1</v>
      </c>
      <c r="BP22" s="70">
        <f t="shared" si="52"/>
        <v>-239.36</v>
      </c>
      <c r="BQ22" s="70">
        <f t="shared" si="53"/>
        <v>5.0721357799884879E-7</v>
      </c>
      <c r="BR22" s="70">
        <f t="shared" si="54"/>
        <v>3593.1284544307291</v>
      </c>
      <c r="BS22" s="70">
        <f t="shared" si="55"/>
        <v>13.290405266320805</v>
      </c>
      <c r="BV22" s="71">
        <f t="shared" si="56"/>
        <v>-191</v>
      </c>
      <c r="BW22" s="71">
        <f t="shared" si="57"/>
        <v>9.8550000000000004</v>
      </c>
      <c r="BX22" s="71">
        <v>1</v>
      </c>
      <c r="BY22" s="62">
        <f t="shared" si="58"/>
        <v>2.0350000000000001</v>
      </c>
      <c r="BZ22" s="70">
        <f t="shared" si="6"/>
        <v>1</v>
      </c>
      <c r="CA22" s="70">
        <f t="shared" si="59"/>
        <v>-388.685</v>
      </c>
      <c r="CB22" s="70">
        <f t="shared" si="60"/>
        <v>3.1211223545263034E-10</v>
      </c>
      <c r="CC22" s="70">
        <f t="shared" si="61"/>
        <v>4528.168915398317</v>
      </c>
      <c r="CD22" s="70">
        <f t="shared" si="62"/>
        <v>13.290405266320805</v>
      </c>
      <c r="CG22" s="71">
        <f t="shared" si="63"/>
        <v>-241</v>
      </c>
      <c r="CH22" s="71">
        <f t="shared" si="64"/>
        <v>12.14</v>
      </c>
      <c r="CI22" s="71">
        <v>1</v>
      </c>
      <c r="CJ22" s="62">
        <f t="shared" si="65"/>
        <v>2.2850000000000001</v>
      </c>
      <c r="CK22" s="70">
        <f t="shared" si="7"/>
        <v>1</v>
      </c>
      <c r="CL22" s="70">
        <f t="shared" si="66"/>
        <v>-550.68500000000006</v>
      </c>
      <c r="CM22" s="70">
        <f t="shared" si="67"/>
        <v>3.7546797096918205E-13</v>
      </c>
      <c r="CN22" s="70">
        <f t="shared" si="68"/>
        <v>5578.0792118656082</v>
      </c>
      <c r="CO22" s="70">
        <f t="shared" si="69"/>
        <v>13.290405266320805</v>
      </c>
      <c r="CR22" s="71">
        <f t="shared" si="70"/>
        <v>-304</v>
      </c>
      <c r="CS22" s="71">
        <f t="shared" si="71"/>
        <v>14.74</v>
      </c>
      <c r="CT22" s="71">
        <v>1</v>
      </c>
      <c r="CU22" s="62">
        <f t="shared" si="77"/>
        <v>2.6</v>
      </c>
      <c r="CV22" s="70">
        <f t="shared" si="8"/>
        <v>1</v>
      </c>
      <c r="CW22" s="70">
        <f t="shared" si="72"/>
        <v>-790.4</v>
      </c>
      <c r="CX22" s="70">
        <f t="shared" si="73"/>
        <v>7.3430037018998113E-17</v>
      </c>
      <c r="CY22" s="70">
        <f t="shared" si="74"/>
        <v>6772.7255010625258</v>
      </c>
      <c r="CZ22" s="70">
        <f t="shared" si="75"/>
        <v>13.290405266320805</v>
      </c>
    </row>
    <row r="23" spans="1:104">
      <c r="A23" s="62">
        <f t="shared" si="9"/>
        <v>0.45062523130541426</v>
      </c>
      <c r="B23" s="62">
        <f t="shared" si="10"/>
        <v>0.56666666666666665</v>
      </c>
      <c r="C23" s="83">
        <f t="shared" si="80"/>
        <v>2.0499999999999998</v>
      </c>
      <c r="D23" s="87"/>
      <c r="E23" s="65">
        <f t="shared" si="12"/>
        <v>10.556063286183166</v>
      </c>
      <c r="F23" s="62">
        <f t="shared" si="76"/>
        <v>3.4000000000000017</v>
      </c>
      <c r="G23" s="66">
        <v>17</v>
      </c>
      <c r="H23" s="71">
        <f t="shared" si="13"/>
        <v>17</v>
      </c>
      <c r="I23" s="71">
        <f t="shared" si="14"/>
        <v>1</v>
      </c>
      <c r="J23" s="71">
        <v>1</v>
      </c>
      <c r="K23" s="62">
        <f t="shared" si="15"/>
        <v>1</v>
      </c>
      <c r="L23" s="70">
        <f t="shared" si="0"/>
        <v>1</v>
      </c>
      <c r="M23" s="70">
        <f t="shared" si="16"/>
        <v>17</v>
      </c>
      <c r="N23" s="70">
        <f t="shared" si="17"/>
        <v>105.56063286183166</v>
      </c>
      <c r="O23" s="70">
        <f t="shared" si="18"/>
        <v>527.80316430915832</v>
      </c>
      <c r="P23" s="70">
        <f t="shared" si="19"/>
        <v>13.774111236902163</v>
      </c>
      <c r="Q23" s="99">
        <f t="shared" si="78"/>
        <v>6.2094489918724509</v>
      </c>
      <c r="S23" s="71">
        <f t="shared" si="21"/>
        <v>7</v>
      </c>
      <c r="T23" s="71">
        <f t="shared" si="22"/>
        <v>2.0499999999999998</v>
      </c>
      <c r="U23" s="71">
        <v>1</v>
      </c>
      <c r="V23" s="62">
        <f t="shared" si="23"/>
        <v>1.05</v>
      </c>
      <c r="W23" s="70">
        <f t="shared" si="1"/>
        <v>1</v>
      </c>
      <c r="X23" s="70">
        <f t="shared" si="24"/>
        <v>7.3500000000000005</v>
      </c>
      <c r="Y23" s="70">
        <f t="shared" si="25"/>
        <v>54.099824341688688</v>
      </c>
      <c r="Z23" s="70">
        <f t="shared" si="26"/>
        <v>1081.9964868337743</v>
      </c>
      <c r="AA23" s="70">
        <f t="shared" si="27"/>
        <v>13.774111236902163</v>
      </c>
      <c r="AB23" s="99">
        <f t="shared" si="79"/>
        <v>7.3605203185971</v>
      </c>
      <c r="AD23" s="71">
        <f t="shared" si="28"/>
        <v>-18</v>
      </c>
      <c r="AE23" s="71">
        <f t="shared" si="29"/>
        <v>3.2249999999999996</v>
      </c>
      <c r="AF23" s="71">
        <v>1</v>
      </c>
      <c r="AG23" s="62">
        <f t="shared" si="30"/>
        <v>1.175</v>
      </c>
      <c r="AH23" s="70">
        <f t="shared" si="2"/>
        <v>1</v>
      </c>
      <c r="AI23" s="70">
        <f t="shared" si="31"/>
        <v>-21.150000000000002</v>
      </c>
      <c r="AJ23" s="70">
        <f t="shared" si="32"/>
        <v>2.6596331326516123</v>
      </c>
      <c r="AK23" s="70">
        <f t="shared" si="33"/>
        <v>1702.1652048970352</v>
      </c>
      <c r="AL23" s="70">
        <f t="shared" si="34"/>
        <v>13.774111236902163</v>
      </c>
      <c r="AO23" s="71">
        <f t="shared" si="35"/>
        <v>-48</v>
      </c>
      <c r="AP23" s="71">
        <f t="shared" si="36"/>
        <v>4.55</v>
      </c>
      <c r="AQ23" s="71">
        <v>1</v>
      </c>
      <c r="AR23" s="62">
        <f t="shared" si="37"/>
        <v>1.325</v>
      </c>
      <c r="AS23" s="70">
        <f t="shared" si="3"/>
        <v>1</v>
      </c>
      <c r="AT23" s="70">
        <f t="shared" si="38"/>
        <v>-63.599999999999994</v>
      </c>
      <c r="AU23" s="70">
        <f t="shared" si="39"/>
        <v>5.8630478457193845E-2</v>
      </c>
      <c r="AV23" s="70">
        <f t="shared" si="40"/>
        <v>2401.5043976066704</v>
      </c>
      <c r="AW23" s="70">
        <f t="shared" si="41"/>
        <v>13.774111236902163</v>
      </c>
      <c r="AZ23" s="71">
        <f t="shared" si="42"/>
        <v>-85</v>
      </c>
      <c r="BA23" s="71">
        <f t="shared" si="43"/>
        <v>6.06</v>
      </c>
      <c r="BB23" s="71">
        <v>1</v>
      </c>
      <c r="BC23" s="62">
        <f t="shared" si="44"/>
        <v>1.51</v>
      </c>
      <c r="BD23" s="70">
        <f t="shared" si="4"/>
        <v>1</v>
      </c>
      <c r="BE23" s="70">
        <f t="shared" si="45"/>
        <v>-128.35</v>
      </c>
      <c r="BF23" s="70">
        <f t="shared" si="46"/>
        <v>4.6234130859374741E-4</v>
      </c>
      <c r="BG23" s="70">
        <f t="shared" si="47"/>
        <v>3198.4871757134988</v>
      </c>
      <c r="BH23" s="70">
        <f t="shared" si="48"/>
        <v>13.774111236902163</v>
      </c>
      <c r="BK23" s="71">
        <f t="shared" si="49"/>
        <v>-135</v>
      </c>
      <c r="BL23" s="71">
        <f t="shared" si="50"/>
        <v>7.8199999999999994</v>
      </c>
      <c r="BM23" s="71">
        <v>1</v>
      </c>
      <c r="BN23" s="62">
        <f t="shared" si="51"/>
        <v>1.76</v>
      </c>
      <c r="BO23" s="70">
        <f t="shared" si="5"/>
        <v>1</v>
      </c>
      <c r="BP23" s="70">
        <f t="shared" si="52"/>
        <v>-237.6</v>
      </c>
      <c r="BQ23" s="70">
        <f t="shared" si="53"/>
        <v>5.8263540267943798E-7</v>
      </c>
      <c r="BR23" s="70">
        <f t="shared" si="54"/>
        <v>4127.4207448976176</v>
      </c>
      <c r="BS23" s="70">
        <f t="shared" si="55"/>
        <v>13.774111236902163</v>
      </c>
      <c r="BV23" s="71">
        <f t="shared" si="56"/>
        <v>-190</v>
      </c>
      <c r="BW23" s="71">
        <f t="shared" si="57"/>
        <v>9.8550000000000004</v>
      </c>
      <c r="BX23" s="71">
        <v>1</v>
      </c>
      <c r="BY23" s="62">
        <f t="shared" si="58"/>
        <v>2.0350000000000001</v>
      </c>
      <c r="BZ23" s="70">
        <f t="shared" si="6"/>
        <v>1</v>
      </c>
      <c r="CA23" s="70">
        <f t="shared" si="59"/>
        <v>-386.65000000000003</v>
      </c>
      <c r="CB23" s="70">
        <f t="shared" si="60"/>
        <v>3.585228114388838E-10</v>
      </c>
      <c r="CC23" s="70">
        <f t="shared" si="61"/>
        <v>5201.5001842667552</v>
      </c>
      <c r="CD23" s="70">
        <f t="shared" si="62"/>
        <v>13.774111236902163</v>
      </c>
      <c r="CG23" s="71">
        <f t="shared" si="63"/>
        <v>-240</v>
      </c>
      <c r="CH23" s="71">
        <f t="shared" si="64"/>
        <v>12.14</v>
      </c>
      <c r="CI23" s="71">
        <v>1</v>
      </c>
      <c r="CJ23" s="62">
        <f t="shared" si="65"/>
        <v>2.2850000000000001</v>
      </c>
      <c r="CK23" s="70">
        <f t="shared" si="7"/>
        <v>1</v>
      </c>
      <c r="CL23" s="70">
        <f t="shared" si="66"/>
        <v>-548.40000000000009</v>
      </c>
      <c r="CM23" s="70">
        <f t="shared" si="67"/>
        <v>4.3129944060637387E-13</v>
      </c>
      <c r="CN23" s="70">
        <f t="shared" si="68"/>
        <v>6407.5304147131819</v>
      </c>
      <c r="CO23" s="70">
        <f t="shared" si="69"/>
        <v>13.774111236902163</v>
      </c>
      <c r="CR23" s="71">
        <f t="shared" si="70"/>
        <v>-303</v>
      </c>
      <c r="CS23" s="71">
        <f t="shared" si="71"/>
        <v>14.74</v>
      </c>
      <c r="CT23" s="71">
        <v>1</v>
      </c>
      <c r="CU23" s="62">
        <f t="shared" si="77"/>
        <v>2.6</v>
      </c>
      <c r="CV23" s="70">
        <f t="shared" si="8"/>
        <v>1</v>
      </c>
      <c r="CW23" s="70">
        <f t="shared" si="72"/>
        <v>-787.80000000000007</v>
      </c>
      <c r="CX23" s="70">
        <f t="shared" si="73"/>
        <v>8.4348962731094529E-17</v>
      </c>
      <c r="CY23" s="70">
        <f t="shared" si="74"/>
        <v>7779.8186419169933</v>
      </c>
      <c r="CZ23" s="70">
        <f t="shared" si="75"/>
        <v>13.774111236902163</v>
      </c>
    </row>
    <row r="24" spans="1:104">
      <c r="A24" s="62">
        <f t="shared" si="9"/>
        <v>0.46651649576840293</v>
      </c>
      <c r="B24" s="62">
        <f t="shared" si="10"/>
        <v>0.6</v>
      </c>
      <c r="C24" s="83">
        <f t="shared" si="80"/>
        <v>2.0499999999999998</v>
      </c>
      <c r="D24" s="87"/>
      <c r="E24" s="65">
        <f t="shared" si="12"/>
        <v>12.125732532083198</v>
      </c>
      <c r="F24" s="62">
        <f t="shared" si="76"/>
        <v>3.6000000000000019</v>
      </c>
      <c r="G24" s="66">
        <v>18</v>
      </c>
      <c r="H24" s="71">
        <f t="shared" si="13"/>
        <v>18</v>
      </c>
      <c r="I24" s="71">
        <f t="shared" si="14"/>
        <v>1</v>
      </c>
      <c r="J24" s="71">
        <v>1</v>
      </c>
      <c r="K24" s="62">
        <f t="shared" si="15"/>
        <v>1</v>
      </c>
      <c r="L24" s="70">
        <f t="shared" si="0"/>
        <v>1</v>
      </c>
      <c r="M24" s="70">
        <f t="shared" si="16"/>
        <v>18</v>
      </c>
      <c r="N24" s="70">
        <f t="shared" si="17"/>
        <v>121.25732532083198</v>
      </c>
      <c r="O24" s="70">
        <f t="shared" si="18"/>
        <v>606.28662660415989</v>
      </c>
      <c r="P24" s="70">
        <f t="shared" si="19"/>
        <v>14.275404770513131</v>
      </c>
      <c r="Q24" s="99">
        <f t="shared" si="78"/>
        <v>6.7365180733795542</v>
      </c>
      <c r="S24" s="71">
        <f t="shared" si="21"/>
        <v>8</v>
      </c>
      <c r="T24" s="71">
        <f t="shared" si="22"/>
        <v>2.0499999999999998</v>
      </c>
      <c r="U24" s="71">
        <v>1</v>
      </c>
      <c r="V24" s="62">
        <f t="shared" si="23"/>
        <v>1.05</v>
      </c>
      <c r="W24" s="70">
        <f t="shared" si="1"/>
        <v>1</v>
      </c>
      <c r="X24" s="70">
        <f t="shared" si="24"/>
        <v>8.4</v>
      </c>
      <c r="Y24" s="70">
        <f t="shared" si="25"/>
        <v>62.144379226926354</v>
      </c>
      <c r="Z24" s="70">
        <f t="shared" si="26"/>
        <v>1242.8875845385276</v>
      </c>
      <c r="AA24" s="70">
        <f t="shared" si="27"/>
        <v>14.275404770513131</v>
      </c>
      <c r="AB24" s="99">
        <f t="shared" si="79"/>
        <v>7.398140384157899</v>
      </c>
      <c r="AD24" s="71">
        <f t="shared" si="28"/>
        <v>-17</v>
      </c>
      <c r="AE24" s="71">
        <f t="shared" si="29"/>
        <v>3.2249999999999996</v>
      </c>
      <c r="AF24" s="71">
        <v>1</v>
      </c>
      <c r="AG24" s="62">
        <f t="shared" si="30"/>
        <v>1.175</v>
      </c>
      <c r="AH24" s="70">
        <f t="shared" si="2"/>
        <v>1</v>
      </c>
      <c r="AI24" s="70">
        <f t="shared" si="31"/>
        <v>-19.975000000000001</v>
      </c>
      <c r="AJ24" s="70">
        <f t="shared" si="32"/>
        <v>3.055116204372518</v>
      </c>
      <c r="AK24" s="70">
        <f t="shared" si="33"/>
        <v>1955.2743707984157</v>
      </c>
      <c r="AL24" s="70">
        <f t="shared" si="34"/>
        <v>14.275404770513131</v>
      </c>
      <c r="AO24" s="71">
        <f t="shared" si="35"/>
        <v>-47</v>
      </c>
      <c r="AP24" s="71">
        <f t="shared" si="36"/>
        <v>4.55</v>
      </c>
      <c r="AQ24" s="71">
        <v>1</v>
      </c>
      <c r="AR24" s="62">
        <f t="shared" si="37"/>
        <v>1.325</v>
      </c>
      <c r="AS24" s="70">
        <f t="shared" si="3"/>
        <v>1</v>
      </c>
      <c r="AT24" s="70">
        <f t="shared" si="38"/>
        <v>-62.274999999999999</v>
      </c>
      <c r="AU24" s="70">
        <f t="shared" si="39"/>
        <v>6.7348734156467679E-2</v>
      </c>
      <c r="AV24" s="70">
        <f t="shared" si="40"/>
        <v>2758.6041510489272</v>
      </c>
      <c r="AW24" s="70">
        <f t="shared" si="41"/>
        <v>14.275404770513131</v>
      </c>
      <c r="AZ24" s="71">
        <f t="shared" si="42"/>
        <v>-84</v>
      </c>
      <c r="BA24" s="71">
        <f t="shared" si="43"/>
        <v>6.06</v>
      </c>
      <c r="BB24" s="71">
        <v>1</v>
      </c>
      <c r="BC24" s="62">
        <f t="shared" si="44"/>
        <v>1.51</v>
      </c>
      <c r="BD24" s="70">
        <f t="shared" si="4"/>
        <v>1</v>
      </c>
      <c r="BE24" s="70">
        <f t="shared" si="45"/>
        <v>-126.84</v>
      </c>
      <c r="BF24" s="70">
        <f t="shared" si="46"/>
        <v>5.310907006288142E-4</v>
      </c>
      <c r="BG24" s="70">
        <f t="shared" si="47"/>
        <v>3674.0969572212089</v>
      </c>
      <c r="BH24" s="70">
        <f t="shared" si="48"/>
        <v>14.275404770513131</v>
      </c>
      <c r="BK24" s="71">
        <f t="shared" si="49"/>
        <v>-134</v>
      </c>
      <c r="BL24" s="71">
        <f t="shared" si="50"/>
        <v>7.8199999999999994</v>
      </c>
      <c r="BM24" s="71">
        <v>1</v>
      </c>
      <c r="BN24" s="62">
        <f t="shared" si="51"/>
        <v>1.76</v>
      </c>
      <c r="BO24" s="70">
        <f t="shared" si="5"/>
        <v>1</v>
      </c>
      <c r="BP24" s="70">
        <f t="shared" si="52"/>
        <v>-235.84</v>
      </c>
      <c r="BQ24" s="70">
        <f t="shared" si="53"/>
        <v>6.6927232862090552E-7</v>
      </c>
      <c r="BR24" s="70">
        <f t="shared" si="54"/>
        <v>4741.1614200445301</v>
      </c>
      <c r="BS24" s="70">
        <f t="shared" si="55"/>
        <v>14.275404770513131</v>
      </c>
      <c r="BV24" s="71">
        <f t="shared" si="56"/>
        <v>-189</v>
      </c>
      <c r="BW24" s="71">
        <f t="shared" si="57"/>
        <v>9.8550000000000004</v>
      </c>
      <c r="BX24" s="71">
        <v>1</v>
      </c>
      <c r="BY24" s="62">
        <f t="shared" si="58"/>
        <v>2.0350000000000001</v>
      </c>
      <c r="BZ24" s="70">
        <f t="shared" si="6"/>
        <v>1</v>
      </c>
      <c r="CA24" s="70">
        <f t="shared" si="59"/>
        <v>-384.61500000000001</v>
      </c>
      <c r="CB24" s="70">
        <f t="shared" si="60"/>
        <v>4.1183456372875805E-10</v>
      </c>
      <c r="CC24" s="70">
        <f t="shared" si="61"/>
        <v>5974.9547051839963</v>
      </c>
      <c r="CD24" s="70">
        <f t="shared" si="62"/>
        <v>14.275404770513131</v>
      </c>
      <c r="CG24" s="71">
        <f t="shared" si="63"/>
        <v>-239</v>
      </c>
      <c r="CH24" s="71">
        <f t="shared" si="64"/>
        <v>12.14</v>
      </c>
      <c r="CI24" s="71">
        <v>1</v>
      </c>
      <c r="CJ24" s="62">
        <f t="shared" si="65"/>
        <v>2.2850000000000001</v>
      </c>
      <c r="CK24" s="70">
        <f t="shared" si="7"/>
        <v>1</v>
      </c>
      <c r="CL24" s="70">
        <f t="shared" si="66"/>
        <v>-546.11500000000001</v>
      </c>
      <c r="CM24" s="70">
        <f t="shared" si="67"/>
        <v>4.9543295793568325E-13</v>
      </c>
      <c r="CN24" s="70">
        <f t="shared" si="68"/>
        <v>7360.3196469745017</v>
      </c>
      <c r="CO24" s="70">
        <f t="shared" si="69"/>
        <v>14.275404770513131</v>
      </c>
      <c r="CR24" s="71">
        <f t="shared" si="70"/>
        <v>-302</v>
      </c>
      <c r="CS24" s="71">
        <f t="shared" si="71"/>
        <v>14.74</v>
      </c>
      <c r="CT24" s="71">
        <v>1</v>
      </c>
      <c r="CU24" s="62">
        <f t="shared" si="77"/>
        <v>2.6</v>
      </c>
      <c r="CV24" s="70">
        <f t="shared" si="8"/>
        <v>1</v>
      </c>
      <c r="CW24" s="70">
        <f t="shared" si="72"/>
        <v>-785.2</v>
      </c>
      <c r="CX24" s="70">
        <f t="shared" si="73"/>
        <v>9.6891514734914491E-17</v>
      </c>
      <c r="CY24" s="70">
        <f t="shared" si="74"/>
        <v>8936.664876145318</v>
      </c>
      <c r="CZ24" s="70">
        <f t="shared" si="75"/>
        <v>14.275404770513131</v>
      </c>
    </row>
    <row r="25" spans="1:104">
      <c r="A25" s="62">
        <f t="shared" si="9"/>
        <v>0.48296816446242202</v>
      </c>
      <c r="B25" s="62">
        <f t="shared" si="10"/>
        <v>0.6333333333333333</v>
      </c>
      <c r="C25" s="83">
        <f t="shared" si="80"/>
        <v>2.0499999999999998</v>
      </c>
      <c r="D25" s="87"/>
      <c r="E25" s="65">
        <f t="shared" si="12"/>
        <v>13.928809012738004</v>
      </c>
      <c r="F25" s="62">
        <f t="shared" si="76"/>
        <v>3.800000000000002</v>
      </c>
      <c r="G25" s="66">
        <v>19</v>
      </c>
      <c r="H25" s="71">
        <f t="shared" si="13"/>
        <v>19</v>
      </c>
      <c r="I25" s="71">
        <f t="shared" si="14"/>
        <v>1</v>
      </c>
      <c r="J25" s="71">
        <v>1</v>
      </c>
      <c r="K25" s="62">
        <f t="shared" si="15"/>
        <v>1</v>
      </c>
      <c r="L25" s="70">
        <f t="shared" si="0"/>
        <v>1</v>
      </c>
      <c r="M25" s="70">
        <f t="shared" si="16"/>
        <v>19</v>
      </c>
      <c r="N25" s="70">
        <f t="shared" si="17"/>
        <v>139.28809012738003</v>
      </c>
      <c r="O25" s="70">
        <f t="shared" si="18"/>
        <v>696.44045063690021</v>
      </c>
      <c r="P25" s="70">
        <f t="shared" si="19"/>
        <v>14.794924771365528</v>
      </c>
      <c r="Q25" s="99">
        <f t="shared" si="78"/>
        <v>7.3309521119673704</v>
      </c>
      <c r="S25" s="71">
        <f t="shared" si="21"/>
        <v>9</v>
      </c>
      <c r="T25" s="71">
        <f t="shared" si="22"/>
        <v>2.0499999999999998</v>
      </c>
      <c r="U25" s="71">
        <v>1</v>
      </c>
      <c r="V25" s="62">
        <f t="shared" si="23"/>
        <v>1.05</v>
      </c>
      <c r="W25" s="70">
        <f t="shared" si="1"/>
        <v>1</v>
      </c>
      <c r="X25" s="70">
        <f t="shared" si="24"/>
        <v>9.4500000000000011</v>
      </c>
      <c r="Y25" s="70">
        <f t="shared" si="25"/>
        <v>71.385146190282228</v>
      </c>
      <c r="Z25" s="70">
        <f t="shared" si="26"/>
        <v>1427.7029238056452</v>
      </c>
      <c r="AA25" s="70">
        <f t="shared" si="27"/>
        <v>14.794924771365528</v>
      </c>
      <c r="AB25" s="99">
        <f t="shared" si="79"/>
        <v>7.5539837238393881</v>
      </c>
      <c r="AD25" s="71">
        <f t="shared" si="28"/>
        <v>-16</v>
      </c>
      <c r="AE25" s="71">
        <f t="shared" si="29"/>
        <v>3.2249999999999996</v>
      </c>
      <c r="AF25" s="71">
        <v>1</v>
      </c>
      <c r="AG25" s="62">
        <f t="shared" si="30"/>
        <v>1.175</v>
      </c>
      <c r="AH25" s="70">
        <f t="shared" si="2"/>
        <v>1</v>
      </c>
      <c r="AI25" s="70">
        <f t="shared" si="31"/>
        <v>-18.8</v>
      </c>
      <c r="AJ25" s="70">
        <f t="shared" si="32"/>
        <v>3.5094069582874967</v>
      </c>
      <c r="AK25" s="70">
        <f t="shared" si="33"/>
        <v>2246.0204533040028</v>
      </c>
      <c r="AL25" s="70">
        <f t="shared" si="34"/>
        <v>14.794924771365528</v>
      </c>
      <c r="AO25" s="71">
        <f t="shared" si="35"/>
        <v>-46</v>
      </c>
      <c r="AP25" s="71">
        <f t="shared" si="36"/>
        <v>4.55</v>
      </c>
      <c r="AQ25" s="71">
        <v>1</v>
      </c>
      <c r="AR25" s="62">
        <f t="shared" si="37"/>
        <v>1.325</v>
      </c>
      <c r="AS25" s="70">
        <f t="shared" si="3"/>
        <v>1</v>
      </c>
      <c r="AT25" s="70">
        <f t="shared" si="38"/>
        <v>-60.949999999999996</v>
      </c>
      <c r="AU25" s="70">
        <f t="shared" si="39"/>
        <v>7.7363380136667048E-2</v>
      </c>
      <c r="AV25" s="70">
        <f t="shared" si="40"/>
        <v>3168.8040503978959</v>
      </c>
      <c r="AW25" s="70">
        <f t="shared" si="41"/>
        <v>14.794924771365528</v>
      </c>
      <c r="AZ25" s="71">
        <f t="shared" si="42"/>
        <v>-83</v>
      </c>
      <c r="BA25" s="71">
        <f t="shared" si="43"/>
        <v>6.06</v>
      </c>
      <c r="BB25" s="71">
        <v>1</v>
      </c>
      <c r="BC25" s="62">
        <f t="shared" si="44"/>
        <v>1.51</v>
      </c>
      <c r="BD25" s="70">
        <f t="shared" si="4"/>
        <v>1</v>
      </c>
      <c r="BE25" s="70">
        <f t="shared" si="45"/>
        <v>-125.33</v>
      </c>
      <c r="BF25" s="70">
        <f t="shared" si="46"/>
        <v>6.1006301416654163E-4</v>
      </c>
      <c r="BG25" s="70">
        <f t="shared" si="47"/>
        <v>4220.4291308596148</v>
      </c>
      <c r="BH25" s="70">
        <f t="shared" si="48"/>
        <v>14.794924771365528</v>
      </c>
      <c r="BK25" s="71">
        <f t="shared" si="49"/>
        <v>-133</v>
      </c>
      <c r="BL25" s="71">
        <f t="shared" si="50"/>
        <v>7.8199999999999994</v>
      </c>
      <c r="BM25" s="71">
        <v>1</v>
      </c>
      <c r="BN25" s="62">
        <f t="shared" si="51"/>
        <v>1.76</v>
      </c>
      <c r="BO25" s="70">
        <f t="shared" si="5"/>
        <v>1</v>
      </c>
      <c r="BP25" s="70">
        <f t="shared" si="52"/>
        <v>-234.08</v>
      </c>
      <c r="BQ25" s="70">
        <f t="shared" si="53"/>
        <v>7.6879202293186935E-7</v>
      </c>
      <c r="BR25" s="70">
        <f t="shared" si="54"/>
        <v>5446.1643239805589</v>
      </c>
      <c r="BS25" s="70">
        <f t="shared" si="55"/>
        <v>14.794924771365528</v>
      </c>
      <c r="BV25" s="71">
        <f t="shared" si="56"/>
        <v>-188</v>
      </c>
      <c r="BW25" s="71">
        <f t="shared" si="57"/>
        <v>9.8550000000000004</v>
      </c>
      <c r="BX25" s="71">
        <v>1</v>
      </c>
      <c r="BY25" s="62">
        <f t="shared" si="58"/>
        <v>2.0350000000000001</v>
      </c>
      <c r="BZ25" s="70">
        <f t="shared" si="6"/>
        <v>1</v>
      </c>
      <c r="CA25" s="70">
        <f t="shared" si="59"/>
        <v>-382.58000000000004</v>
      </c>
      <c r="CB25" s="70">
        <f t="shared" si="60"/>
        <v>4.7307368588614595E-10</v>
      </c>
      <c r="CC25" s="70">
        <f t="shared" si="61"/>
        <v>6863.4206410266515</v>
      </c>
      <c r="CD25" s="70">
        <f t="shared" si="62"/>
        <v>14.794924771365528</v>
      </c>
      <c r="CG25" s="71">
        <f t="shared" si="63"/>
        <v>-238</v>
      </c>
      <c r="CH25" s="71">
        <f t="shared" si="64"/>
        <v>12.14</v>
      </c>
      <c r="CI25" s="71">
        <v>1</v>
      </c>
      <c r="CJ25" s="62">
        <f t="shared" si="65"/>
        <v>2.2850000000000001</v>
      </c>
      <c r="CK25" s="70">
        <f t="shared" si="7"/>
        <v>1</v>
      </c>
      <c r="CL25" s="70">
        <f t="shared" si="66"/>
        <v>-543.83000000000004</v>
      </c>
      <c r="CM25" s="70">
        <f t="shared" si="67"/>
        <v>5.6910302379203459E-13</v>
      </c>
      <c r="CN25" s="70">
        <f t="shared" si="68"/>
        <v>8454.7870707319689</v>
      </c>
      <c r="CO25" s="70">
        <f t="shared" si="69"/>
        <v>14.794924771365528</v>
      </c>
      <c r="CR25" s="71">
        <f t="shared" si="70"/>
        <v>-301</v>
      </c>
      <c r="CS25" s="71">
        <f t="shared" si="71"/>
        <v>14.74</v>
      </c>
      <c r="CT25" s="71">
        <v>1</v>
      </c>
      <c r="CU25" s="62">
        <f t="shared" si="77"/>
        <v>2.6</v>
      </c>
      <c r="CV25" s="70">
        <f t="shared" si="8"/>
        <v>1</v>
      </c>
      <c r="CW25" s="70">
        <f t="shared" si="72"/>
        <v>-782.6</v>
      </c>
      <c r="CX25" s="70">
        <f t="shared" si="73"/>
        <v>1.1129912358916725E-16</v>
      </c>
      <c r="CY25" s="70">
        <f t="shared" si="74"/>
        <v>10265.532242387908</v>
      </c>
      <c r="CZ25" s="70">
        <f t="shared" si="75"/>
        <v>14.794924771365528</v>
      </c>
    </row>
    <row r="26" spans="1:104">
      <c r="A26" s="62">
        <f t="shared" si="9"/>
        <v>0.49999999999999922</v>
      </c>
      <c r="B26" s="62">
        <f t="shared" si="10"/>
        <v>0.66666666666666663</v>
      </c>
      <c r="C26" s="83">
        <f t="shared" si="80"/>
        <v>2.0499999999999998</v>
      </c>
      <c r="D26" s="87"/>
      <c r="E26" s="65">
        <f t="shared" si="12"/>
        <v>16.000000000000021</v>
      </c>
      <c r="F26" s="62">
        <f t="shared" si="76"/>
        <v>4.0000000000000018</v>
      </c>
      <c r="G26" s="66">
        <v>20</v>
      </c>
      <c r="H26" s="71">
        <f t="shared" si="13"/>
        <v>20</v>
      </c>
      <c r="I26" s="71">
        <f t="shared" si="14"/>
        <v>1</v>
      </c>
      <c r="J26" s="71">
        <v>2</v>
      </c>
      <c r="K26" s="62">
        <f t="shared" si="15"/>
        <v>1</v>
      </c>
      <c r="L26" s="70">
        <f t="shared" si="0"/>
        <v>2</v>
      </c>
      <c r="M26" s="70">
        <f t="shared" si="16"/>
        <v>40</v>
      </c>
      <c r="N26" s="70">
        <f t="shared" si="17"/>
        <v>160.00000000000023</v>
      </c>
      <c r="O26" s="70">
        <f t="shared" si="18"/>
        <v>800.00000000000102</v>
      </c>
      <c r="P26" s="70">
        <f t="shared" si="19"/>
        <v>15.333333333333311</v>
      </c>
      <c r="Q26" s="99">
        <f t="shared" si="78"/>
        <v>4.0000000000000053</v>
      </c>
      <c r="S26" s="71">
        <f t="shared" si="21"/>
        <v>10</v>
      </c>
      <c r="T26" s="71">
        <f t="shared" si="22"/>
        <v>2.0499999999999998</v>
      </c>
      <c r="U26" s="71">
        <v>1</v>
      </c>
      <c r="V26" s="62">
        <f t="shared" si="23"/>
        <v>1.05</v>
      </c>
      <c r="W26" s="70">
        <f t="shared" si="1"/>
        <v>1</v>
      </c>
      <c r="X26" s="70">
        <f t="shared" si="24"/>
        <v>10.5</v>
      </c>
      <c r="Y26" s="70">
        <f t="shared" si="25"/>
        <v>82.000000000000057</v>
      </c>
      <c r="Z26" s="70">
        <f t="shared" si="26"/>
        <v>1640.000000000002</v>
      </c>
      <c r="AA26" s="70">
        <f t="shared" si="27"/>
        <v>15.333333333333311</v>
      </c>
      <c r="AB26" s="99">
        <f t="shared" si="79"/>
        <v>7.8095238095238146</v>
      </c>
      <c r="AD26" s="71">
        <f t="shared" si="28"/>
        <v>-15</v>
      </c>
      <c r="AE26" s="71">
        <f t="shared" si="29"/>
        <v>3.2249999999999996</v>
      </c>
      <c r="AF26" s="71">
        <v>1</v>
      </c>
      <c r="AG26" s="62">
        <f t="shared" si="30"/>
        <v>1.175</v>
      </c>
      <c r="AH26" s="70">
        <f t="shared" si="2"/>
        <v>1</v>
      </c>
      <c r="AI26" s="70">
        <f t="shared" si="31"/>
        <v>-17.625</v>
      </c>
      <c r="AJ26" s="70">
        <f t="shared" si="32"/>
        <v>4.0312499999999964</v>
      </c>
      <c r="AK26" s="70">
        <f t="shared" si="33"/>
        <v>2580.0000000000032</v>
      </c>
      <c r="AL26" s="70">
        <f t="shared" si="34"/>
        <v>15.333333333333311</v>
      </c>
      <c r="AO26" s="71">
        <f t="shared" si="35"/>
        <v>-45</v>
      </c>
      <c r="AP26" s="71">
        <f t="shared" si="36"/>
        <v>4.55</v>
      </c>
      <c r="AQ26" s="71">
        <v>1</v>
      </c>
      <c r="AR26" s="62">
        <f t="shared" si="37"/>
        <v>1.325</v>
      </c>
      <c r="AS26" s="70">
        <f t="shared" si="3"/>
        <v>1</v>
      </c>
      <c r="AT26" s="70">
        <f t="shared" si="38"/>
        <v>-59.625</v>
      </c>
      <c r="AU26" s="70">
        <f t="shared" si="39"/>
        <v>8.886718749999975E-2</v>
      </c>
      <c r="AV26" s="70">
        <f t="shared" si="40"/>
        <v>3640.000000000005</v>
      </c>
      <c r="AW26" s="70">
        <f t="shared" si="41"/>
        <v>15.333333333333311</v>
      </c>
      <c r="AZ26" s="71">
        <f t="shared" si="42"/>
        <v>-82</v>
      </c>
      <c r="BA26" s="71">
        <f t="shared" si="43"/>
        <v>6.06</v>
      </c>
      <c r="BB26" s="71">
        <v>1</v>
      </c>
      <c r="BC26" s="62">
        <f t="shared" si="44"/>
        <v>1.51</v>
      </c>
      <c r="BD26" s="70">
        <f t="shared" si="4"/>
        <v>1</v>
      </c>
      <c r="BE26" s="70">
        <f t="shared" si="45"/>
        <v>-123.82000000000001</v>
      </c>
      <c r="BF26" s="70">
        <f t="shared" si="46"/>
        <v>7.0077838081763924E-4</v>
      </c>
      <c r="BG26" s="70">
        <f t="shared" si="47"/>
        <v>4848.0000000000064</v>
      </c>
      <c r="BH26" s="70">
        <f t="shared" si="48"/>
        <v>15.333333333333311</v>
      </c>
      <c r="BK26" s="71">
        <f t="shared" si="49"/>
        <v>-132</v>
      </c>
      <c r="BL26" s="71">
        <f t="shared" si="50"/>
        <v>7.8199999999999994</v>
      </c>
      <c r="BM26" s="71">
        <v>1</v>
      </c>
      <c r="BN26" s="62">
        <f t="shared" si="51"/>
        <v>1.76</v>
      </c>
      <c r="BO26" s="70">
        <f t="shared" si="5"/>
        <v>1</v>
      </c>
      <c r="BP26" s="70">
        <f t="shared" si="52"/>
        <v>-232.32</v>
      </c>
      <c r="BQ26" s="70">
        <f t="shared" si="53"/>
        <v>8.8311013207668113E-7</v>
      </c>
      <c r="BR26" s="70">
        <f t="shared" si="54"/>
        <v>6256.0000000000082</v>
      </c>
      <c r="BS26" s="70">
        <f t="shared" si="55"/>
        <v>15.333333333333311</v>
      </c>
      <c r="BV26" s="71">
        <f t="shared" si="56"/>
        <v>-187</v>
      </c>
      <c r="BW26" s="71">
        <f t="shared" si="57"/>
        <v>9.8550000000000004</v>
      </c>
      <c r="BX26" s="71">
        <v>1</v>
      </c>
      <c r="BY26" s="62">
        <f t="shared" si="58"/>
        <v>2.0350000000000001</v>
      </c>
      <c r="BZ26" s="70">
        <f t="shared" si="6"/>
        <v>1</v>
      </c>
      <c r="CA26" s="70">
        <f t="shared" si="59"/>
        <v>-380.54500000000002</v>
      </c>
      <c r="CB26" s="70">
        <f t="shared" si="60"/>
        <v>5.4341896476979999E-10</v>
      </c>
      <c r="CC26" s="70">
        <f t="shared" si="61"/>
        <v>7884.00000000001</v>
      </c>
      <c r="CD26" s="70">
        <f t="shared" si="62"/>
        <v>15.333333333333311</v>
      </c>
      <c r="CG26" s="71">
        <f t="shared" si="63"/>
        <v>-237</v>
      </c>
      <c r="CH26" s="71">
        <f t="shared" si="64"/>
        <v>12.14</v>
      </c>
      <c r="CI26" s="71">
        <v>1</v>
      </c>
      <c r="CJ26" s="62">
        <f t="shared" si="65"/>
        <v>2.2850000000000001</v>
      </c>
      <c r="CK26" s="70">
        <f t="shared" si="7"/>
        <v>1</v>
      </c>
      <c r="CL26" s="70">
        <f t="shared" si="66"/>
        <v>-541.54500000000007</v>
      </c>
      <c r="CM26" s="70">
        <f t="shared" si="67"/>
        <v>6.5372770725374861E-13</v>
      </c>
      <c r="CN26" s="70">
        <f t="shared" si="68"/>
        <v>9712.0000000000127</v>
      </c>
      <c r="CO26" s="70">
        <f t="shared" si="69"/>
        <v>15.333333333333311</v>
      </c>
      <c r="CR26" s="71">
        <f t="shared" si="70"/>
        <v>-300</v>
      </c>
      <c r="CS26" s="71">
        <f t="shared" si="71"/>
        <v>14.74</v>
      </c>
      <c r="CT26" s="71">
        <v>1</v>
      </c>
      <c r="CU26" s="62">
        <f t="shared" si="77"/>
        <v>2.6</v>
      </c>
      <c r="CV26" s="70">
        <f t="shared" si="8"/>
        <v>1</v>
      </c>
      <c r="CW26" s="70">
        <f t="shared" si="72"/>
        <v>-780</v>
      </c>
      <c r="CX26" s="70">
        <f t="shared" si="73"/>
        <v>1.2784912017948812E-16</v>
      </c>
      <c r="CY26" s="70">
        <f t="shared" si="74"/>
        <v>11792.000000000016</v>
      </c>
      <c r="CZ26" s="70">
        <f t="shared" si="75"/>
        <v>15.333333333333311</v>
      </c>
    </row>
    <row r="27" spans="1:104">
      <c r="A27" s="62">
        <f t="shared" si="9"/>
        <v>0.5176324619206879</v>
      </c>
      <c r="B27" s="62">
        <f t="shared" si="10"/>
        <v>0.7</v>
      </c>
      <c r="C27" s="83">
        <f t="shared" si="80"/>
        <v>2.0499999999999998</v>
      </c>
      <c r="D27" s="87"/>
      <c r="E27" s="65">
        <f t="shared" si="12"/>
        <v>18.379173679952583</v>
      </c>
      <c r="F27" s="62">
        <f t="shared" si="76"/>
        <v>4.200000000000002</v>
      </c>
      <c r="G27" s="66">
        <v>21</v>
      </c>
      <c r="H27" s="71">
        <f t="shared" si="13"/>
        <v>21</v>
      </c>
      <c r="I27" s="71">
        <f t="shared" si="14"/>
        <v>1</v>
      </c>
      <c r="J27" s="71">
        <v>1</v>
      </c>
      <c r="K27" s="62">
        <f t="shared" si="15"/>
        <v>1</v>
      </c>
      <c r="L27" s="70">
        <f t="shared" si="0"/>
        <v>2</v>
      </c>
      <c r="M27" s="70">
        <f t="shared" si="16"/>
        <v>42</v>
      </c>
      <c r="N27" s="70">
        <f t="shared" si="17"/>
        <v>183.79173679952584</v>
      </c>
      <c r="O27" s="70">
        <f t="shared" si="18"/>
        <v>918.95868399762912</v>
      </c>
      <c r="P27" s="70">
        <f t="shared" si="19"/>
        <v>15.891316580965118</v>
      </c>
      <c r="Q27" s="99">
        <f t="shared" si="78"/>
        <v>4.3759937333220433</v>
      </c>
      <c r="S27" s="71">
        <f t="shared" si="21"/>
        <v>11</v>
      </c>
      <c r="T27" s="71">
        <f t="shared" si="22"/>
        <v>2.0499999999999998</v>
      </c>
      <c r="U27" s="71">
        <v>1</v>
      </c>
      <c r="V27" s="62">
        <f t="shared" si="23"/>
        <v>1.05</v>
      </c>
      <c r="W27" s="70">
        <f t="shared" si="1"/>
        <v>1</v>
      </c>
      <c r="X27" s="70">
        <f t="shared" si="24"/>
        <v>11.55</v>
      </c>
      <c r="Y27" s="70">
        <f t="shared" si="25"/>
        <v>94.193265109756936</v>
      </c>
      <c r="Z27" s="70">
        <f t="shared" si="26"/>
        <v>1883.8653021951395</v>
      </c>
      <c r="AA27" s="70">
        <f t="shared" si="27"/>
        <v>15.891316580965118</v>
      </c>
      <c r="AB27" s="99">
        <f t="shared" si="79"/>
        <v>8.1552610484638031</v>
      </c>
      <c r="AD27" s="71">
        <f t="shared" si="28"/>
        <v>-14</v>
      </c>
      <c r="AE27" s="71">
        <f t="shared" si="29"/>
        <v>3.2249999999999996</v>
      </c>
      <c r="AF27" s="71">
        <v>1</v>
      </c>
      <c r="AG27" s="62">
        <f t="shared" si="30"/>
        <v>1.175</v>
      </c>
      <c r="AH27" s="70">
        <f t="shared" si="2"/>
        <v>1</v>
      </c>
      <c r="AI27" s="70">
        <f t="shared" si="31"/>
        <v>-16.45</v>
      </c>
      <c r="AJ27" s="70">
        <f t="shared" si="32"/>
        <v>4.6306902435817943</v>
      </c>
      <c r="AK27" s="70">
        <f t="shared" si="33"/>
        <v>2963.6417558923536</v>
      </c>
      <c r="AL27" s="70">
        <f t="shared" si="34"/>
        <v>15.891316580965118</v>
      </c>
      <c r="AO27" s="71">
        <f t="shared" si="35"/>
        <v>-44</v>
      </c>
      <c r="AP27" s="71">
        <f t="shared" si="36"/>
        <v>4.55</v>
      </c>
      <c r="AQ27" s="71">
        <v>1</v>
      </c>
      <c r="AR27" s="62">
        <f t="shared" si="37"/>
        <v>1.325</v>
      </c>
      <c r="AS27" s="70">
        <f t="shared" si="3"/>
        <v>1</v>
      </c>
      <c r="AT27" s="70">
        <f t="shared" si="38"/>
        <v>-58.3</v>
      </c>
      <c r="AU27" s="70">
        <f t="shared" si="39"/>
        <v>0.10208159209446278</v>
      </c>
      <c r="AV27" s="70">
        <f t="shared" si="40"/>
        <v>4181.2620121892123</v>
      </c>
      <c r="AW27" s="70">
        <f t="shared" si="41"/>
        <v>15.891316580965118</v>
      </c>
      <c r="AZ27" s="71">
        <f t="shared" si="42"/>
        <v>-81</v>
      </c>
      <c r="BA27" s="71">
        <f t="shared" si="43"/>
        <v>6.06</v>
      </c>
      <c r="BB27" s="71">
        <v>1</v>
      </c>
      <c r="BC27" s="62">
        <f t="shared" si="44"/>
        <v>1.51</v>
      </c>
      <c r="BD27" s="70">
        <f t="shared" si="4"/>
        <v>1</v>
      </c>
      <c r="BE27" s="70">
        <f t="shared" si="45"/>
        <v>-122.31</v>
      </c>
      <c r="BF27" s="70">
        <f t="shared" si="46"/>
        <v>8.0498297326270793E-4</v>
      </c>
      <c r="BG27" s="70">
        <f t="shared" si="47"/>
        <v>5568.8896250256321</v>
      </c>
      <c r="BH27" s="70">
        <f t="shared" si="48"/>
        <v>15.891316580965118</v>
      </c>
      <c r="BK27" s="71">
        <f t="shared" si="49"/>
        <v>-131</v>
      </c>
      <c r="BL27" s="71">
        <f t="shared" si="50"/>
        <v>7.8199999999999994</v>
      </c>
      <c r="BM27" s="71">
        <v>1</v>
      </c>
      <c r="BN27" s="62">
        <f t="shared" si="51"/>
        <v>1.76</v>
      </c>
      <c r="BO27" s="70">
        <f t="shared" si="5"/>
        <v>1</v>
      </c>
      <c r="BP27" s="70">
        <f t="shared" si="52"/>
        <v>-230.56</v>
      </c>
      <c r="BQ27" s="70">
        <f t="shared" si="53"/>
        <v>1.014427155997698E-6</v>
      </c>
      <c r="BR27" s="70">
        <f t="shared" si="54"/>
        <v>7186.2569088614591</v>
      </c>
      <c r="BS27" s="70">
        <f t="shared" si="55"/>
        <v>15.891316580965118</v>
      </c>
      <c r="BV27" s="71">
        <f t="shared" si="56"/>
        <v>-186</v>
      </c>
      <c r="BW27" s="71">
        <f t="shared" si="57"/>
        <v>9.8550000000000004</v>
      </c>
      <c r="BX27" s="71">
        <v>1</v>
      </c>
      <c r="BY27" s="62">
        <f t="shared" si="58"/>
        <v>2.0350000000000001</v>
      </c>
      <c r="BZ27" s="70">
        <f t="shared" si="6"/>
        <v>1</v>
      </c>
      <c r="CA27" s="70">
        <f t="shared" si="59"/>
        <v>-378.51000000000005</v>
      </c>
      <c r="CB27" s="70">
        <f t="shared" si="60"/>
        <v>6.2422447090526109E-10</v>
      </c>
      <c r="CC27" s="70">
        <f t="shared" si="61"/>
        <v>9056.3378307966359</v>
      </c>
      <c r="CD27" s="70">
        <f t="shared" si="62"/>
        <v>15.891316580965118</v>
      </c>
      <c r="CG27" s="71">
        <f t="shared" si="63"/>
        <v>-236</v>
      </c>
      <c r="CH27" s="71">
        <f t="shared" si="64"/>
        <v>12.14</v>
      </c>
      <c r="CI27" s="71">
        <v>1</v>
      </c>
      <c r="CJ27" s="62">
        <f t="shared" si="65"/>
        <v>2.2850000000000001</v>
      </c>
      <c r="CK27" s="70">
        <f t="shared" si="7"/>
        <v>1</v>
      </c>
      <c r="CL27" s="70">
        <f t="shared" si="66"/>
        <v>-539.26</v>
      </c>
      <c r="CM27" s="70">
        <f t="shared" si="67"/>
        <v>7.509359419383642E-13</v>
      </c>
      <c r="CN27" s="70">
        <f t="shared" si="68"/>
        <v>11156.158423731218</v>
      </c>
      <c r="CO27" s="70">
        <f t="shared" si="69"/>
        <v>15.891316580965118</v>
      </c>
      <c r="CR27" s="71">
        <f t="shared" si="70"/>
        <v>-299</v>
      </c>
      <c r="CS27" s="71">
        <f t="shared" si="71"/>
        <v>14.74</v>
      </c>
      <c r="CT27" s="71">
        <v>1</v>
      </c>
      <c r="CU27" s="62">
        <f t="shared" si="77"/>
        <v>2.6</v>
      </c>
      <c r="CV27" s="70">
        <f t="shared" si="8"/>
        <v>1</v>
      </c>
      <c r="CW27" s="70">
        <f t="shared" si="72"/>
        <v>-777.4</v>
      </c>
      <c r="CX27" s="70">
        <f t="shared" si="73"/>
        <v>1.4686007403799625E-16</v>
      </c>
      <c r="CY27" s="70">
        <f t="shared" si="74"/>
        <v>13545.451002125053</v>
      </c>
      <c r="CZ27" s="70">
        <f t="shared" si="75"/>
        <v>15.891316580965118</v>
      </c>
    </row>
    <row r="28" spans="1:104">
      <c r="A28" s="62">
        <f t="shared" si="9"/>
        <v>0.53588673126814579</v>
      </c>
      <c r="B28" s="62">
        <f t="shared" si="10"/>
        <v>0.73333333333333328</v>
      </c>
      <c r="C28" s="83">
        <f t="shared" si="80"/>
        <v>2.0499999999999998</v>
      </c>
      <c r="D28" s="87"/>
      <c r="E28" s="65">
        <f t="shared" si="12"/>
        <v>21.112126572366336</v>
      </c>
      <c r="F28" s="62">
        <f t="shared" si="76"/>
        <v>4.4000000000000021</v>
      </c>
      <c r="G28" s="66">
        <v>22</v>
      </c>
      <c r="H28" s="71">
        <f t="shared" si="13"/>
        <v>22</v>
      </c>
      <c r="I28" s="71">
        <f t="shared" si="14"/>
        <v>1</v>
      </c>
      <c r="J28" s="71">
        <v>1</v>
      </c>
      <c r="K28" s="62">
        <f t="shared" si="15"/>
        <v>1</v>
      </c>
      <c r="L28" s="70">
        <f t="shared" si="0"/>
        <v>2</v>
      </c>
      <c r="M28" s="70">
        <f t="shared" si="16"/>
        <v>44</v>
      </c>
      <c r="N28" s="70">
        <f t="shared" si="17"/>
        <v>211.12126572366336</v>
      </c>
      <c r="O28" s="70">
        <f t="shared" si="18"/>
        <v>1055.6063286183169</v>
      </c>
      <c r="P28" s="70">
        <f t="shared" si="19"/>
        <v>16.469585540974347</v>
      </c>
      <c r="Q28" s="99">
        <f t="shared" si="78"/>
        <v>4.7982105846287126</v>
      </c>
      <c r="S28" s="71">
        <f t="shared" si="21"/>
        <v>12</v>
      </c>
      <c r="T28" s="71">
        <f t="shared" si="22"/>
        <v>2.0499999999999998</v>
      </c>
      <c r="U28" s="71">
        <v>1</v>
      </c>
      <c r="V28" s="62">
        <f t="shared" si="23"/>
        <v>1.05</v>
      </c>
      <c r="W28" s="70">
        <f t="shared" si="1"/>
        <v>1</v>
      </c>
      <c r="X28" s="70">
        <f t="shared" si="24"/>
        <v>12.600000000000001</v>
      </c>
      <c r="Y28" s="70">
        <f t="shared" si="25"/>
        <v>108.19964868337742</v>
      </c>
      <c r="Z28" s="70">
        <f t="shared" si="26"/>
        <v>2163.992973667549</v>
      </c>
      <c r="AA28" s="70">
        <f t="shared" si="27"/>
        <v>16.469585540974347</v>
      </c>
      <c r="AB28" s="99">
        <f t="shared" si="79"/>
        <v>8.5872737050299524</v>
      </c>
      <c r="AD28" s="71">
        <f t="shared" si="28"/>
        <v>-13</v>
      </c>
      <c r="AE28" s="71">
        <f t="shared" si="29"/>
        <v>3.2249999999999996</v>
      </c>
      <c r="AF28" s="71">
        <v>1</v>
      </c>
      <c r="AG28" s="62">
        <f t="shared" si="30"/>
        <v>1.175</v>
      </c>
      <c r="AH28" s="70">
        <f t="shared" si="2"/>
        <v>1</v>
      </c>
      <c r="AI28" s="70">
        <f t="shared" si="31"/>
        <v>-15.275</v>
      </c>
      <c r="AJ28" s="70">
        <f t="shared" si="32"/>
        <v>5.3192662653032254</v>
      </c>
      <c r="AK28" s="70">
        <f t="shared" si="33"/>
        <v>3404.3304097940713</v>
      </c>
      <c r="AL28" s="70">
        <f t="shared" si="34"/>
        <v>16.469585540974347</v>
      </c>
      <c r="AO28" s="71">
        <f t="shared" si="35"/>
        <v>-43</v>
      </c>
      <c r="AP28" s="71">
        <f t="shared" si="36"/>
        <v>4.55</v>
      </c>
      <c r="AQ28" s="71">
        <v>1</v>
      </c>
      <c r="AR28" s="62">
        <f t="shared" si="37"/>
        <v>1.325</v>
      </c>
      <c r="AS28" s="70">
        <f t="shared" si="3"/>
        <v>1</v>
      </c>
      <c r="AT28" s="70">
        <f t="shared" si="38"/>
        <v>-56.975000000000001</v>
      </c>
      <c r="AU28" s="70">
        <f t="shared" si="39"/>
        <v>0.11726095691438772</v>
      </c>
      <c r="AV28" s="70">
        <f t="shared" si="40"/>
        <v>4803.0087952133417</v>
      </c>
      <c r="AW28" s="70">
        <f t="shared" si="41"/>
        <v>16.469585540974347</v>
      </c>
      <c r="AZ28" s="71">
        <f t="shared" si="42"/>
        <v>-80</v>
      </c>
      <c r="BA28" s="71">
        <f t="shared" si="43"/>
        <v>6.06</v>
      </c>
      <c r="BB28" s="71">
        <v>1</v>
      </c>
      <c r="BC28" s="62">
        <f t="shared" si="44"/>
        <v>1.51</v>
      </c>
      <c r="BD28" s="70">
        <f t="shared" si="4"/>
        <v>1</v>
      </c>
      <c r="BE28" s="70">
        <f t="shared" si="45"/>
        <v>-120.8</v>
      </c>
      <c r="BF28" s="70">
        <f t="shared" si="46"/>
        <v>9.2468261718749503E-4</v>
      </c>
      <c r="BG28" s="70">
        <f t="shared" si="47"/>
        <v>6396.9743514269994</v>
      </c>
      <c r="BH28" s="70">
        <f t="shared" si="48"/>
        <v>16.469585540974347</v>
      </c>
      <c r="BK28" s="71">
        <f t="shared" si="49"/>
        <v>-130</v>
      </c>
      <c r="BL28" s="71">
        <f t="shared" si="50"/>
        <v>7.8199999999999994</v>
      </c>
      <c r="BM28" s="71">
        <v>1</v>
      </c>
      <c r="BN28" s="62">
        <f t="shared" si="51"/>
        <v>1.76</v>
      </c>
      <c r="BO28" s="70">
        <f t="shared" si="5"/>
        <v>1</v>
      </c>
      <c r="BP28" s="70">
        <f t="shared" si="52"/>
        <v>-228.8</v>
      </c>
      <c r="BQ28" s="70">
        <f t="shared" si="53"/>
        <v>1.1652708053588764E-6</v>
      </c>
      <c r="BR28" s="70">
        <f t="shared" si="54"/>
        <v>8254.8414897952371</v>
      </c>
      <c r="BS28" s="70">
        <f t="shared" si="55"/>
        <v>16.469585540974347</v>
      </c>
      <c r="BV28" s="71">
        <f t="shared" si="56"/>
        <v>-185</v>
      </c>
      <c r="BW28" s="71">
        <f t="shared" si="57"/>
        <v>9.8550000000000004</v>
      </c>
      <c r="BX28" s="71">
        <v>1</v>
      </c>
      <c r="BY28" s="62">
        <f t="shared" si="58"/>
        <v>2.0350000000000001</v>
      </c>
      <c r="BZ28" s="70">
        <f t="shared" si="6"/>
        <v>1</v>
      </c>
      <c r="CA28" s="70">
        <f t="shared" si="59"/>
        <v>-376.47500000000002</v>
      </c>
      <c r="CB28" s="70">
        <f t="shared" si="60"/>
        <v>7.1704562287776761E-10</v>
      </c>
      <c r="CC28" s="70">
        <f t="shared" si="61"/>
        <v>10403.000368533512</v>
      </c>
      <c r="CD28" s="70">
        <f t="shared" si="62"/>
        <v>16.469585540974347</v>
      </c>
      <c r="CG28" s="71">
        <f t="shared" si="63"/>
        <v>-235</v>
      </c>
      <c r="CH28" s="71">
        <f t="shared" si="64"/>
        <v>12.14</v>
      </c>
      <c r="CI28" s="71">
        <v>1</v>
      </c>
      <c r="CJ28" s="62">
        <f t="shared" si="65"/>
        <v>2.2850000000000001</v>
      </c>
      <c r="CK28" s="70">
        <f t="shared" si="7"/>
        <v>1</v>
      </c>
      <c r="CL28" s="70">
        <f t="shared" si="66"/>
        <v>-536.97500000000002</v>
      </c>
      <c r="CM28" s="70">
        <f t="shared" si="67"/>
        <v>8.6259888121274803E-13</v>
      </c>
      <c r="CN28" s="70">
        <f t="shared" si="68"/>
        <v>12815.060829426366</v>
      </c>
      <c r="CO28" s="70">
        <f t="shared" si="69"/>
        <v>16.469585540974347</v>
      </c>
      <c r="CR28" s="71">
        <f t="shared" si="70"/>
        <v>-298</v>
      </c>
      <c r="CS28" s="71">
        <f t="shared" si="71"/>
        <v>14.74</v>
      </c>
      <c r="CT28" s="71">
        <v>1</v>
      </c>
      <c r="CU28" s="62">
        <f t="shared" si="77"/>
        <v>2.6</v>
      </c>
      <c r="CV28" s="70">
        <f t="shared" si="8"/>
        <v>1</v>
      </c>
      <c r="CW28" s="70">
        <f t="shared" si="72"/>
        <v>-774.80000000000007</v>
      </c>
      <c r="CX28" s="70">
        <f t="shared" si="73"/>
        <v>1.6869792546218908E-16</v>
      </c>
      <c r="CY28" s="70">
        <f t="shared" si="74"/>
        <v>15559.63728383399</v>
      </c>
      <c r="CZ28" s="70">
        <f t="shared" si="75"/>
        <v>16.469585540974347</v>
      </c>
    </row>
    <row r="29" spans="1:104">
      <c r="A29" s="62">
        <f t="shared" si="9"/>
        <v>0.55478473603392175</v>
      </c>
      <c r="B29" s="62">
        <f t="shared" si="10"/>
        <v>0.76666666666666672</v>
      </c>
      <c r="C29" s="83">
        <f t="shared" si="80"/>
        <v>2.0499999999999998</v>
      </c>
      <c r="D29" s="87"/>
      <c r="E29" s="65">
        <f t="shared" si="12"/>
        <v>24.251465064166407</v>
      </c>
      <c r="F29" s="62">
        <f t="shared" si="76"/>
        <v>4.6000000000000023</v>
      </c>
      <c r="G29" s="66">
        <v>23</v>
      </c>
      <c r="H29" s="71">
        <f t="shared" si="13"/>
        <v>23</v>
      </c>
      <c r="I29" s="71">
        <f t="shared" si="14"/>
        <v>1</v>
      </c>
      <c r="J29" s="71">
        <v>1</v>
      </c>
      <c r="K29" s="62">
        <f t="shared" si="15"/>
        <v>1</v>
      </c>
      <c r="L29" s="70">
        <f t="shared" si="0"/>
        <v>2</v>
      </c>
      <c r="M29" s="70">
        <f t="shared" si="16"/>
        <v>46</v>
      </c>
      <c r="N29" s="70">
        <f t="shared" si="17"/>
        <v>242.51465064166408</v>
      </c>
      <c r="O29" s="70">
        <f t="shared" si="18"/>
        <v>1212.5732532083202</v>
      </c>
      <c r="P29" s="70">
        <f t="shared" si="19"/>
        <v>17.068877045310327</v>
      </c>
      <c r="Q29" s="99">
        <f t="shared" si="78"/>
        <v>5.272057622644871</v>
      </c>
      <c r="S29" s="71">
        <f t="shared" si="21"/>
        <v>13</v>
      </c>
      <c r="T29" s="71">
        <f t="shared" si="22"/>
        <v>2.0499999999999998</v>
      </c>
      <c r="U29" s="71">
        <v>1</v>
      </c>
      <c r="V29" s="62">
        <f t="shared" si="23"/>
        <v>1.05</v>
      </c>
      <c r="W29" s="70">
        <f t="shared" si="1"/>
        <v>1</v>
      </c>
      <c r="X29" s="70">
        <f t="shared" si="24"/>
        <v>13.65</v>
      </c>
      <c r="Y29" s="70">
        <f t="shared" si="25"/>
        <v>124.28875845385275</v>
      </c>
      <c r="Z29" s="70">
        <f t="shared" si="26"/>
        <v>2485.7751690770565</v>
      </c>
      <c r="AA29" s="70">
        <f t="shared" si="27"/>
        <v>17.068877045310327</v>
      </c>
      <c r="AB29" s="99">
        <f t="shared" si="79"/>
        <v>9.1054035497328023</v>
      </c>
      <c r="AD29" s="71">
        <f t="shared" si="28"/>
        <v>-12</v>
      </c>
      <c r="AE29" s="71">
        <f t="shared" si="29"/>
        <v>3.2249999999999996</v>
      </c>
      <c r="AF29" s="71">
        <v>1</v>
      </c>
      <c r="AG29" s="62">
        <f t="shared" si="30"/>
        <v>1.175</v>
      </c>
      <c r="AH29" s="70">
        <f t="shared" si="2"/>
        <v>1</v>
      </c>
      <c r="AI29" s="70">
        <f t="shared" si="31"/>
        <v>-14.100000000000001</v>
      </c>
      <c r="AJ29" s="70">
        <f t="shared" si="32"/>
        <v>6.1102324087450377</v>
      </c>
      <c r="AK29" s="70">
        <f t="shared" si="33"/>
        <v>3910.5487415968328</v>
      </c>
      <c r="AL29" s="70">
        <f t="shared" si="34"/>
        <v>17.068877045310327</v>
      </c>
      <c r="AO29" s="71">
        <f t="shared" si="35"/>
        <v>-42</v>
      </c>
      <c r="AP29" s="71">
        <f t="shared" si="36"/>
        <v>4.55</v>
      </c>
      <c r="AQ29" s="71">
        <v>1</v>
      </c>
      <c r="AR29" s="62">
        <f t="shared" si="37"/>
        <v>1.325</v>
      </c>
      <c r="AS29" s="70">
        <f t="shared" si="3"/>
        <v>1</v>
      </c>
      <c r="AT29" s="70">
        <f t="shared" si="38"/>
        <v>-55.65</v>
      </c>
      <c r="AU29" s="70">
        <f t="shared" si="39"/>
        <v>0.13469746831293539</v>
      </c>
      <c r="AV29" s="70">
        <f t="shared" si="40"/>
        <v>5517.208302097858</v>
      </c>
      <c r="AW29" s="70">
        <f t="shared" si="41"/>
        <v>17.068877045310327</v>
      </c>
      <c r="AZ29" s="71">
        <f t="shared" si="42"/>
        <v>-79</v>
      </c>
      <c r="BA29" s="71">
        <f t="shared" si="43"/>
        <v>6.06</v>
      </c>
      <c r="BB29" s="71">
        <v>1</v>
      </c>
      <c r="BC29" s="62">
        <f t="shared" si="44"/>
        <v>1.51</v>
      </c>
      <c r="BD29" s="70">
        <f t="shared" si="4"/>
        <v>1</v>
      </c>
      <c r="BE29" s="70">
        <f t="shared" si="45"/>
        <v>-119.29</v>
      </c>
      <c r="BF29" s="70">
        <f t="shared" si="46"/>
        <v>1.0621814012576288E-3</v>
      </c>
      <c r="BG29" s="70">
        <f t="shared" si="47"/>
        <v>7348.1939144424205</v>
      </c>
      <c r="BH29" s="70">
        <f t="shared" si="48"/>
        <v>17.068877045310327</v>
      </c>
      <c r="BK29" s="71">
        <f t="shared" si="49"/>
        <v>-129</v>
      </c>
      <c r="BL29" s="71">
        <f t="shared" si="50"/>
        <v>7.8199999999999994</v>
      </c>
      <c r="BM29" s="71">
        <v>1</v>
      </c>
      <c r="BN29" s="62">
        <f t="shared" si="51"/>
        <v>1.76</v>
      </c>
      <c r="BO29" s="70">
        <f t="shared" si="5"/>
        <v>1</v>
      </c>
      <c r="BP29" s="70">
        <f t="shared" si="52"/>
        <v>-227.04</v>
      </c>
      <c r="BQ29" s="70">
        <f t="shared" si="53"/>
        <v>1.3385446572418117E-6</v>
      </c>
      <c r="BR29" s="70">
        <f t="shared" si="54"/>
        <v>9482.3228400890639</v>
      </c>
      <c r="BS29" s="70">
        <f t="shared" si="55"/>
        <v>17.068877045310327</v>
      </c>
      <c r="BV29" s="71">
        <f t="shared" si="56"/>
        <v>-184</v>
      </c>
      <c r="BW29" s="71">
        <f t="shared" si="57"/>
        <v>9.8550000000000004</v>
      </c>
      <c r="BX29" s="71">
        <v>1</v>
      </c>
      <c r="BY29" s="62">
        <f t="shared" si="58"/>
        <v>2.0350000000000001</v>
      </c>
      <c r="BZ29" s="70">
        <f t="shared" si="6"/>
        <v>1</v>
      </c>
      <c r="CA29" s="70">
        <f t="shared" si="59"/>
        <v>-374.44000000000005</v>
      </c>
      <c r="CB29" s="70">
        <f t="shared" si="60"/>
        <v>8.2366912745751632E-10</v>
      </c>
      <c r="CC29" s="70">
        <f t="shared" si="61"/>
        <v>11949.909410367998</v>
      </c>
      <c r="CD29" s="70">
        <f t="shared" si="62"/>
        <v>17.068877045310327</v>
      </c>
      <c r="CG29" s="71">
        <f t="shared" si="63"/>
        <v>-234</v>
      </c>
      <c r="CH29" s="71">
        <f t="shared" si="64"/>
        <v>12.14</v>
      </c>
      <c r="CI29" s="71">
        <v>1</v>
      </c>
      <c r="CJ29" s="62">
        <f t="shared" si="65"/>
        <v>2.2850000000000001</v>
      </c>
      <c r="CK29" s="70">
        <f t="shared" si="7"/>
        <v>1</v>
      </c>
      <c r="CL29" s="70">
        <f t="shared" si="66"/>
        <v>-534.69000000000005</v>
      </c>
      <c r="CM29" s="70">
        <f t="shared" si="67"/>
        <v>9.908659158713667E-13</v>
      </c>
      <c r="CN29" s="70">
        <f t="shared" si="68"/>
        <v>14720.639293949009</v>
      </c>
      <c r="CO29" s="70">
        <f t="shared" si="69"/>
        <v>17.068877045310327</v>
      </c>
      <c r="CR29" s="71">
        <f t="shared" si="70"/>
        <v>-297</v>
      </c>
      <c r="CS29" s="71">
        <f t="shared" si="71"/>
        <v>14.74</v>
      </c>
      <c r="CT29" s="71">
        <v>1</v>
      </c>
      <c r="CU29" s="62">
        <f t="shared" si="77"/>
        <v>2.6</v>
      </c>
      <c r="CV29" s="70">
        <f t="shared" si="8"/>
        <v>1</v>
      </c>
      <c r="CW29" s="70">
        <f t="shared" si="72"/>
        <v>-772.2</v>
      </c>
      <c r="CX29" s="70">
        <f t="shared" si="73"/>
        <v>1.9378302946982903E-16</v>
      </c>
      <c r="CY29" s="70">
        <f t="shared" si="74"/>
        <v>17873.32975229064</v>
      </c>
      <c r="CZ29" s="70">
        <f t="shared" si="75"/>
        <v>17.068877045310327</v>
      </c>
    </row>
    <row r="30" spans="1:104">
      <c r="A30" s="62">
        <f t="shared" si="9"/>
        <v>0.57434917749851677</v>
      </c>
      <c r="B30" s="62">
        <f t="shared" si="10"/>
        <v>0.8</v>
      </c>
      <c r="C30" s="83">
        <f t="shared" si="80"/>
        <v>2.0499999999999998</v>
      </c>
      <c r="D30" s="87"/>
      <c r="E30" s="65">
        <f t="shared" si="12"/>
        <v>27.857618025476015</v>
      </c>
      <c r="F30" s="62">
        <f t="shared" si="76"/>
        <v>4.8000000000000025</v>
      </c>
      <c r="G30" s="66">
        <v>24</v>
      </c>
      <c r="H30" s="71">
        <f t="shared" si="13"/>
        <v>24</v>
      </c>
      <c r="I30" s="71">
        <f t="shared" si="14"/>
        <v>1</v>
      </c>
      <c r="J30" s="71">
        <v>1</v>
      </c>
      <c r="K30" s="62">
        <f t="shared" si="15"/>
        <v>1</v>
      </c>
      <c r="L30" s="70">
        <f t="shared" si="0"/>
        <v>2</v>
      </c>
      <c r="M30" s="70">
        <f t="shared" si="16"/>
        <v>48</v>
      </c>
      <c r="N30" s="70">
        <f t="shared" si="17"/>
        <v>278.57618025476017</v>
      </c>
      <c r="O30" s="70">
        <f t="shared" si="18"/>
        <v>1392.8809012738006</v>
      </c>
      <c r="P30" s="70">
        <f t="shared" si="19"/>
        <v>17.689954666954318</v>
      </c>
      <c r="Q30" s="99">
        <f t="shared" si="78"/>
        <v>5.8036704219741706</v>
      </c>
      <c r="S30" s="71">
        <f t="shared" si="21"/>
        <v>14</v>
      </c>
      <c r="T30" s="71">
        <f t="shared" si="22"/>
        <v>2.0499999999999998</v>
      </c>
      <c r="U30" s="71">
        <v>1</v>
      </c>
      <c r="V30" s="62">
        <f t="shared" si="23"/>
        <v>1.05</v>
      </c>
      <c r="W30" s="70">
        <f t="shared" si="1"/>
        <v>1</v>
      </c>
      <c r="X30" s="70">
        <f t="shared" si="24"/>
        <v>14.700000000000001</v>
      </c>
      <c r="Y30" s="70">
        <f t="shared" si="25"/>
        <v>142.77029238056446</v>
      </c>
      <c r="Z30" s="70">
        <f t="shared" si="26"/>
        <v>2855.4058476112914</v>
      </c>
      <c r="AA30" s="70">
        <f t="shared" si="27"/>
        <v>17.689954666954318</v>
      </c>
      <c r="AB30" s="99">
        <f t="shared" si="79"/>
        <v>9.7122647877934991</v>
      </c>
      <c r="AD30" s="71">
        <f t="shared" si="28"/>
        <v>-11</v>
      </c>
      <c r="AE30" s="71">
        <f t="shared" si="29"/>
        <v>3.2249999999999996</v>
      </c>
      <c r="AF30" s="71">
        <v>1</v>
      </c>
      <c r="AG30" s="62">
        <f t="shared" si="30"/>
        <v>1.175</v>
      </c>
      <c r="AH30" s="70">
        <f t="shared" si="2"/>
        <v>1</v>
      </c>
      <c r="AI30" s="70">
        <f t="shared" si="31"/>
        <v>-12.925000000000001</v>
      </c>
      <c r="AJ30" s="70">
        <f t="shared" si="32"/>
        <v>7.0188139165749961</v>
      </c>
      <c r="AK30" s="70">
        <f t="shared" si="33"/>
        <v>4492.0409066080065</v>
      </c>
      <c r="AL30" s="70">
        <f t="shared" si="34"/>
        <v>17.689954666954318</v>
      </c>
      <c r="AO30" s="71">
        <f t="shared" si="35"/>
        <v>-41</v>
      </c>
      <c r="AP30" s="71">
        <f t="shared" si="36"/>
        <v>4.55</v>
      </c>
      <c r="AQ30" s="71">
        <v>1</v>
      </c>
      <c r="AR30" s="62">
        <f t="shared" si="37"/>
        <v>1.325</v>
      </c>
      <c r="AS30" s="70">
        <f t="shared" si="3"/>
        <v>1</v>
      </c>
      <c r="AT30" s="70">
        <f t="shared" si="38"/>
        <v>-54.324999999999996</v>
      </c>
      <c r="AU30" s="70">
        <f t="shared" si="39"/>
        <v>0.15472676027333412</v>
      </c>
      <c r="AV30" s="70">
        <f t="shared" si="40"/>
        <v>6337.6081007957928</v>
      </c>
      <c r="AW30" s="70">
        <f t="shared" si="41"/>
        <v>17.689954666954318</v>
      </c>
      <c r="AZ30" s="71">
        <f t="shared" si="42"/>
        <v>-78</v>
      </c>
      <c r="BA30" s="71">
        <f t="shared" si="43"/>
        <v>6.06</v>
      </c>
      <c r="BB30" s="71">
        <v>1</v>
      </c>
      <c r="BC30" s="62">
        <f t="shared" si="44"/>
        <v>1.51</v>
      </c>
      <c r="BD30" s="70">
        <f t="shared" si="4"/>
        <v>1</v>
      </c>
      <c r="BE30" s="70">
        <f t="shared" si="45"/>
        <v>-117.78</v>
      </c>
      <c r="BF30" s="70">
        <f t="shared" si="46"/>
        <v>1.2201260283330837E-3</v>
      </c>
      <c r="BG30" s="70">
        <f t="shared" si="47"/>
        <v>8440.8582617192315</v>
      </c>
      <c r="BH30" s="70">
        <f t="shared" si="48"/>
        <v>17.689954666954318</v>
      </c>
      <c r="BK30" s="71">
        <f t="shared" si="49"/>
        <v>-128</v>
      </c>
      <c r="BL30" s="71">
        <f t="shared" si="50"/>
        <v>7.8199999999999994</v>
      </c>
      <c r="BM30" s="71">
        <v>1</v>
      </c>
      <c r="BN30" s="62">
        <f t="shared" si="51"/>
        <v>1.76</v>
      </c>
      <c r="BO30" s="70">
        <f t="shared" si="5"/>
        <v>1</v>
      </c>
      <c r="BP30" s="70">
        <f t="shared" si="52"/>
        <v>-225.28</v>
      </c>
      <c r="BQ30" s="70">
        <f t="shared" si="53"/>
        <v>1.5375840458637391E-6</v>
      </c>
      <c r="BR30" s="70">
        <f t="shared" si="54"/>
        <v>10892.328647961122</v>
      </c>
      <c r="BS30" s="70">
        <f t="shared" si="55"/>
        <v>17.689954666954318</v>
      </c>
      <c r="BV30" s="71">
        <f t="shared" si="56"/>
        <v>-183</v>
      </c>
      <c r="BW30" s="71">
        <f t="shared" si="57"/>
        <v>9.8550000000000004</v>
      </c>
      <c r="BX30" s="71">
        <v>1</v>
      </c>
      <c r="BY30" s="62">
        <f t="shared" si="58"/>
        <v>2.0350000000000001</v>
      </c>
      <c r="BZ30" s="70">
        <f t="shared" si="6"/>
        <v>1</v>
      </c>
      <c r="CA30" s="70">
        <f t="shared" si="59"/>
        <v>-372.40500000000003</v>
      </c>
      <c r="CB30" s="70">
        <f t="shared" si="60"/>
        <v>9.4614737177229211E-10</v>
      </c>
      <c r="CC30" s="70">
        <f t="shared" si="61"/>
        <v>13726.841282053305</v>
      </c>
      <c r="CD30" s="70">
        <f t="shared" si="62"/>
        <v>17.689954666954318</v>
      </c>
      <c r="CG30" s="71">
        <f t="shared" si="63"/>
        <v>-233</v>
      </c>
      <c r="CH30" s="71">
        <f t="shared" si="64"/>
        <v>12.14</v>
      </c>
      <c r="CI30" s="71">
        <v>1</v>
      </c>
      <c r="CJ30" s="62">
        <f t="shared" si="65"/>
        <v>2.2850000000000001</v>
      </c>
      <c r="CK30" s="70">
        <f t="shared" si="7"/>
        <v>1</v>
      </c>
      <c r="CL30" s="70">
        <f t="shared" si="66"/>
        <v>-532.40500000000009</v>
      </c>
      <c r="CM30" s="70">
        <f t="shared" si="67"/>
        <v>1.1382060475840692E-12</v>
      </c>
      <c r="CN30" s="70">
        <f t="shared" si="68"/>
        <v>16909.574141463941</v>
      </c>
      <c r="CO30" s="70">
        <f t="shared" si="69"/>
        <v>17.689954666954318</v>
      </c>
      <c r="CR30" s="71">
        <f t="shared" si="70"/>
        <v>-296</v>
      </c>
      <c r="CS30" s="71">
        <f t="shared" si="71"/>
        <v>14.74</v>
      </c>
      <c r="CT30" s="71">
        <v>1</v>
      </c>
      <c r="CU30" s="62">
        <f t="shared" si="77"/>
        <v>2.6</v>
      </c>
      <c r="CV30" s="70">
        <f t="shared" si="8"/>
        <v>1</v>
      </c>
      <c r="CW30" s="70">
        <f t="shared" si="72"/>
        <v>-769.6</v>
      </c>
      <c r="CX30" s="70">
        <f t="shared" si="73"/>
        <v>2.225982471783346E-16</v>
      </c>
      <c r="CY30" s="70">
        <f t="shared" si="74"/>
        <v>20531.064484775823</v>
      </c>
      <c r="CZ30" s="70">
        <f t="shared" si="75"/>
        <v>17.689954666954318</v>
      </c>
    </row>
    <row r="31" spans="1:104">
      <c r="A31" s="62">
        <f t="shared" si="9"/>
        <v>0.59460355750135974</v>
      </c>
      <c r="B31" s="62">
        <f t="shared" si="10"/>
        <v>0.83333333333333337</v>
      </c>
      <c r="C31" s="83">
        <f t="shared" si="80"/>
        <v>2.0499999999999998</v>
      </c>
      <c r="D31" s="87"/>
      <c r="E31" s="65">
        <f t="shared" si="12"/>
        <v>32.000000000000057</v>
      </c>
      <c r="F31" s="62">
        <f t="shared" si="76"/>
        <v>5.0000000000000027</v>
      </c>
      <c r="G31" s="66">
        <v>25</v>
      </c>
      <c r="H31" s="71">
        <f t="shared" si="13"/>
        <v>25</v>
      </c>
      <c r="I31" s="71">
        <f t="shared" si="14"/>
        <v>1</v>
      </c>
      <c r="J31" s="71">
        <v>1</v>
      </c>
      <c r="K31" s="62">
        <f t="shared" si="15"/>
        <v>1</v>
      </c>
      <c r="L31" s="70">
        <f t="shared" si="0"/>
        <v>2</v>
      </c>
      <c r="M31" s="70">
        <f t="shared" si="16"/>
        <v>50</v>
      </c>
      <c r="N31" s="70">
        <f t="shared" si="17"/>
        <v>320.00000000000057</v>
      </c>
      <c r="O31" s="70">
        <f t="shared" si="18"/>
        <v>1600.0000000000027</v>
      </c>
      <c r="P31" s="70">
        <f t="shared" si="19"/>
        <v>18.333609689625259</v>
      </c>
      <c r="Q31" s="99">
        <f t="shared" si="78"/>
        <v>6.400000000000011</v>
      </c>
      <c r="S31" s="71">
        <f t="shared" si="21"/>
        <v>15</v>
      </c>
      <c r="T31" s="71">
        <f t="shared" si="22"/>
        <v>2.0499999999999998</v>
      </c>
      <c r="U31" s="71">
        <v>1</v>
      </c>
      <c r="V31" s="62">
        <f t="shared" si="23"/>
        <v>1.05</v>
      </c>
      <c r="W31" s="70">
        <f t="shared" si="1"/>
        <v>1</v>
      </c>
      <c r="X31" s="70">
        <f t="shared" si="24"/>
        <v>15.75</v>
      </c>
      <c r="Y31" s="70">
        <f t="shared" si="25"/>
        <v>164.00000000000014</v>
      </c>
      <c r="Z31" s="70">
        <f t="shared" si="26"/>
        <v>3280.0000000000055</v>
      </c>
      <c r="AA31" s="70">
        <f t="shared" si="27"/>
        <v>18.333609689625259</v>
      </c>
      <c r="AB31" s="99">
        <f t="shared" si="79"/>
        <v>10.412698412698422</v>
      </c>
      <c r="AD31" s="71">
        <f t="shared" si="28"/>
        <v>-10</v>
      </c>
      <c r="AE31" s="71">
        <f t="shared" si="29"/>
        <v>3.2249999999999996</v>
      </c>
      <c r="AF31" s="71">
        <v>1</v>
      </c>
      <c r="AG31" s="62">
        <f t="shared" si="30"/>
        <v>1.175</v>
      </c>
      <c r="AH31" s="70">
        <f t="shared" si="2"/>
        <v>1</v>
      </c>
      <c r="AI31" s="70">
        <f t="shared" si="31"/>
        <v>-11.75</v>
      </c>
      <c r="AJ31" s="70">
        <f t="shared" si="32"/>
        <v>8.0624999999999947</v>
      </c>
      <c r="AK31" s="70">
        <f t="shared" si="33"/>
        <v>5160.0000000000091</v>
      </c>
      <c r="AL31" s="70">
        <f t="shared" si="34"/>
        <v>18.333609689625259</v>
      </c>
      <c r="AO31" s="71">
        <f t="shared" si="35"/>
        <v>-40</v>
      </c>
      <c r="AP31" s="71">
        <f t="shared" si="36"/>
        <v>4.55</v>
      </c>
      <c r="AQ31" s="71">
        <v>1</v>
      </c>
      <c r="AR31" s="62">
        <f t="shared" si="37"/>
        <v>1.325</v>
      </c>
      <c r="AS31" s="70">
        <f t="shared" si="3"/>
        <v>1</v>
      </c>
      <c r="AT31" s="70">
        <f t="shared" si="38"/>
        <v>-53</v>
      </c>
      <c r="AU31" s="70">
        <f t="shared" si="39"/>
        <v>0.17773437499999953</v>
      </c>
      <c r="AV31" s="70">
        <f t="shared" si="40"/>
        <v>7280.0000000000127</v>
      </c>
      <c r="AW31" s="70">
        <f t="shared" si="41"/>
        <v>18.333609689625259</v>
      </c>
      <c r="AZ31" s="71">
        <f t="shared" si="42"/>
        <v>-77</v>
      </c>
      <c r="BA31" s="71">
        <f t="shared" si="43"/>
        <v>6.06</v>
      </c>
      <c r="BB31" s="71">
        <v>1</v>
      </c>
      <c r="BC31" s="62">
        <f t="shared" si="44"/>
        <v>1.51</v>
      </c>
      <c r="BD31" s="70">
        <f t="shared" si="4"/>
        <v>1</v>
      </c>
      <c r="BE31" s="70">
        <f t="shared" si="45"/>
        <v>-116.27</v>
      </c>
      <c r="BF31" s="70">
        <f t="shared" si="46"/>
        <v>1.4015567616352789E-3</v>
      </c>
      <c r="BG31" s="70">
        <f t="shared" si="47"/>
        <v>9696.0000000000164</v>
      </c>
      <c r="BH31" s="70">
        <f t="shared" si="48"/>
        <v>18.333609689625259</v>
      </c>
      <c r="BK31" s="71">
        <f t="shared" si="49"/>
        <v>-127</v>
      </c>
      <c r="BL31" s="71">
        <f t="shared" si="50"/>
        <v>7.8199999999999994</v>
      </c>
      <c r="BM31" s="71">
        <v>1</v>
      </c>
      <c r="BN31" s="62">
        <f t="shared" si="51"/>
        <v>1.76</v>
      </c>
      <c r="BO31" s="70">
        <f t="shared" si="5"/>
        <v>1</v>
      </c>
      <c r="BP31" s="70">
        <f t="shared" si="52"/>
        <v>-223.52</v>
      </c>
      <c r="BQ31" s="70">
        <f t="shared" si="53"/>
        <v>1.7662202641533629E-6</v>
      </c>
      <c r="BR31" s="70">
        <f t="shared" si="54"/>
        <v>12512.000000000022</v>
      </c>
      <c r="BS31" s="70">
        <f t="shared" si="55"/>
        <v>18.333609689625259</v>
      </c>
      <c r="BV31" s="71">
        <f t="shared" si="56"/>
        <v>-182</v>
      </c>
      <c r="BW31" s="71">
        <f t="shared" si="57"/>
        <v>9.8550000000000004</v>
      </c>
      <c r="BX31" s="71">
        <v>1</v>
      </c>
      <c r="BY31" s="62">
        <f t="shared" si="58"/>
        <v>2.0350000000000001</v>
      </c>
      <c r="BZ31" s="70">
        <f t="shared" si="6"/>
        <v>1</v>
      </c>
      <c r="CA31" s="70">
        <f t="shared" si="59"/>
        <v>-370.37</v>
      </c>
      <c r="CB31" s="70">
        <f t="shared" si="60"/>
        <v>1.0868379295396004E-9</v>
      </c>
      <c r="CC31" s="70">
        <f t="shared" si="61"/>
        <v>15768.000000000029</v>
      </c>
      <c r="CD31" s="70">
        <f t="shared" si="62"/>
        <v>18.333609689625259</v>
      </c>
      <c r="CG31" s="71">
        <f t="shared" si="63"/>
        <v>-232</v>
      </c>
      <c r="CH31" s="71">
        <f t="shared" si="64"/>
        <v>12.14</v>
      </c>
      <c r="CI31" s="71">
        <v>1</v>
      </c>
      <c r="CJ31" s="62">
        <f t="shared" si="65"/>
        <v>2.2850000000000001</v>
      </c>
      <c r="CK31" s="70">
        <f t="shared" si="7"/>
        <v>1</v>
      </c>
      <c r="CL31" s="70">
        <f t="shared" si="66"/>
        <v>-530.12</v>
      </c>
      <c r="CM31" s="70">
        <f t="shared" si="67"/>
        <v>1.3074554145074974E-12</v>
      </c>
      <c r="CN31" s="70">
        <f t="shared" si="68"/>
        <v>19424.000000000036</v>
      </c>
      <c r="CO31" s="70">
        <f t="shared" si="69"/>
        <v>18.333609689625259</v>
      </c>
      <c r="CR31" s="71">
        <f t="shared" si="70"/>
        <v>-295</v>
      </c>
      <c r="CS31" s="71">
        <f t="shared" si="71"/>
        <v>14.74</v>
      </c>
      <c r="CT31" s="71">
        <v>1</v>
      </c>
      <c r="CU31" s="62">
        <f t="shared" si="77"/>
        <v>2.6</v>
      </c>
      <c r="CV31" s="70">
        <f t="shared" si="8"/>
        <v>1</v>
      </c>
      <c r="CW31" s="70">
        <f t="shared" si="72"/>
        <v>-767</v>
      </c>
      <c r="CX31" s="70">
        <f t="shared" si="73"/>
        <v>2.5569824035897635E-16</v>
      </c>
      <c r="CY31" s="70">
        <f t="shared" si="74"/>
        <v>23584.000000000044</v>
      </c>
      <c r="CZ31" s="70">
        <f t="shared" si="75"/>
        <v>18.333609689625259</v>
      </c>
    </row>
    <row r="32" spans="1:104">
      <c r="A32" s="62">
        <f t="shared" si="9"/>
        <v>0.61557220667245749</v>
      </c>
      <c r="B32" s="62">
        <f t="shared" si="10"/>
        <v>0.8666666666666667</v>
      </c>
      <c r="C32" s="83">
        <f t="shared" si="80"/>
        <v>2.0499999999999998</v>
      </c>
      <c r="D32" s="87"/>
      <c r="E32" s="65">
        <f t="shared" si="12"/>
        <v>36.75834735990518</v>
      </c>
      <c r="F32" s="62">
        <f t="shared" si="76"/>
        <v>5.2000000000000028</v>
      </c>
      <c r="G32" s="66">
        <v>26</v>
      </c>
      <c r="H32" s="71">
        <f t="shared" si="13"/>
        <v>26</v>
      </c>
      <c r="I32" s="71">
        <f t="shared" si="14"/>
        <v>1</v>
      </c>
      <c r="J32" s="71">
        <v>1</v>
      </c>
      <c r="K32" s="62">
        <f t="shared" si="15"/>
        <v>1</v>
      </c>
      <c r="L32" s="70">
        <f t="shared" si="0"/>
        <v>2</v>
      </c>
      <c r="M32" s="70">
        <f t="shared" si="16"/>
        <v>52</v>
      </c>
      <c r="N32" s="70">
        <f t="shared" si="17"/>
        <v>367.58347359905179</v>
      </c>
      <c r="O32" s="70">
        <f t="shared" si="18"/>
        <v>1837.9173679952589</v>
      </c>
      <c r="P32" s="70">
        <f t="shared" si="19"/>
        <v>19.000662112623189</v>
      </c>
      <c r="Q32" s="99">
        <f t="shared" si="78"/>
        <v>7.068912953827919</v>
      </c>
      <c r="S32" s="71">
        <f t="shared" si="21"/>
        <v>16</v>
      </c>
      <c r="T32" s="71">
        <f t="shared" si="22"/>
        <v>2.0499999999999998</v>
      </c>
      <c r="U32" s="71">
        <v>1</v>
      </c>
      <c r="V32" s="62">
        <f t="shared" si="23"/>
        <v>1.05</v>
      </c>
      <c r="W32" s="70">
        <f t="shared" si="1"/>
        <v>1</v>
      </c>
      <c r="X32" s="70">
        <f t="shared" si="24"/>
        <v>16.8</v>
      </c>
      <c r="Y32" s="70">
        <f t="shared" si="25"/>
        <v>188.38653021951393</v>
      </c>
      <c r="Z32" s="70">
        <f t="shared" si="26"/>
        <v>3767.7306043902804</v>
      </c>
      <c r="AA32" s="70">
        <f t="shared" si="27"/>
        <v>19.000662112623189</v>
      </c>
      <c r="AB32" s="99">
        <f t="shared" si="79"/>
        <v>11.213483941637733</v>
      </c>
      <c r="AD32" s="71">
        <f t="shared" si="28"/>
        <v>-9</v>
      </c>
      <c r="AE32" s="71">
        <f t="shared" si="29"/>
        <v>3.2249999999999996</v>
      </c>
      <c r="AF32" s="71">
        <v>1</v>
      </c>
      <c r="AG32" s="62">
        <f t="shared" si="30"/>
        <v>1.175</v>
      </c>
      <c r="AH32" s="70">
        <f t="shared" si="2"/>
        <v>1</v>
      </c>
      <c r="AI32" s="70">
        <f t="shared" si="31"/>
        <v>-10.575000000000001</v>
      </c>
      <c r="AJ32" s="70">
        <f t="shared" si="32"/>
        <v>9.2613804871635885</v>
      </c>
      <c r="AK32" s="70">
        <f t="shared" si="33"/>
        <v>5927.2835117847098</v>
      </c>
      <c r="AL32" s="70">
        <f t="shared" si="34"/>
        <v>19.000662112623189</v>
      </c>
      <c r="AO32" s="71">
        <f t="shared" si="35"/>
        <v>-39</v>
      </c>
      <c r="AP32" s="71">
        <f t="shared" si="36"/>
        <v>4.55</v>
      </c>
      <c r="AQ32" s="71">
        <v>1</v>
      </c>
      <c r="AR32" s="62">
        <f t="shared" si="37"/>
        <v>1.325</v>
      </c>
      <c r="AS32" s="70">
        <f t="shared" si="3"/>
        <v>1</v>
      </c>
      <c r="AT32" s="70">
        <f t="shared" si="38"/>
        <v>-51.674999999999997</v>
      </c>
      <c r="AU32" s="70">
        <f t="shared" si="39"/>
        <v>0.20416318418892559</v>
      </c>
      <c r="AV32" s="70">
        <f t="shared" si="40"/>
        <v>8362.5240243784283</v>
      </c>
      <c r="AW32" s="70">
        <f t="shared" si="41"/>
        <v>19.000662112623189</v>
      </c>
      <c r="AZ32" s="71">
        <f t="shared" si="42"/>
        <v>-76</v>
      </c>
      <c r="BA32" s="71">
        <f t="shared" si="43"/>
        <v>6.06</v>
      </c>
      <c r="BB32" s="71">
        <v>1</v>
      </c>
      <c r="BC32" s="62">
        <f t="shared" si="44"/>
        <v>1.51</v>
      </c>
      <c r="BD32" s="70">
        <f t="shared" si="4"/>
        <v>1</v>
      </c>
      <c r="BE32" s="70">
        <f t="shared" si="45"/>
        <v>-114.76</v>
      </c>
      <c r="BF32" s="70">
        <f t="shared" si="46"/>
        <v>1.6099659465254165E-3</v>
      </c>
      <c r="BG32" s="70">
        <f t="shared" si="47"/>
        <v>11137.779250051268</v>
      </c>
      <c r="BH32" s="70">
        <f t="shared" si="48"/>
        <v>19.000662112623189</v>
      </c>
      <c r="BK32" s="71">
        <f t="shared" si="49"/>
        <v>-126</v>
      </c>
      <c r="BL32" s="71">
        <f t="shared" si="50"/>
        <v>7.8199999999999994</v>
      </c>
      <c r="BM32" s="71">
        <v>1</v>
      </c>
      <c r="BN32" s="62">
        <f t="shared" si="51"/>
        <v>1.76</v>
      </c>
      <c r="BO32" s="70">
        <f t="shared" si="5"/>
        <v>1</v>
      </c>
      <c r="BP32" s="70">
        <f t="shared" si="52"/>
        <v>-221.76</v>
      </c>
      <c r="BQ32" s="70">
        <f t="shared" si="53"/>
        <v>2.0288543119953968E-6</v>
      </c>
      <c r="BR32" s="70">
        <f t="shared" si="54"/>
        <v>14372.513817722924</v>
      </c>
      <c r="BS32" s="70">
        <f t="shared" si="55"/>
        <v>19.000662112623189</v>
      </c>
      <c r="BV32" s="71">
        <f t="shared" si="56"/>
        <v>-181</v>
      </c>
      <c r="BW32" s="71">
        <f t="shared" si="57"/>
        <v>9.8550000000000004</v>
      </c>
      <c r="BX32" s="71">
        <v>1</v>
      </c>
      <c r="BY32" s="62">
        <f t="shared" si="58"/>
        <v>2.0350000000000001</v>
      </c>
      <c r="BZ32" s="70">
        <f t="shared" si="6"/>
        <v>1</v>
      </c>
      <c r="CA32" s="70">
        <f t="shared" si="59"/>
        <v>-368.33500000000004</v>
      </c>
      <c r="CB32" s="70">
        <f t="shared" si="60"/>
        <v>1.2484489418105224E-9</v>
      </c>
      <c r="CC32" s="70">
        <f t="shared" si="61"/>
        <v>18112.675661593279</v>
      </c>
      <c r="CD32" s="70">
        <f t="shared" si="62"/>
        <v>19.000662112623189</v>
      </c>
      <c r="CG32" s="71">
        <f t="shared" si="63"/>
        <v>-231</v>
      </c>
      <c r="CH32" s="71">
        <f t="shared" si="64"/>
        <v>12.14</v>
      </c>
      <c r="CI32" s="71">
        <v>1</v>
      </c>
      <c r="CJ32" s="62">
        <f t="shared" si="65"/>
        <v>2.2850000000000001</v>
      </c>
      <c r="CK32" s="70">
        <f t="shared" si="7"/>
        <v>1</v>
      </c>
      <c r="CL32" s="70">
        <f t="shared" si="66"/>
        <v>-527.83500000000004</v>
      </c>
      <c r="CM32" s="70">
        <f t="shared" si="67"/>
        <v>1.5018718838767288E-12</v>
      </c>
      <c r="CN32" s="70">
        <f t="shared" si="68"/>
        <v>22312.316847462447</v>
      </c>
      <c r="CO32" s="70">
        <f t="shared" si="69"/>
        <v>19.000662112623189</v>
      </c>
      <c r="CR32" s="71">
        <f t="shared" si="70"/>
        <v>-294</v>
      </c>
      <c r="CS32" s="71">
        <f t="shared" si="71"/>
        <v>14.74</v>
      </c>
      <c r="CT32" s="71">
        <v>1</v>
      </c>
      <c r="CU32" s="62">
        <f t="shared" si="77"/>
        <v>2.6</v>
      </c>
      <c r="CV32" s="70">
        <f t="shared" si="8"/>
        <v>1</v>
      </c>
      <c r="CW32" s="70">
        <f t="shared" si="72"/>
        <v>-764.4</v>
      </c>
      <c r="CX32" s="70">
        <f t="shared" si="73"/>
        <v>2.9372014807599265E-16</v>
      </c>
      <c r="CY32" s="70">
        <f t="shared" si="74"/>
        <v>27090.902004250122</v>
      </c>
      <c r="CZ32" s="70">
        <f t="shared" si="75"/>
        <v>19.000662112623189</v>
      </c>
    </row>
    <row r="33" spans="1:104">
      <c r="A33" s="62">
        <f t="shared" si="9"/>
        <v>0.63728031365963045</v>
      </c>
      <c r="B33" s="62">
        <f t="shared" si="10"/>
        <v>0.9</v>
      </c>
      <c r="C33" s="83">
        <f t="shared" si="80"/>
        <v>2.0499999999999998</v>
      </c>
      <c r="D33" s="87"/>
      <c r="E33" s="65">
        <f t="shared" si="12"/>
        <v>42.224253144732685</v>
      </c>
      <c r="F33" s="62">
        <f t="shared" si="76"/>
        <v>5.400000000000003</v>
      </c>
      <c r="G33" s="66">
        <v>27</v>
      </c>
      <c r="H33" s="71">
        <f t="shared" si="13"/>
        <v>27</v>
      </c>
      <c r="I33" s="71">
        <f t="shared" si="14"/>
        <v>1</v>
      </c>
      <c r="J33" s="71">
        <v>1</v>
      </c>
      <c r="K33" s="62">
        <f t="shared" si="15"/>
        <v>1</v>
      </c>
      <c r="L33" s="70">
        <f t="shared" si="0"/>
        <v>2</v>
      </c>
      <c r="M33" s="70">
        <f t="shared" si="16"/>
        <v>54</v>
      </c>
      <c r="N33" s="70">
        <f t="shared" si="17"/>
        <v>422.24253144732688</v>
      </c>
      <c r="O33" s="70">
        <f t="shared" si="18"/>
        <v>2111.2126572366342</v>
      </c>
      <c r="P33" s="70">
        <f t="shared" si="19"/>
        <v>19.691961692082579</v>
      </c>
      <c r="Q33" s="99">
        <f t="shared" si="78"/>
        <v>7.8193061379134612</v>
      </c>
      <c r="S33" s="71">
        <f t="shared" si="21"/>
        <v>17</v>
      </c>
      <c r="T33" s="71">
        <f t="shared" si="22"/>
        <v>2.0499999999999998</v>
      </c>
      <c r="U33" s="71">
        <v>1</v>
      </c>
      <c r="V33" s="62">
        <f t="shared" si="23"/>
        <v>1.05</v>
      </c>
      <c r="W33" s="70">
        <f t="shared" si="1"/>
        <v>1</v>
      </c>
      <c r="X33" s="70">
        <f t="shared" si="24"/>
        <v>17.850000000000001</v>
      </c>
      <c r="Y33" s="70">
        <f t="shared" si="25"/>
        <v>216.39929736675489</v>
      </c>
      <c r="Z33" s="70">
        <f t="shared" si="26"/>
        <v>4327.9859473350998</v>
      </c>
      <c r="AA33" s="70">
        <f t="shared" si="27"/>
        <v>19.691961692082579</v>
      </c>
      <c r="AB33" s="99">
        <f t="shared" si="79"/>
        <v>12.123209936512879</v>
      </c>
      <c r="AD33" s="71">
        <f t="shared" si="28"/>
        <v>-8</v>
      </c>
      <c r="AE33" s="71">
        <f t="shared" si="29"/>
        <v>3.2249999999999996</v>
      </c>
      <c r="AF33" s="71">
        <v>1</v>
      </c>
      <c r="AG33" s="62">
        <f t="shared" si="30"/>
        <v>1.175</v>
      </c>
      <c r="AH33" s="70">
        <f t="shared" si="2"/>
        <v>1</v>
      </c>
      <c r="AI33" s="70">
        <f t="shared" si="31"/>
        <v>-9.4</v>
      </c>
      <c r="AJ33" s="70">
        <f t="shared" si="32"/>
        <v>10.638532530606454</v>
      </c>
      <c r="AK33" s="70">
        <f t="shared" si="33"/>
        <v>6808.6608195881454</v>
      </c>
      <c r="AL33" s="70">
        <f t="shared" si="34"/>
        <v>19.691961692082579</v>
      </c>
      <c r="AO33" s="71">
        <f t="shared" si="35"/>
        <v>-38</v>
      </c>
      <c r="AP33" s="71">
        <f t="shared" si="36"/>
        <v>4.55</v>
      </c>
      <c r="AQ33" s="71">
        <v>1</v>
      </c>
      <c r="AR33" s="62">
        <f t="shared" si="37"/>
        <v>1.325</v>
      </c>
      <c r="AS33" s="70">
        <f t="shared" si="3"/>
        <v>1</v>
      </c>
      <c r="AT33" s="70">
        <f t="shared" si="38"/>
        <v>-50.35</v>
      </c>
      <c r="AU33" s="70">
        <f t="shared" si="39"/>
        <v>0.23452191382877557</v>
      </c>
      <c r="AV33" s="70">
        <f t="shared" si="40"/>
        <v>9606.0175904266853</v>
      </c>
      <c r="AW33" s="70">
        <f t="shared" si="41"/>
        <v>19.691961692082579</v>
      </c>
      <c r="AZ33" s="71">
        <f t="shared" si="42"/>
        <v>-75</v>
      </c>
      <c r="BA33" s="71">
        <f t="shared" si="43"/>
        <v>6.06</v>
      </c>
      <c r="BB33" s="71">
        <v>1</v>
      </c>
      <c r="BC33" s="62">
        <f t="shared" si="44"/>
        <v>1.51</v>
      </c>
      <c r="BD33" s="70">
        <f t="shared" si="4"/>
        <v>1</v>
      </c>
      <c r="BE33" s="70">
        <f t="shared" si="45"/>
        <v>-113.25</v>
      </c>
      <c r="BF33" s="70">
        <f t="shared" si="46"/>
        <v>1.8493652343749907E-3</v>
      </c>
      <c r="BG33" s="70">
        <f t="shared" si="47"/>
        <v>12793.948702854002</v>
      </c>
      <c r="BH33" s="70">
        <f t="shared" si="48"/>
        <v>19.691961692082579</v>
      </c>
      <c r="BK33" s="71">
        <f t="shared" si="49"/>
        <v>-125</v>
      </c>
      <c r="BL33" s="71">
        <f t="shared" si="50"/>
        <v>7.8199999999999994</v>
      </c>
      <c r="BM33" s="71">
        <v>1</v>
      </c>
      <c r="BN33" s="62">
        <f t="shared" si="51"/>
        <v>1.76</v>
      </c>
      <c r="BO33" s="70">
        <f t="shared" si="5"/>
        <v>1</v>
      </c>
      <c r="BP33" s="70">
        <f t="shared" si="52"/>
        <v>-220</v>
      </c>
      <c r="BQ33" s="70">
        <f t="shared" si="53"/>
        <v>2.330541610717754E-6</v>
      </c>
      <c r="BR33" s="70">
        <f t="shared" si="54"/>
        <v>16509.682979590478</v>
      </c>
      <c r="BS33" s="70">
        <f t="shared" si="55"/>
        <v>19.691961692082579</v>
      </c>
      <c r="BV33" s="71">
        <f t="shared" si="56"/>
        <v>-180</v>
      </c>
      <c r="BW33" s="71">
        <f t="shared" si="57"/>
        <v>9.8550000000000004</v>
      </c>
      <c r="BX33" s="71">
        <v>1</v>
      </c>
      <c r="BY33" s="62">
        <f t="shared" si="58"/>
        <v>2.0350000000000001</v>
      </c>
      <c r="BZ33" s="70">
        <f t="shared" si="6"/>
        <v>1</v>
      </c>
      <c r="CA33" s="70">
        <f t="shared" si="59"/>
        <v>-366.3</v>
      </c>
      <c r="CB33" s="70">
        <f t="shared" si="60"/>
        <v>1.4340912457555362E-9</v>
      </c>
      <c r="CC33" s="70">
        <f t="shared" si="61"/>
        <v>20806.000737067032</v>
      </c>
      <c r="CD33" s="70">
        <f t="shared" si="62"/>
        <v>19.691961692082579</v>
      </c>
      <c r="CG33" s="71">
        <f t="shared" si="63"/>
        <v>-230</v>
      </c>
      <c r="CH33" s="71">
        <f t="shared" si="64"/>
        <v>12.14</v>
      </c>
      <c r="CI33" s="71">
        <v>1</v>
      </c>
      <c r="CJ33" s="62">
        <f t="shared" si="65"/>
        <v>2.2850000000000001</v>
      </c>
      <c r="CK33" s="70">
        <f t="shared" si="7"/>
        <v>1</v>
      </c>
      <c r="CL33" s="70">
        <f t="shared" si="66"/>
        <v>-525.55000000000007</v>
      </c>
      <c r="CM33" s="70">
        <f t="shared" si="67"/>
        <v>1.7251977624254969E-12</v>
      </c>
      <c r="CN33" s="70">
        <f t="shared" si="68"/>
        <v>25630.121658852742</v>
      </c>
      <c r="CO33" s="70">
        <f t="shared" si="69"/>
        <v>19.691961692082579</v>
      </c>
      <c r="CR33" s="71">
        <f t="shared" si="70"/>
        <v>-293</v>
      </c>
      <c r="CS33" s="71">
        <f t="shared" si="71"/>
        <v>14.74</v>
      </c>
      <c r="CT33" s="71">
        <v>1</v>
      </c>
      <c r="CU33" s="62">
        <f t="shared" si="77"/>
        <v>2.6</v>
      </c>
      <c r="CV33" s="70">
        <f t="shared" si="8"/>
        <v>1</v>
      </c>
      <c r="CW33" s="70">
        <f t="shared" si="72"/>
        <v>-761.80000000000007</v>
      </c>
      <c r="CX33" s="70">
        <f t="shared" si="73"/>
        <v>3.3739585092437831E-16</v>
      </c>
      <c r="CY33" s="70">
        <f t="shared" si="74"/>
        <v>31119.274567667992</v>
      </c>
      <c r="CZ33" s="70">
        <f t="shared" si="75"/>
        <v>19.691961692082579</v>
      </c>
    </row>
    <row r="34" spans="1:104">
      <c r="A34" s="62">
        <f t="shared" si="9"/>
        <v>0.65975395538644654</v>
      </c>
      <c r="B34" s="62">
        <f t="shared" si="10"/>
        <v>0.93333333333333335</v>
      </c>
      <c r="C34" s="83">
        <f t="shared" si="80"/>
        <v>2.0499999999999998</v>
      </c>
      <c r="D34" s="87"/>
      <c r="E34" s="65">
        <f t="shared" si="12"/>
        <v>48.502930128332828</v>
      </c>
      <c r="F34" s="62">
        <f t="shared" si="76"/>
        <v>5.6000000000000032</v>
      </c>
      <c r="G34" s="66">
        <v>28</v>
      </c>
      <c r="H34" s="71">
        <f t="shared" si="13"/>
        <v>28</v>
      </c>
      <c r="I34" s="71">
        <f t="shared" si="14"/>
        <v>1</v>
      </c>
      <c r="J34" s="71">
        <v>1</v>
      </c>
      <c r="K34" s="62">
        <f t="shared" si="15"/>
        <v>1</v>
      </c>
      <c r="L34" s="70">
        <f t="shared" si="0"/>
        <v>2</v>
      </c>
      <c r="M34" s="70">
        <f t="shared" si="16"/>
        <v>56</v>
      </c>
      <c r="N34" s="70">
        <f t="shared" si="17"/>
        <v>485.02930128332827</v>
      </c>
      <c r="O34" s="70">
        <f t="shared" si="18"/>
        <v>2425.1465064166414</v>
      </c>
      <c r="P34" s="70">
        <f t="shared" si="19"/>
        <v>20.408389019954079</v>
      </c>
      <c r="Q34" s="99">
        <f t="shared" si="78"/>
        <v>8.6612375229165757</v>
      </c>
      <c r="S34" s="71">
        <f t="shared" si="21"/>
        <v>18</v>
      </c>
      <c r="T34" s="71">
        <f t="shared" si="22"/>
        <v>2.0499999999999998</v>
      </c>
      <c r="U34" s="71">
        <v>1</v>
      </c>
      <c r="V34" s="62">
        <f t="shared" si="23"/>
        <v>1.05</v>
      </c>
      <c r="W34" s="70">
        <f t="shared" si="1"/>
        <v>1</v>
      </c>
      <c r="X34" s="70">
        <f t="shared" si="24"/>
        <v>18.900000000000002</v>
      </c>
      <c r="Y34" s="70">
        <f t="shared" si="25"/>
        <v>248.57751690770556</v>
      </c>
      <c r="Z34" s="70">
        <f t="shared" si="26"/>
        <v>4971.5503381541148</v>
      </c>
      <c r="AA34" s="70">
        <f t="shared" si="27"/>
        <v>20.408389019954079</v>
      </c>
      <c r="AB34" s="99">
        <f t="shared" si="79"/>
        <v>13.152249571836272</v>
      </c>
      <c r="AD34" s="71">
        <f t="shared" si="28"/>
        <v>-7</v>
      </c>
      <c r="AE34" s="71">
        <f t="shared" si="29"/>
        <v>3.2249999999999996</v>
      </c>
      <c r="AF34" s="71">
        <v>1</v>
      </c>
      <c r="AG34" s="62">
        <f t="shared" si="30"/>
        <v>1.175</v>
      </c>
      <c r="AH34" s="70">
        <f t="shared" si="2"/>
        <v>1</v>
      </c>
      <c r="AI34" s="70">
        <f t="shared" si="31"/>
        <v>-8.2249999999999996</v>
      </c>
      <c r="AJ34" s="70">
        <f t="shared" si="32"/>
        <v>12.220464817490079</v>
      </c>
      <c r="AK34" s="70">
        <f t="shared" si="33"/>
        <v>7821.0974831936683</v>
      </c>
      <c r="AL34" s="70">
        <f t="shared" si="34"/>
        <v>20.408389019954079</v>
      </c>
      <c r="AO34" s="71">
        <f t="shared" si="35"/>
        <v>-37</v>
      </c>
      <c r="AP34" s="71">
        <f t="shared" si="36"/>
        <v>4.55</v>
      </c>
      <c r="AQ34" s="71">
        <v>1</v>
      </c>
      <c r="AR34" s="62">
        <f t="shared" si="37"/>
        <v>1.325</v>
      </c>
      <c r="AS34" s="70">
        <f t="shared" si="3"/>
        <v>1</v>
      </c>
      <c r="AT34" s="70">
        <f t="shared" si="38"/>
        <v>-49.024999999999999</v>
      </c>
      <c r="AU34" s="70">
        <f t="shared" si="39"/>
        <v>0.26939493662587094</v>
      </c>
      <c r="AV34" s="70">
        <f t="shared" si="40"/>
        <v>11034.416604195718</v>
      </c>
      <c r="AW34" s="70">
        <f t="shared" si="41"/>
        <v>20.408389019954079</v>
      </c>
      <c r="AZ34" s="71">
        <f t="shared" si="42"/>
        <v>-74</v>
      </c>
      <c r="BA34" s="71">
        <f t="shared" si="43"/>
        <v>6.06</v>
      </c>
      <c r="BB34" s="71">
        <v>1</v>
      </c>
      <c r="BC34" s="62">
        <f t="shared" si="44"/>
        <v>1.51</v>
      </c>
      <c r="BD34" s="70">
        <f t="shared" si="4"/>
        <v>1</v>
      </c>
      <c r="BE34" s="70">
        <f t="shared" si="45"/>
        <v>-111.74</v>
      </c>
      <c r="BF34" s="70">
        <f t="shared" si="46"/>
        <v>2.1243628025152581E-3</v>
      </c>
      <c r="BG34" s="70">
        <f t="shared" si="47"/>
        <v>14696.387828884846</v>
      </c>
      <c r="BH34" s="70">
        <f t="shared" si="48"/>
        <v>20.408389019954079</v>
      </c>
      <c r="BK34" s="71">
        <f t="shared" si="49"/>
        <v>-124</v>
      </c>
      <c r="BL34" s="71">
        <f t="shared" si="50"/>
        <v>7.8199999999999994</v>
      </c>
      <c r="BM34" s="71">
        <v>1</v>
      </c>
      <c r="BN34" s="62">
        <f t="shared" si="51"/>
        <v>1.76</v>
      </c>
      <c r="BO34" s="70">
        <f t="shared" si="5"/>
        <v>1</v>
      </c>
      <c r="BP34" s="70">
        <f t="shared" si="52"/>
        <v>-218.24</v>
      </c>
      <c r="BQ34" s="70">
        <f t="shared" si="53"/>
        <v>2.6770893144836242E-6</v>
      </c>
      <c r="BR34" s="70">
        <f t="shared" si="54"/>
        <v>18964.645680178135</v>
      </c>
      <c r="BS34" s="70">
        <f t="shared" si="55"/>
        <v>20.408389019954079</v>
      </c>
      <c r="BV34" s="71">
        <f t="shared" si="56"/>
        <v>-179</v>
      </c>
      <c r="BW34" s="71">
        <f t="shared" si="57"/>
        <v>9.8550000000000004</v>
      </c>
      <c r="BX34" s="71">
        <v>1</v>
      </c>
      <c r="BY34" s="62">
        <f t="shared" si="58"/>
        <v>2.0350000000000001</v>
      </c>
      <c r="BZ34" s="70">
        <f t="shared" si="6"/>
        <v>1</v>
      </c>
      <c r="CA34" s="70">
        <f t="shared" si="59"/>
        <v>-364.26500000000004</v>
      </c>
      <c r="CB34" s="70">
        <f t="shared" si="60"/>
        <v>1.6473382549150333E-9</v>
      </c>
      <c r="CC34" s="70">
        <f t="shared" si="61"/>
        <v>23899.818820736</v>
      </c>
      <c r="CD34" s="70">
        <f t="shared" si="62"/>
        <v>20.408389019954079</v>
      </c>
      <c r="CG34" s="71">
        <f t="shared" si="63"/>
        <v>-229</v>
      </c>
      <c r="CH34" s="71">
        <f t="shared" si="64"/>
        <v>12.14</v>
      </c>
      <c r="CI34" s="71">
        <v>1</v>
      </c>
      <c r="CJ34" s="62">
        <f t="shared" si="65"/>
        <v>2.2850000000000001</v>
      </c>
      <c r="CK34" s="70">
        <f t="shared" si="7"/>
        <v>1</v>
      </c>
      <c r="CL34" s="70">
        <f t="shared" si="66"/>
        <v>-523.26499999999999</v>
      </c>
      <c r="CM34" s="70">
        <f t="shared" si="67"/>
        <v>1.9817318317427342E-12</v>
      </c>
      <c r="CN34" s="70">
        <f t="shared" si="68"/>
        <v>29441.278587898028</v>
      </c>
      <c r="CO34" s="70">
        <f t="shared" si="69"/>
        <v>20.408389019954079</v>
      </c>
      <c r="CR34" s="71">
        <f t="shared" si="70"/>
        <v>-292</v>
      </c>
      <c r="CS34" s="71">
        <f t="shared" si="71"/>
        <v>14.74</v>
      </c>
      <c r="CT34" s="71">
        <v>1</v>
      </c>
      <c r="CU34" s="62">
        <f t="shared" si="77"/>
        <v>2.6</v>
      </c>
      <c r="CV34" s="70">
        <f t="shared" si="8"/>
        <v>1</v>
      </c>
      <c r="CW34" s="70">
        <f t="shared" si="72"/>
        <v>-759.2</v>
      </c>
      <c r="CX34" s="70">
        <f t="shared" si="73"/>
        <v>3.8756605893965816E-16</v>
      </c>
      <c r="CY34" s="70">
        <f t="shared" si="74"/>
        <v>35746.659504581294</v>
      </c>
      <c r="CZ34" s="70">
        <f t="shared" si="75"/>
        <v>20.408389019954079</v>
      </c>
    </row>
    <row r="35" spans="1:104">
      <c r="A35" s="62">
        <f t="shared" si="9"/>
        <v>0.68302012837719717</v>
      </c>
      <c r="B35" s="62">
        <f t="shared" si="10"/>
        <v>0.96666666666666667</v>
      </c>
      <c r="C35" s="83">
        <f t="shared" si="80"/>
        <v>2.0499999999999998</v>
      </c>
      <c r="D35" s="87"/>
      <c r="E35" s="65">
        <f t="shared" si="12"/>
        <v>55.715236050952051</v>
      </c>
      <c r="F35" s="62">
        <f t="shared" si="76"/>
        <v>5.8000000000000034</v>
      </c>
      <c r="G35" s="66">
        <v>29</v>
      </c>
      <c r="H35" s="71">
        <f t="shared" si="13"/>
        <v>29</v>
      </c>
      <c r="I35" s="71">
        <f t="shared" si="14"/>
        <v>1</v>
      </c>
      <c r="J35" s="71">
        <v>1</v>
      </c>
      <c r="K35" s="62">
        <f t="shared" si="15"/>
        <v>1</v>
      </c>
      <c r="L35" s="70">
        <f t="shared" si="0"/>
        <v>2</v>
      </c>
      <c r="M35" s="70">
        <f t="shared" si="16"/>
        <v>58</v>
      </c>
      <c r="N35" s="70">
        <f t="shared" si="17"/>
        <v>557.15236050952046</v>
      </c>
      <c r="O35" s="70">
        <f t="shared" si="18"/>
        <v>2785.7618025476027</v>
      </c>
      <c r="P35" s="70">
        <f t="shared" si="19"/>
        <v>21.150856642080537</v>
      </c>
      <c r="Q35" s="99">
        <f t="shared" si="78"/>
        <v>9.6060751811986282</v>
      </c>
      <c r="S35" s="71">
        <f t="shared" si="21"/>
        <v>19</v>
      </c>
      <c r="T35" s="71">
        <f t="shared" si="22"/>
        <v>2.0499999999999998</v>
      </c>
      <c r="U35" s="71">
        <v>1</v>
      </c>
      <c r="V35" s="62">
        <f t="shared" si="23"/>
        <v>1.05</v>
      </c>
      <c r="W35" s="70">
        <f t="shared" si="1"/>
        <v>1</v>
      </c>
      <c r="X35" s="70">
        <f t="shared" si="24"/>
        <v>19.95</v>
      </c>
      <c r="Y35" s="70">
        <f t="shared" si="25"/>
        <v>285.54058476112908</v>
      </c>
      <c r="Z35" s="70">
        <f t="shared" si="26"/>
        <v>5710.8116952225846</v>
      </c>
      <c r="AA35" s="70">
        <f t="shared" si="27"/>
        <v>21.150856642080537</v>
      </c>
      <c r="AB35" s="99">
        <f t="shared" si="79"/>
        <v>14.31281126622201</v>
      </c>
      <c r="AD35" s="71">
        <f t="shared" si="28"/>
        <v>-6</v>
      </c>
      <c r="AE35" s="71">
        <f t="shared" si="29"/>
        <v>3.2249999999999996</v>
      </c>
      <c r="AF35" s="71">
        <v>1</v>
      </c>
      <c r="AG35" s="62">
        <f t="shared" si="30"/>
        <v>1.175</v>
      </c>
      <c r="AH35" s="70">
        <f t="shared" si="2"/>
        <v>1</v>
      </c>
      <c r="AI35" s="70">
        <f t="shared" si="31"/>
        <v>-7.0500000000000007</v>
      </c>
      <c r="AJ35" s="70">
        <f t="shared" si="32"/>
        <v>14.037627833149998</v>
      </c>
      <c r="AK35" s="70">
        <f t="shared" si="33"/>
        <v>8984.0818132160166</v>
      </c>
      <c r="AL35" s="70">
        <f t="shared" si="34"/>
        <v>21.150856642080537</v>
      </c>
      <c r="AO35" s="71">
        <f t="shared" si="35"/>
        <v>-36</v>
      </c>
      <c r="AP35" s="71">
        <f t="shared" si="36"/>
        <v>4.55</v>
      </c>
      <c r="AQ35" s="71">
        <v>1</v>
      </c>
      <c r="AR35" s="62">
        <f t="shared" si="37"/>
        <v>1.325</v>
      </c>
      <c r="AS35" s="70">
        <f t="shared" si="3"/>
        <v>1</v>
      </c>
      <c r="AT35" s="70">
        <f t="shared" si="38"/>
        <v>-47.699999999999996</v>
      </c>
      <c r="AU35" s="70">
        <f t="shared" si="39"/>
        <v>0.30945352054666836</v>
      </c>
      <c r="AV35" s="70">
        <f t="shared" si="40"/>
        <v>12675.216201591591</v>
      </c>
      <c r="AW35" s="70">
        <f t="shared" si="41"/>
        <v>21.150856642080537</v>
      </c>
      <c r="AZ35" s="71">
        <f t="shared" si="42"/>
        <v>-73</v>
      </c>
      <c r="BA35" s="71">
        <f t="shared" si="43"/>
        <v>6.06</v>
      </c>
      <c r="BB35" s="71">
        <v>1</v>
      </c>
      <c r="BC35" s="62">
        <f t="shared" si="44"/>
        <v>1.51</v>
      </c>
      <c r="BD35" s="70">
        <f t="shared" si="4"/>
        <v>1</v>
      </c>
      <c r="BE35" s="70">
        <f t="shared" si="45"/>
        <v>-110.23</v>
      </c>
      <c r="BF35" s="70">
        <f t="shared" si="46"/>
        <v>2.4402520566661678E-3</v>
      </c>
      <c r="BG35" s="70">
        <f t="shared" si="47"/>
        <v>16881.71652343847</v>
      </c>
      <c r="BH35" s="70">
        <f t="shared" si="48"/>
        <v>21.150856642080537</v>
      </c>
      <c r="BK35" s="71">
        <f t="shared" si="49"/>
        <v>-123</v>
      </c>
      <c r="BL35" s="71">
        <f t="shared" si="50"/>
        <v>7.8199999999999994</v>
      </c>
      <c r="BM35" s="71">
        <v>1</v>
      </c>
      <c r="BN35" s="62">
        <f t="shared" si="51"/>
        <v>1.76</v>
      </c>
      <c r="BO35" s="70">
        <f t="shared" si="5"/>
        <v>1</v>
      </c>
      <c r="BP35" s="70">
        <f t="shared" si="52"/>
        <v>-216.48</v>
      </c>
      <c r="BQ35" s="70">
        <f t="shared" si="53"/>
        <v>3.0751680917274795E-6</v>
      </c>
      <c r="BR35" s="70">
        <f t="shared" si="54"/>
        <v>21784.65729592225</v>
      </c>
      <c r="BS35" s="70">
        <f t="shared" si="55"/>
        <v>21.150856642080537</v>
      </c>
      <c r="BV35" s="71">
        <f t="shared" si="56"/>
        <v>-178</v>
      </c>
      <c r="BW35" s="71">
        <f t="shared" si="57"/>
        <v>9.8550000000000004</v>
      </c>
      <c r="BX35" s="71">
        <v>1</v>
      </c>
      <c r="BY35" s="62">
        <f t="shared" si="58"/>
        <v>2.0350000000000001</v>
      </c>
      <c r="BZ35" s="70">
        <f t="shared" si="6"/>
        <v>1</v>
      </c>
      <c r="CA35" s="70">
        <f t="shared" si="59"/>
        <v>-362.23</v>
      </c>
      <c r="CB35" s="70">
        <f t="shared" si="60"/>
        <v>1.892294743544585E-9</v>
      </c>
      <c r="CC35" s="70">
        <f t="shared" si="61"/>
        <v>27453.682564106624</v>
      </c>
      <c r="CD35" s="70">
        <f t="shared" si="62"/>
        <v>21.150856642080537</v>
      </c>
      <c r="CG35" s="71">
        <f t="shared" si="63"/>
        <v>-228</v>
      </c>
      <c r="CH35" s="71">
        <f t="shared" si="64"/>
        <v>12.14</v>
      </c>
      <c r="CI35" s="71">
        <v>1</v>
      </c>
      <c r="CJ35" s="62">
        <f t="shared" si="65"/>
        <v>2.2850000000000001</v>
      </c>
      <c r="CK35" s="70">
        <f t="shared" si="7"/>
        <v>1</v>
      </c>
      <c r="CL35" s="70">
        <f t="shared" si="66"/>
        <v>-520.98</v>
      </c>
      <c r="CM35" s="70">
        <f t="shared" si="67"/>
        <v>2.2764120951681396E-12</v>
      </c>
      <c r="CN35" s="70">
        <f t="shared" si="68"/>
        <v>33819.148282927898</v>
      </c>
      <c r="CO35" s="70">
        <f t="shared" si="69"/>
        <v>21.150856642080537</v>
      </c>
      <c r="CR35" s="71">
        <f t="shared" si="70"/>
        <v>-291</v>
      </c>
      <c r="CS35" s="71">
        <f t="shared" si="71"/>
        <v>14.74</v>
      </c>
      <c r="CT35" s="71">
        <v>1</v>
      </c>
      <c r="CU35" s="62">
        <f t="shared" si="77"/>
        <v>2.6</v>
      </c>
      <c r="CV35" s="70">
        <f t="shared" si="8"/>
        <v>1</v>
      </c>
      <c r="CW35" s="70">
        <f t="shared" si="72"/>
        <v>-756.6</v>
      </c>
      <c r="CX35" s="70">
        <f t="shared" si="73"/>
        <v>4.451964943566692E-16</v>
      </c>
      <c r="CY35" s="70">
        <f t="shared" si="74"/>
        <v>41062.128969551661</v>
      </c>
      <c r="CZ35" s="70">
        <f t="shared" si="75"/>
        <v>21.150856642080537</v>
      </c>
    </row>
    <row r="36" spans="1:104">
      <c r="A36" s="62">
        <f t="shared" si="9"/>
        <v>0.70710678118654691</v>
      </c>
      <c r="B36" s="62">
        <f t="shared" si="10"/>
        <v>1</v>
      </c>
      <c r="C36" s="83">
        <f t="shared" si="80"/>
        <v>2.0499999999999998</v>
      </c>
      <c r="D36" s="87"/>
      <c r="E36" s="65">
        <f t="shared" si="12"/>
        <v>64.000000000000114</v>
      </c>
      <c r="F36" s="62">
        <f t="shared" si="76"/>
        <v>6.0000000000000027</v>
      </c>
      <c r="G36" s="66">
        <v>30</v>
      </c>
      <c r="H36" s="71">
        <f t="shared" si="13"/>
        <v>30</v>
      </c>
      <c r="I36" s="71">
        <f t="shared" si="14"/>
        <v>1</v>
      </c>
      <c r="J36" s="71">
        <v>1</v>
      </c>
      <c r="K36" s="62">
        <f t="shared" si="15"/>
        <v>1</v>
      </c>
      <c r="L36" s="70">
        <f t="shared" si="0"/>
        <v>2</v>
      </c>
      <c r="M36" s="70">
        <f t="shared" si="16"/>
        <v>60</v>
      </c>
      <c r="N36" s="70">
        <f t="shared" si="17"/>
        <v>640.00000000000114</v>
      </c>
      <c r="O36" s="70">
        <f t="shared" si="18"/>
        <v>3200.0000000000055</v>
      </c>
      <c r="P36" s="70">
        <f t="shared" si="19"/>
        <v>21.920310216782955</v>
      </c>
      <c r="Q36" s="99">
        <f t="shared" si="78"/>
        <v>10.666666666666686</v>
      </c>
      <c r="S36" s="71">
        <f t="shared" si="21"/>
        <v>20</v>
      </c>
      <c r="T36" s="71">
        <f t="shared" si="22"/>
        <v>2.0499999999999998</v>
      </c>
      <c r="U36" s="71">
        <v>2</v>
      </c>
      <c r="V36" s="62">
        <f t="shared" si="23"/>
        <v>1.05</v>
      </c>
      <c r="W36" s="70">
        <f t="shared" si="1"/>
        <v>2</v>
      </c>
      <c r="X36" s="70">
        <f t="shared" si="24"/>
        <v>42</v>
      </c>
      <c r="Y36" s="70">
        <f t="shared" si="25"/>
        <v>328.00000000000045</v>
      </c>
      <c r="Z36" s="70">
        <f t="shared" si="26"/>
        <v>6560.0000000000109</v>
      </c>
      <c r="AA36" s="70">
        <f t="shared" si="27"/>
        <v>21.920310216782955</v>
      </c>
      <c r="AB36" s="99">
        <f t="shared" si="79"/>
        <v>7.80952380952382</v>
      </c>
      <c r="AD36" s="71">
        <f t="shared" si="28"/>
        <v>-5</v>
      </c>
      <c r="AE36" s="71">
        <f t="shared" si="29"/>
        <v>3.2249999999999996</v>
      </c>
      <c r="AF36" s="71">
        <v>1</v>
      </c>
      <c r="AG36" s="62">
        <f t="shared" si="30"/>
        <v>1.175</v>
      </c>
      <c r="AH36" s="70">
        <f t="shared" si="2"/>
        <v>1</v>
      </c>
      <c r="AI36" s="70">
        <f t="shared" si="31"/>
        <v>-5.875</v>
      </c>
      <c r="AJ36" s="70">
        <f t="shared" si="32"/>
        <v>16.124999999999996</v>
      </c>
      <c r="AK36" s="70">
        <f t="shared" si="33"/>
        <v>10320.000000000018</v>
      </c>
      <c r="AL36" s="70">
        <f t="shared" si="34"/>
        <v>21.920310216782955</v>
      </c>
      <c r="AO36" s="71">
        <f t="shared" si="35"/>
        <v>-35</v>
      </c>
      <c r="AP36" s="71">
        <f t="shared" si="36"/>
        <v>4.55</v>
      </c>
      <c r="AQ36" s="71">
        <v>1</v>
      </c>
      <c r="AR36" s="62">
        <f t="shared" si="37"/>
        <v>1.325</v>
      </c>
      <c r="AS36" s="70">
        <f t="shared" si="3"/>
        <v>1</v>
      </c>
      <c r="AT36" s="70">
        <f t="shared" si="38"/>
        <v>-46.375</v>
      </c>
      <c r="AU36" s="70">
        <f t="shared" si="39"/>
        <v>0.35546874999999911</v>
      </c>
      <c r="AV36" s="70">
        <f t="shared" si="40"/>
        <v>14560.000000000025</v>
      </c>
      <c r="AW36" s="70">
        <f t="shared" si="41"/>
        <v>21.920310216782955</v>
      </c>
      <c r="AZ36" s="71">
        <f t="shared" si="42"/>
        <v>-72</v>
      </c>
      <c r="BA36" s="71">
        <f t="shared" si="43"/>
        <v>6.06</v>
      </c>
      <c r="BB36" s="71">
        <v>1</v>
      </c>
      <c r="BC36" s="62">
        <f t="shared" si="44"/>
        <v>1.51</v>
      </c>
      <c r="BD36" s="70">
        <f t="shared" si="4"/>
        <v>1</v>
      </c>
      <c r="BE36" s="70">
        <f t="shared" si="45"/>
        <v>-108.72</v>
      </c>
      <c r="BF36" s="70">
        <f t="shared" si="46"/>
        <v>2.8031135232705587E-3</v>
      </c>
      <c r="BG36" s="70">
        <f t="shared" si="47"/>
        <v>19392.000000000033</v>
      </c>
      <c r="BH36" s="70">
        <f t="shared" si="48"/>
        <v>21.920310216782955</v>
      </c>
      <c r="BK36" s="71">
        <f t="shared" si="49"/>
        <v>-122</v>
      </c>
      <c r="BL36" s="71">
        <f t="shared" si="50"/>
        <v>7.8199999999999994</v>
      </c>
      <c r="BM36" s="71">
        <v>1</v>
      </c>
      <c r="BN36" s="62">
        <f t="shared" si="51"/>
        <v>1.76</v>
      </c>
      <c r="BO36" s="70">
        <f t="shared" si="5"/>
        <v>1</v>
      </c>
      <c r="BP36" s="70">
        <f t="shared" si="52"/>
        <v>-214.72</v>
      </c>
      <c r="BQ36" s="70">
        <f t="shared" si="53"/>
        <v>3.5324405283067275E-6</v>
      </c>
      <c r="BR36" s="70">
        <f t="shared" si="54"/>
        <v>25024.000000000044</v>
      </c>
      <c r="BS36" s="70">
        <f t="shared" si="55"/>
        <v>21.920310216782955</v>
      </c>
      <c r="BV36" s="71">
        <f t="shared" si="56"/>
        <v>-177</v>
      </c>
      <c r="BW36" s="71">
        <f t="shared" si="57"/>
        <v>9.8550000000000004</v>
      </c>
      <c r="BX36" s="71">
        <v>1</v>
      </c>
      <c r="BY36" s="62">
        <f t="shared" si="58"/>
        <v>2.0350000000000001</v>
      </c>
      <c r="BZ36" s="70">
        <f t="shared" si="6"/>
        <v>1</v>
      </c>
      <c r="CA36" s="70">
        <f t="shared" si="59"/>
        <v>-360.19500000000005</v>
      </c>
      <c r="CB36" s="70">
        <f t="shared" si="60"/>
        <v>2.1736758590792008E-9</v>
      </c>
      <c r="CC36" s="70">
        <f t="shared" si="61"/>
        <v>31536.000000000058</v>
      </c>
      <c r="CD36" s="70">
        <f t="shared" si="62"/>
        <v>21.920310216782955</v>
      </c>
      <c r="CG36" s="71">
        <f t="shared" si="63"/>
        <v>-227</v>
      </c>
      <c r="CH36" s="71">
        <f t="shared" si="64"/>
        <v>12.14</v>
      </c>
      <c r="CI36" s="71">
        <v>1</v>
      </c>
      <c r="CJ36" s="62">
        <f t="shared" si="65"/>
        <v>2.2850000000000001</v>
      </c>
      <c r="CK36" s="70">
        <f t="shared" si="7"/>
        <v>1</v>
      </c>
      <c r="CL36" s="70">
        <f t="shared" si="66"/>
        <v>-518.69500000000005</v>
      </c>
      <c r="CM36" s="70">
        <f t="shared" si="67"/>
        <v>2.6149108290149956E-12</v>
      </c>
      <c r="CN36" s="70">
        <f t="shared" si="68"/>
        <v>38848.000000000073</v>
      </c>
      <c r="CO36" s="70">
        <f t="shared" si="69"/>
        <v>21.920310216782955</v>
      </c>
      <c r="CR36" s="71">
        <f t="shared" si="70"/>
        <v>-290</v>
      </c>
      <c r="CS36" s="71">
        <f t="shared" si="71"/>
        <v>14.74</v>
      </c>
      <c r="CT36" s="71">
        <v>1</v>
      </c>
      <c r="CU36" s="62">
        <f t="shared" si="77"/>
        <v>2.6</v>
      </c>
      <c r="CV36" s="70">
        <f t="shared" si="8"/>
        <v>1</v>
      </c>
      <c r="CW36" s="70">
        <f t="shared" si="72"/>
        <v>-754</v>
      </c>
      <c r="CX36" s="70">
        <f t="shared" si="73"/>
        <v>5.1139648071795289E-16</v>
      </c>
      <c r="CY36" s="70">
        <f t="shared" si="74"/>
        <v>47168.000000000087</v>
      </c>
      <c r="CZ36" s="70">
        <f t="shared" si="75"/>
        <v>21.920310216782955</v>
      </c>
    </row>
    <row r="37" spans="1:104">
      <c r="A37" s="62">
        <f t="shared" si="9"/>
        <v>0.73204284797281216</v>
      </c>
      <c r="B37" s="62">
        <f t="shared" si="10"/>
        <v>1.0333333333333334</v>
      </c>
      <c r="C37" s="83">
        <f t="shared" si="80"/>
        <v>2.0499999999999998</v>
      </c>
      <c r="D37" s="87"/>
      <c r="E37" s="65">
        <f t="shared" si="12"/>
        <v>73.516694719810388</v>
      </c>
      <c r="F37" s="62">
        <f t="shared" si="76"/>
        <v>6.2000000000000037</v>
      </c>
      <c r="G37" s="66">
        <v>31</v>
      </c>
      <c r="H37" s="71">
        <f t="shared" si="13"/>
        <v>31</v>
      </c>
      <c r="I37" s="71">
        <f t="shared" si="14"/>
        <v>1</v>
      </c>
      <c r="J37" s="71">
        <v>1</v>
      </c>
      <c r="K37" s="62">
        <f t="shared" si="15"/>
        <v>1</v>
      </c>
      <c r="L37" s="70">
        <f t="shared" si="0"/>
        <v>2</v>
      </c>
      <c r="M37" s="70">
        <f t="shared" si="16"/>
        <v>62</v>
      </c>
      <c r="N37" s="70">
        <f t="shared" si="17"/>
        <v>735.16694719810391</v>
      </c>
      <c r="O37" s="70">
        <f t="shared" si="18"/>
        <v>3675.8347359905192</v>
      </c>
      <c r="P37" s="70">
        <f t="shared" si="19"/>
        <v>22.717729715422937</v>
      </c>
      <c r="Q37" s="99">
        <f t="shared" si="78"/>
        <v>11.85753140642103</v>
      </c>
      <c r="S37" s="71">
        <f t="shared" si="21"/>
        <v>21</v>
      </c>
      <c r="T37" s="71">
        <f t="shared" si="22"/>
        <v>2.0499999999999998</v>
      </c>
      <c r="U37" s="71">
        <v>1</v>
      </c>
      <c r="V37" s="62">
        <f t="shared" si="23"/>
        <v>1.05</v>
      </c>
      <c r="W37" s="70">
        <f t="shared" si="1"/>
        <v>2</v>
      </c>
      <c r="X37" s="70">
        <f t="shared" si="24"/>
        <v>44.1</v>
      </c>
      <c r="Y37" s="70">
        <f t="shared" si="25"/>
        <v>376.77306043902797</v>
      </c>
      <c r="Z37" s="70">
        <f t="shared" si="26"/>
        <v>7535.4612087805644</v>
      </c>
      <c r="AA37" s="70">
        <f t="shared" si="27"/>
        <v>22.717729715422937</v>
      </c>
      <c r="AB37" s="99">
        <f t="shared" si="79"/>
        <v>8.5436068126763711</v>
      </c>
      <c r="AD37" s="71">
        <f t="shared" si="28"/>
        <v>-4</v>
      </c>
      <c r="AE37" s="71">
        <f t="shared" si="29"/>
        <v>3.2249999999999996</v>
      </c>
      <c r="AF37" s="71">
        <v>1</v>
      </c>
      <c r="AG37" s="62">
        <f t="shared" si="30"/>
        <v>1.175</v>
      </c>
      <c r="AH37" s="70">
        <f t="shared" si="2"/>
        <v>1</v>
      </c>
      <c r="AI37" s="70">
        <f t="shared" si="31"/>
        <v>-4.7</v>
      </c>
      <c r="AJ37" s="70">
        <f t="shared" si="32"/>
        <v>18.522760974327184</v>
      </c>
      <c r="AK37" s="70">
        <f t="shared" si="33"/>
        <v>11854.567023569423</v>
      </c>
      <c r="AL37" s="70">
        <f t="shared" si="34"/>
        <v>22.717729715422937</v>
      </c>
      <c r="AO37" s="71">
        <f t="shared" si="35"/>
        <v>-34</v>
      </c>
      <c r="AP37" s="71">
        <f t="shared" si="36"/>
        <v>4.55</v>
      </c>
      <c r="AQ37" s="71">
        <v>1</v>
      </c>
      <c r="AR37" s="62">
        <f t="shared" si="37"/>
        <v>1.325</v>
      </c>
      <c r="AS37" s="70">
        <f t="shared" si="3"/>
        <v>1</v>
      </c>
      <c r="AT37" s="70">
        <f t="shared" si="38"/>
        <v>-45.05</v>
      </c>
      <c r="AU37" s="70">
        <f t="shared" si="39"/>
        <v>0.40832636837785136</v>
      </c>
      <c r="AV37" s="70">
        <f t="shared" si="40"/>
        <v>16725.048048756864</v>
      </c>
      <c r="AW37" s="70">
        <f t="shared" si="41"/>
        <v>22.717729715422937</v>
      </c>
      <c r="AZ37" s="71">
        <f t="shared" si="42"/>
        <v>-71</v>
      </c>
      <c r="BA37" s="71">
        <f t="shared" si="43"/>
        <v>6.06</v>
      </c>
      <c r="BB37" s="71">
        <v>1</v>
      </c>
      <c r="BC37" s="62">
        <f t="shared" si="44"/>
        <v>1.51</v>
      </c>
      <c r="BD37" s="70">
        <f t="shared" si="4"/>
        <v>1</v>
      </c>
      <c r="BE37" s="70">
        <f t="shared" si="45"/>
        <v>-107.21</v>
      </c>
      <c r="BF37" s="70">
        <f t="shared" si="46"/>
        <v>3.2199318930508343E-3</v>
      </c>
      <c r="BG37" s="70">
        <f t="shared" si="47"/>
        <v>22275.558500102547</v>
      </c>
      <c r="BH37" s="70">
        <f t="shared" si="48"/>
        <v>22.717729715422937</v>
      </c>
      <c r="BK37" s="71">
        <f t="shared" si="49"/>
        <v>-121</v>
      </c>
      <c r="BL37" s="71">
        <f t="shared" si="50"/>
        <v>7.8199999999999994</v>
      </c>
      <c r="BM37" s="71">
        <v>1</v>
      </c>
      <c r="BN37" s="62">
        <f t="shared" si="51"/>
        <v>1.76</v>
      </c>
      <c r="BO37" s="70">
        <f t="shared" si="5"/>
        <v>1</v>
      </c>
      <c r="BP37" s="70">
        <f t="shared" si="52"/>
        <v>-212.96</v>
      </c>
      <c r="BQ37" s="70">
        <f t="shared" si="53"/>
        <v>4.0577086239907937E-6</v>
      </c>
      <c r="BR37" s="70">
        <f t="shared" si="54"/>
        <v>28745.027635445858</v>
      </c>
      <c r="BS37" s="70">
        <f t="shared" si="55"/>
        <v>22.717729715422937</v>
      </c>
      <c r="BV37" s="71">
        <f t="shared" si="56"/>
        <v>-176</v>
      </c>
      <c r="BW37" s="71">
        <f t="shared" si="57"/>
        <v>9.8550000000000004</v>
      </c>
      <c r="BX37" s="71">
        <v>1</v>
      </c>
      <c r="BY37" s="62">
        <f t="shared" si="58"/>
        <v>2.0350000000000001</v>
      </c>
      <c r="BZ37" s="70">
        <f t="shared" si="6"/>
        <v>1</v>
      </c>
      <c r="CA37" s="70">
        <f t="shared" si="59"/>
        <v>-358.16</v>
      </c>
      <c r="CB37" s="70">
        <f t="shared" si="60"/>
        <v>2.496897883621046E-9</v>
      </c>
      <c r="CC37" s="70">
        <f t="shared" si="61"/>
        <v>36225.351323186573</v>
      </c>
      <c r="CD37" s="70">
        <f t="shared" si="62"/>
        <v>22.717729715422937</v>
      </c>
      <c r="CG37" s="71">
        <f t="shared" si="63"/>
        <v>-226</v>
      </c>
      <c r="CH37" s="71">
        <f t="shared" si="64"/>
        <v>12.14</v>
      </c>
      <c r="CI37" s="71">
        <v>1</v>
      </c>
      <c r="CJ37" s="62">
        <f t="shared" si="65"/>
        <v>2.2850000000000001</v>
      </c>
      <c r="CK37" s="70">
        <f t="shared" si="7"/>
        <v>1</v>
      </c>
      <c r="CL37" s="70">
        <f t="shared" si="66"/>
        <v>-516.41000000000008</v>
      </c>
      <c r="CM37" s="70">
        <f t="shared" si="67"/>
        <v>3.0037437677534588E-12</v>
      </c>
      <c r="CN37" s="70">
        <f t="shared" si="68"/>
        <v>44624.633694924909</v>
      </c>
      <c r="CO37" s="70">
        <f t="shared" si="69"/>
        <v>22.717729715422937</v>
      </c>
      <c r="CR37" s="71">
        <f t="shared" si="70"/>
        <v>-289</v>
      </c>
      <c r="CS37" s="71">
        <f t="shared" si="71"/>
        <v>14.74</v>
      </c>
      <c r="CT37" s="71">
        <v>1</v>
      </c>
      <c r="CU37" s="62">
        <f t="shared" si="77"/>
        <v>2.6</v>
      </c>
      <c r="CV37" s="70">
        <f t="shared" si="8"/>
        <v>1</v>
      </c>
      <c r="CW37" s="70">
        <f t="shared" si="72"/>
        <v>-751.4</v>
      </c>
      <c r="CX37" s="70">
        <f t="shared" si="73"/>
        <v>5.874402961519853E-16</v>
      </c>
      <c r="CY37" s="70">
        <f t="shared" si="74"/>
        <v>54181.804008500265</v>
      </c>
      <c r="CZ37" s="70">
        <f t="shared" si="75"/>
        <v>22.717729715422937</v>
      </c>
    </row>
    <row r="38" spans="1:104">
      <c r="A38" s="62">
        <f t="shared" si="9"/>
        <v>0.75785828325519855</v>
      </c>
      <c r="B38" s="62">
        <f t="shared" si="10"/>
        <v>1.0666666666666667</v>
      </c>
      <c r="C38" s="83">
        <f t="shared" si="80"/>
        <v>2.0499999999999998</v>
      </c>
      <c r="D38" s="87"/>
      <c r="E38" s="65">
        <f t="shared" si="12"/>
        <v>84.448506289465413</v>
      </c>
      <c r="F38" s="62">
        <f t="shared" si="76"/>
        <v>6.4000000000000039</v>
      </c>
      <c r="G38" s="66">
        <v>32</v>
      </c>
      <c r="H38" s="71">
        <f t="shared" si="13"/>
        <v>32</v>
      </c>
      <c r="I38" s="71">
        <f t="shared" si="14"/>
        <v>1</v>
      </c>
      <c r="J38" s="71">
        <v>1</v>
      </c>
      <c r="K38" s="62">
        <f t="shared" si="15"/>
        <v>1</v>
      </c>
      <c r="L38" s="70">
        <f t="shared" si="0"/>
        <v>2</v>
      </c>
      <c r="M38" s="70">
        <f t="shared" si="16"/>
        <v>64</v>
      </c>
      <c r="N38" s="70">
        <f t="shared" si="17"/>
        <v>844.48506289465411</v>
      </c>
      <c r="O38" s="70">
        <f t="shared" si="18"/>
        <v>4222.4253144732711</v>
      </c>
      <c r="P38" s="70">
        <f t="shared" si="19"/>
        <v>23.544130666461502</v>
      </c>
      <c r="Q38" s="99">
        <f t="shared" si="78"/>
        <v>13.19507910772897</v>
      </c>
      <c r="S38" s="71">
        <f t="shared" si="21"/>
        <v>22</v>
      </c>
      <c r="T38" s="71">
        <f t="shared" si="22"/>
        <v>2.0499999999999998</v>
      </c>
      <c r="U38" s="71">
        <v>1</v>
      </c>
      <c r="V38" s="62">
        <f t="shared" si="23"/>
        <v>1.05</v>
      </c>
      <c r="W38" s="70">
        <f t="shared" si="1"/>
        <v>2</v>
      </c>
      <c r="X38" s="70">
        <f t="shared" si="24"/>
        <v>46.2</v>
      </c>
      <c r="Y38" s="70">
        <f t="shared" si="25"/>
        <v>432.7985947335099</v>
      </c>
      <c r="Z38" s="70">
        <f t="shared" si="26"/>
        <v>8655.9718946702033</v>
      </c>
      <c r="AA38" s="70">
        <f t="shared" si="27"/>
        <v>23.544130666461502</v>
      </c>
      <c r="AB38" s="99">
        <f t="shared" si="79"/>
        <v>9.3679349509417715</v>
      </c>
      <c r="AD38" s="71">
        <f t="shared" si="28"/>
        <v>-3</v>
      </c>
      <c r="AE38" s="71">
        <f t="shared" si="29"/>
        <v>3.2249999999999996</v>
      </c>
      <c r="AF38" s="71">
        <v>1</v>
      </c>
      <c r="AG38" s="62">
        <f t="shared" si="30"/>
        <v>1.175</v>
      </c>
      <c r="AH38" s="70">
        <f t="shared" si="2"/>
        <v>1</v>
      </c>
      <c r="AI38" s="70">
        <f t="shared" si="31"/>
        <v>-3.5250000000000004</v>
      </c>
      <c r="AJ38" s="70">
        <f t="shared" si="32"/>
        <v>21.277065061212916</v>
      </c>
      <c r="AK38" s="70">
        <f t="shared" si="33"/>
        <v>13617.321639176296</v>
      </c>
      <c r="AL38" s="70">
        <f t="shared" si="34"/>
        <v>23.544130666461502</v>
      </c>
      <c r="AO38" s="71">
        <f t="shared" si="35"/>
        <v>-33</v>
      </c>
      <c r="AP38" s="71">
        <f t="shared" si="36"/>
        <v>4.55</v>
      </c>
      <c r="AQ38" s="71">
        <v>1</v>
      </c>
      <c r="AR38" s="62">
        <f t="shared" si="37"/>
        <v>1.325</v>
      </c>
      <c r="AS38" s="70">
        <f t="shared" si="3"/>
        <v>1</v>
      </c>
      <c r="AT38" s="70">
        <f t="shared" si="38"/>
        <v>-43.725000000000001</v>
      </c>
      <c r="AU38" s="70">
        <f t="shared" si="39"/>
        <v>0.4690438276575512</v>
      </c>
      <c r="AV38" s="70">
        <f t="shared" si="40"/>
        <v>19212.035180853381</v>
      </c>
      <c r="AW38" s="70">
        <f t="shared" si="41"/>
        <v>23.544130666461502</v>
      </c>
      <c r="AZ38" s="71">
        <f t="shared" si="42"/>
        <v>-70</v>
      </c>
      <c r="BA38" s="71">
        <f t="shared" si="43"/>
        <v>6.06</v>
      </c>
      <c r="BB38" s="71">
        <v>1</v>
      </c>
      <c r="BC38" s="62">
        <f t="shared" si="44"/>
        <v>1.51</v>
      </c>
      <c r="BD38" s="70">
        <f t="shared" si="4"/>
        <v>1</v>
      </c>
      <c r="BE38" s="70">
        <f t="shared" si="45"/>
        <v>-105.7</v>
      </c>
      <c r="BF38" s="70">
        <f t="shared" si="46"/>
        <v>3.6987304687499823E-3</v>
      </c>
      <c r="BG38" s="70">
        <f t="shared" si="47"/>
        <v>25587.89740570802</v>
      </c>
      <c r="BH38" s="70">
        <f t="shared" si="48"/>
        <v>23.544130666461502</v>
      </c>
      <c r="BK38" s="71">
        <f t="shared" si="49"/>
        <v>-120</v>
      </c>
      <c r="BL38" s="71">
        <f t="shared" si="50"/>
        <v>7.8199999999999994</v>
      </c>
      <c r="BM38" s="71">
        <v>1</v>
      </c>
      <c r="BN38" s="62">
        <f t="shared" si="51"/>
        <v>1.76</v>
      </c>
      <c r="BO38" s="70">
        <f t="shared" si="5"/>
        <v>1</v>
      </c>
      <c r="BP38" s="70">
        <f t="shared" si="52"/>
        <v>-211.2</v>
      </c>
      <c r="BQ38" s="70">
        <f t="shared" si="53"/>
        <v>4.6610832214355089E-6</v>
      </c>
      <c r="BR38" s="70">
        <f t="shared" si="54"/>
        <v>33019.365959180977</v>
      </c>
      <c r="BS38" s="70">
        <f t="shared" si="55"/>
        <v>23.544130666461502</v>
      </c>
      <c r="BV38" s="71">
        <f t="shared" si="56"/>
        <v>-175</v>
      </c>
      <c r="BW38" s="71">
        <f t="shared" si="57"/>
        <v>9.8550000000000004</v>
      </c>
      <c r="BX38" s="71">
        <v>1</v>
      </c>
      <c r="BY38" s="62">
        <f t="shared" si="58"/>
        <v>2.0350000000000001</v>
      </c>
      <c r="BZ38" s="70">
        <f t="shared" si="6"/>
        <v>1</v>
      </c>
      <c r="CA38" s="70">
        <f t="shared" si="59"/>
        <v>-356.125</v>
      </c>
      <c r="CB38" s="70">
        <f t="shared" si="60"/>
        <v>2.8681824915110737E-9</v>
      </c>
      <c r="CC38" s="70">
        <f t="shared" si="61"/>
        <v>41612.001474134086</v>
      </c>
      <c r="CD38" s="70">
        <f t="shared" si="62"/>
        <v>23.544130666461502</v>
      </c>
      <c r="CG38" s="71">
        <f t="shared" si="63"/>
        <v>-225</v>
      </c>
      <c r="CH38" s="71">
        <f t="shared" si="64"/>
        <v>12.14</v>
      </c>
      <c r="CI38" s="71">
        <v>1</v>
      </c>
      <c r="CJ38" s="62">
        <f t="shared" si="65"/>
        <v>2.2850000000000001</v>
      </c>
      <c r="CK38" s="70">
        <f t="shared" si="7"/>
        <v>1</v>
      </c>
      <c r="CL38" s="70">
        <f t="shared" si="66"/>
        <v>-514.125</v>
      </c>
      <c r="CM38" s="70">
        <f t="shared" si="67"/>
        <v>3.4503955248509938E-12</v>
      </c>
      <c r="CN38" s="70">
        <f t="shared" si="68"/>
        <v>51260.243317705514</v>
      </c>
      <c r="CO38" s="70">
        <f t="shared" si="69"/>
        <v>23.544130666461502</v>
      </c>
      <c r="CR38" s="71">
        <f t="shared" si="70"/>
        <v>-288</v>
      </c>
      <c r="CS38" s="71">
        <f t="shared" si="71"/>
        <v>14.74</v>
      </c>
      <c r="CT38" s="71">
        <v>1</v>
      </c>
      <c r="CU38" s="62">
        <f t="shared" si="77"/>
        <v>2.6</v>
      </c>
      <c r="CV38" s="70">
        <f t="shared" si="8"/>
        <v>1</v>
      </c>
      <c r="CW38" s="70">
        <f t="shared" si="72"/>
        <v>-748.80000000000007</v>
      </c>
      <c r="CX38" s="70">
        <f t="shared" si="73"/>
        <v>6.7479170184875672E-16</v>
      </c>
      <c r="CY38" s="70">
        <f t="shared" si="74"/>
        <v>62238.549135336005</v>
      </c>
      <c r="CZ38" s="70">
        <f t="shared" si="75"/>
        <v>23.544130666461502</v>
      </c>
    </row>
    <row r="39" spans="1:104">
      <c r="A39" s="62">
        <f t="shared" si="9"/>
        <v>0.78458409789675032</v>
      </c>
      <c r="B39" s="62">
        <f t="shared" si="10"/>
        <v>1.1000000000000001</v>
      </c>
      <c r="C39" s="83">
        <f t="shared" si="80"/>
        <v>2.0499999999999998</v>
      </c>
      <c r="D39" s="87"/>
      <c r="E39" s="65">
        <f t="shared" si="12"/>
        <v>97.005860256665699</v>
      </c>
      <c r="F39" s="62">
        <f t="shared" si="76"/>
        <v>6.6000000000000032</v>
      </c>
      <c r="G39" s="66">
        <v>33</v>
      </c>
      <c r="H39" s="71">
        <f t="shared" si="13"/>
        <v>33</v>
      </c>
      <c r="I39" s="71">
        <f t="shared" si="14"/>
        <v>1</v>
      </c>
      <c r="J39" s="71">
        <v>1</v>
      </c>
      <c r="K39" s="62">
        <f t="shared" si="15"/>
        <v>1</v>
      </c>
      <c r="L39" s="70">
        <f t="shared" si="0"/>
        <v>2</v>
      </c>
      <c r="M39" s="70">
        <f t="shared" si="16"/>
        <v>66</v>
      </c>
      <c r="N39" s="70">
        <f t="shared" si="17"/>
        <v>970.05860256665699</v>
      </c>
      <c r="O39" s="70">
        <f t="shared" si="18"/>
        <v>4850.2930128332846</v>
      </c>
      <c r="P39" s="70">
        <f t="shared" si="19"/>
        <v>24.400565444588935</v>
      </c>
      <c r="Q39" s="99">
        <f t="shared" si="78"/>
        <v>14.697857614646319</v>
      </c>
      <c r="S39" s="71">
        <f t="shared" si="21"/>
        <v>23</v>
      </c>
      <c r="T39" s="71">
        <f t="shared" si="22"/>
        <v>2.0499999999999998</v>
      </c>
      <c r="U39" s="71">
        <v>1</v>
      </c>
      <c r="V39" s="62">
        <f t="shared" si="23"/>
        <v>1.05</v>
      </c>
      <c r="W39" s="70">
        <f t="shared" si="1"/>
        <v>2</v>
      </c>
      <c r="X39" s="70">
        <f t="shared" si="24"/>
        <v>48.300000000000004</v>
      </c>
      <c r="Y39" s="70">
        <f t="shared" si="25"/>
        <v>497.15503381541134</v>
      </c>
      <c r="Z39" s="70">
        <f t="shared" si="26"/>
        <v>9943.1006763082332</v>
      </c>
      <c r="AA39" s="70">
        <f t="shared" si="27"/>
        <v>24.400565444588935</v>
      </c>
      <c r="AB39" s="99">
        <f t="shared" si="79"/>
        <v>10.293064882306652</v>
      </c>
      <c r="AD39" s="71">
        <f t="shared" si="28"/>
        <v>-2</v>
      </c>
      <c r="AE39" s="71">
        <f t="shared" si="29"/>
        <v>3.2249999999999996</v>
      </c>
      <c r="AF39" s="71">
        <v>1</v>
      </c>
      <c r="AG39" s="62">
        <f t="shared" si="30"/>
        <v>1.175</v>
      </c>
      <c r="AH39" s="70">
        <f t="shared" si="2"/>
        <v>1</v>
      </c>
      <c r="AI39" s="70">
        <f t="shared" si="31"/>
        <v>-2.35</v>
      </c>
      <c r="AJ39" s="70">
        <f t="shared" si="32"/>
        <v>24.440929634980169</v>
      </c>
      <c r="AK39" s="70">
        <f t="shared" si="33"/>
        <v>15642.194966387342</v>
      </c>
      <c r="AL39" s="70">
        <f t="shared" si="34"/>
        <v>24.400565444588935</v>
      </c>
      <c r="AO39" s="71">
        <f t="shared" si="35"/>
        <v>-32</v>
      </c>
      <c r="AP39" s="71">
        <f t="shared" si="36"/>
        <v>4.55</v>
      </c>
      <c r="AQ39" s="71">
        <v>1</v>
      </c>
      <c r="AR39" s="62">
        <f t="shared" si="37"/>
        <v>1.325</v>
      </c>
      <c r="AS39" s="70">
        <f t="shared" si="3"/>
        <v>1</v>
      </c>
      <c r="AT39" s="70">
        <f t="shared" si="38"/>
        <v>-42.4</v>
      </c>
      <c r="AU39" s="70">
        <f t="shared" si="39"/>
        <v>0.53878987325174188</v>
      </c>
      <c r="AV39" s="70">
        <f t="shared" si="40"/>
        <v>22068.833208391443</v>
      </c>
      <c r="AW39" s="70">
        <f t="shared" si="41"/>
        <v>24.400565444588935</v>
      </c>
      <c r="AZ39" s="71">
        <f t="shared" si="42"/>
        <v>-69</v>
      </c>
      <c r="BA39" s="71">
        <f t="shared" si="43"/>
        <v>6.06</v>
      </c>
      <c r="BB39" s="71">
        <v>1</v>
      </c>
      <c r="BC39" s="62">
        <f t="shared" si="44"/>
        <v>1.51</v>
      </c>
      <c r="BD39" s="70">
        <f t="shared" si="4"/>
        <v>1</v>
      </c>
      <c r="BE39" s="70">
        <f t="shared" si="45"/>
        <v>-104.19</v>
      </c>
      <c r="BF39" s="70">
        <f t="shared" si="46"/>
        <v>4.2487256050305171E-3</v>
      </c>
      <c r="BG39" s="70">
        <f t="shared" si="47"/>
        <v>29392.775657769704</v>
      </c>
      <c r="BH39" s="70">
        <f t="shared" si="48"/>
        <v>24.400565444588935</v>
      </c>
      <c r="BK39" s="71">
        <f t="shared" si="49"/>
        <v>-119</v>
      </c>
      <c r="BL39" s="71">
        <f t="shared" si="50"/>
        <v>7.8199999999999994</v>
      </c>
      <c r="BM39" s="71">
        <v>1</v>
      </c>
      <c r="BN39" s="62">
        <f t="shared" si="51"/>
        <v>1.76</v>
      </c>
      <c r="BO39" s="70">
        <f t="shared" si="5"/>
        <v>1</v>
      </c>
      <c r="BP39" s="70">
        <f t="shared" si="52"/>
        <v>-209.44</v>
      </c>
      <c r="BQ39" s="70">
        <f t="shared" si="53"/>
        <v>5.3541786289672484E-6</v>
      </c>
      <c r="BR39" s="70">
        <f t="shared" si="54"/>
        <v>37929.291360356285</v>
      </c>
      <c r="BS39" s="70">
        <f t="shared" si="55"/>
        <v>24.400565444588935</v>
      </c>
      <c r="BV39" s="71">
        <f t="shared" si="56"/>
        <v>-174</v>
      </c>
      <c r="BW39" s="71">
        <f t="shared" si="57"/>
        <v>9.8550000000000004</v>
      </c>
      <c r="BX39" s="71">
        <v>1</v>
      </c>
      <c r="BY39" s="62">
        <f t="shared" si="58"/>
        <v>2.0350000000000001</v>
      </c>
      <c r="BZ39" s="70">
        <f t="shared" si="6"/>
        <v>1</v>
      </c>
      <c r="CA39" s="70">
        <f t="shared" si="59"/>
        <v>-354.09000000000003</v>
      </c>
      <c r="CB39" s="70">
        <f t="shared" si="60"/>
        <v>3.2946765098300677E-9</v>
      </c>
      <c r="CC39" s="70">
        <f t="shared" si="61"/>
        <v>47799.637641472029</v>
      </c>
      <c r="CD39" s="70">
        <f t="shared" si="62"/>
        <v>24.400565444588935</v>
      </c>
      <c r="CG39" s="71">
        <f t="shared" si="63"/>
        <v>-224</v>
      </c>
      <c r="CH39" s="71">
        <f t="shared" si="64"/>
        <v>12.14</v>
      </c>
      <c r="CI39" s="71">
        <v>1</v>
      </c>
      <c r="CJ39" s="62">
        <f t="shared" si="65"/>
        <v>2.2850000000000001</v>
      </c>
      <c r="CK39" s="70">
        <f t="shared" si="7"/>
        <v>1</v>
      </c>
      <c r="CL39" s="70">
        <f t="shared" si="66"/>
        <v>-511.84000000000003</v>
      </c>
      <c r="CM39" s="70">
        <f t="shared" si="67"/>
        <v>3.9634636634854692E-12</v>
      </c>
      <c r="CN39" s="70">
        <f t="shared" si="68"/>
        <v>58882.557175796079</v>
      </c>
      <c r="CO39" s="70">
        <f t="shared" si="69"/>
        <v>24.400565444588935</v>
      </c>
      <c r="CR39" s="71">
        <f t="shared" si="70"/>
        <v>-287</v>
      </c>
      <c r="CS39" s="71">
        <f t="shared" si="71"/>
        <v>14.74</v>
      </c>
      <c r="CT39" s="71">
        <v>1</v>
      </c>
      <c r="CU39" s="62">
        <f t="shared" si="77"/>
        <v>2.6</v>
      </c>
      <c r="CV39" s="70">
        <f t="shared" si="8"/>
        <v>1</v>
      </c>
      <c r="CW39" s="70">
        <f t="shared" si="72"/>
        <v>-746.2</v>
      </c>
      <c r="CX39" s="70">
        <f t="shared" si="73"/>
        <v>7.7513211787931671E-16</v>
      </c>
      <c r="CY39" s="70">
        <f t="shared" si="74"/>
        <v>71493.319009162617</v>
      </c>
      <c r="CZ39" s="70">
        <f t="shared" si="75"/>
        <v>24.400565444588935</v>
      </c>
    </row>
    <row r="40" spans="1:104">
      <c r="A40" s="62">
        <f t="shared" si="9"/>
        <v>0.81225239635623525</v>
      </c>
      <c r="B40" s="62">
        <f t="shared" si="10"/>
        <v>1.1333333333333333</v>
      </c>
      <c r="C40" s="83">
        <f t="shared" si="80"/>
        <v>2.0499999999999998</v>
      </c>
      <c r="D40" s="87"/>
      <c r="E40" s="65">
        <f t="shared" si="12"/>
        <v>111.43047210190414</v>
      </c>
      <c r="F40" s="62">
        <f t="shared" si="76"/>
        <v>6.8000000000000034</v>
      </c>
      <c r="G40" s="66">
        <v>34</v>
      </c>
      <c r="H40" s="71">
        <f t="shared" si="13"/>
        <v>34</v>
      </c>
      <c r="I40" s="71">
        <f t="shared" si="14"/>
        <v>1</v>
      </c>
      <c r="J40" s="71">
        <v>1</v>
      </c>
      <c r="K40" s="62">
        <f t="shared" si="15"/>
        <v>1</v>
      </c>
      <c r="L40" s="70">
        <f t="shared" si="0"/>
        <v>2</v>
      </c>
      <c r="M40" s="70">
        <f t="shared" si="16"/>
        <v>68</v>
      </c>
      <c r="N40" s="70">
        <f t="shared" si="17"/>
        <v>1114.3047210190414</v>
      </c>
      <c r="O40" s="70">
        <f t="shared" si="18"/>
        <v>5571.5236050952071</v>
      </c>
      <c r="P40" s="70">
        <f t="shared" si="19"/>
        <v>25.288124606557457</v>
      </c>
      <c r="Q40" s="99">
        <f t="shared" si="78"/>
        <v>16.386834132632963</v>
      </c>
      <c r="S40" s="71">
        <f t="shared" si="21"/>
        <v>24</v>
      </c>
      <c r="T40" s="71">
        <f t="shared" si="22"/>
        <v>2.0499999999999998</v>
      </c>
      <c r="U40" s="71">
        <v>1</v>
      </c>
      <c r="V40" s="62">
        <f t="shared" si="23"/>
        <v>1.05</v>
      </c>
      <c r="W40" s="70">
        <f t="shared" si="1"/>
        <v>2</v>
      </c>
      <c r="X40" s="70">
        <f t="shared" si="24"/>
        <v>50.400000000000006</v>
      </c>
      <c r="Y40" s="70">
        <f t="shared" si="25"/>
        <v>571.08116952225828</v>
      </c>
      <c r="Z40" s="70">
        <f t="shared" si="26"/>
        <v>11421.623390445175</v>
      </c>
      <c r="AA40" s="70">
        <f t="shared" si="27"/>
        <v>25.288124606557457</v>
      </c>
      <c r="AB40" s="99">
        <f t="shared" si="79"/>
        <v>11.330975585759091</v>
      </c>
      <c r="AD40" s="71">
        <f t="shared" si="28"/>
        <v>-1</v>
      </c>
      <c r="AE40" s="71">
        <f t="shared" si="29"/>
        <v>3.2249999999999996</v>
      </c>
      <c r="AF40" s="71">
        <v>1</v>
      </c>
      <c r="AG40" s="62">
        <f t="shared" si="30"/>
        <v>1.175</v>
      </c>
      <c r="AH40" s="70">
        <f t="shared" si="2"/>
        <v>1</v>
      </c>
      <c r="AI40" s="70">
        <f t="shared" si="31"/>
        <v>-1.175</v>
      </c>
      <c r="AJ40" s="70">
        <f t="shared" si="32"/>
        <v>28.075255666300002</v>
      </c>
      <c r="AK40" s="70">
        <f t="shared" si="33"/>
        <v>17968.16362643204</v>
      </c>
      <c r="AL40" s="70">
        <f t="shared" si="34"/>
        <v>25.288124606557457</v>
      </c>
      <c r="AO40" s="71">
        <f t="shared" si="35"/>
        <v>-31</v>
      </c>
      <c r="AP40" s="71">
        <f t="shared" si="36"/>
        <v>4.55</v>
      </c>
      <c r="AQ40" s="71">
        <v>1</v>
      </c>
      <c r="AR40" s="62">
        <f t="shared" si="37"/>
        <v>1.325</v>
      </c>
      <c r="AS40" s="70">
        <f t="shared" si="3"/>
        <v>1</v>
      </c>
      <c r="AT40" s="70">
        <f t="shared" si="38"/>
        <v>-41.074999999999996</v>
      </c>
      <c r="AU40" s="70">
        <f t="shared" si="39"/>
        <v>0.61890704109333694</v>
      </c>
      <c r="AV40" s="70">
        <f t="shared" si="40"/>
        <v>25350.432403183193</v>
      </c>
      <c r="AW40" s="70">
        <f t="shared" si="41"/>
        <v>25.288124606557457</v>
      </c>
      <c r="AZ40" s="71">
        <f t="shared" si="42"/>
        <v>-68</v>
      </c>
      <c r="BA40" s="71">
        <f t="shared" si="43"/>
        <v>6.06</v>
      </c>
      <c r="BB40" s="71">
        <v>1</v>
      </c>
      <c r="BC40" s="62">
        <f t="shared" si="44"/>
        <v>1.51</v>
      </c>
      <c r="BD40" s="70">
        <f t="shared" si="4"/>
        <v>1</v>
      </c>
      <c r="BE40" s="70">
        <f t="shared" si="45"/>
        <v>-102.68</v>
      </c>
      <c r="BF40" s="70">
        <f t="shared" si="46"/>
        <v>4.8805041133323374E-3</v>
      </c>
      <c r="BG40" s="70">
        <f t="shared" si="47"/>
        <v>33763.433046876955</v>
      </c>
      <c r="BH40" s="70">
        <f t="shared" si="48"/>
        <v>25.288124606557457</v>
      </c>
      <c r="BK40" s="71">
        <f t="shared" si="49"/>
        <v>-118</v>
      </c>
      <c r="BL40" s="71">
        <f t="shared" si="50"/>
        <v>7.8199999999999994</v>
      </c>
      <c r="BM40" s="71">
        <v>1</v>
      </c>
      <c r="BN40" s="62">
        <f t="shared" si="51"/>
        <v>1.76</v>
      </c>
      <c r="BO40" s="70">
        <f t="shared" si="5"/>
        <v>1</v>
      </c>
      <c r="BP40" s="70">
        <f t="shared" si="52"/>
        <v>-207.68</v>
      </c>
      <c r="BQ40" s="70">
        <f t="shared" si="53"/>
        <v>6.1503361834549616E-6</v>
      </c>
      <c r="BR40" s="70">
        <f t="shared" si="54"/>
        <v>43569.314591844515</v>
      </c>
      <c r="BS40" s="70">
        <f t="shared" si="55"/>
        <v>25.288124606557457</v>
      </c>
      <c r="BV40" s="71">
        <f t="shared" si="56"/>
        <v>-173</v>
      </c>
      <c r="BW40" s="71">
        <f t="shared" si="57"/>
        <v>9.8550000000000004</v>
      </c>
      <c r="BX40" s="71">
        <v>1</v>
      </c>
      <c r="BY40" s="62">
        <f t="shared" si="58"/>
        <v>2.0350000000000001</v>
      </c>
      <c r="BZ40" s="70">
        <f t="shared" si="6"/>
        <v>1</v>
      </c>
      <c r="CA40" s="70">
        <f t="shared" si="59"/>
        <v>-352.05500000000001</v>
      </c>
      <c r="CB40" s="70">
        <f t="shared" si="60"/>
        <v>3.7845894870891718E-9</v>
      </c>
      <c r="CC40" s="70">
        <f t="shared" si="61"/>
        <v>54907.365128213271</v>
      </c>
      <c r="CD40" s="70">
        <f t="shared" si="62"/>
        <v>25.288124606557457</v>
      </c>
      <c r="CG40" s="71">
        <f t="shared" si="63"/>
        <v>-223</v>
      </c>
      <c r="CH40" s="71">
        <f t="shared" si="64"/>
        <v>12.14</v>
      </c>
      <c r="CI40" s="71">
        <v>1</v>
      </c>
      <c r="CJ40" s="62">
        <f t="shared" si="65"/>
        <v>2.2850000000000001</v>
      </c>
      <c r="CK40" s="70">
        <f t="shared" si="7"/>
        <v>1</v>
      </c>
      <c r="CL40" s="70">
        <f t="shared" si="66"/>
        <v>-509.55500000000001</v>
      </c>
      <c r="CM40" s="70">
        <f t="shared" si="67"/>
        <v>4.5528241903362799E-12</v>
      </c>
      <c r="CN40" s="70">
        <f t="shared" si="68"/>
        <v>67638.296565855824</v>
      </c>
      <c r="CO40" s="70">
        <f t="shared" si="69"/>
        <v>25.288124606557457</v>
      </c>
      <c r="CR40" s="71">
        <f t="shared" si="70"/>
        <v>-286</v>
      </c>
      <c r="CS40" s="71">
        <f t="shared" si="71"/>
        <v>14.74</v>
      </c>
      <c r="CT40" s="71">
        <v>1</v>
      </c>
      <c r="CU40" s="62">
        <f t="shared" si="77"/>
        <v>2.6</v>
      </c>
      <c r="CV40" s="70">
        <f t="shared" si="8"/>
        <v>1</v>
      </c>
      <c r="CW40" s="70">
        <f t="shared" si="72"/>
        <v>-743.6</v>
      </c>
      <c r="CX40" s="70">
        <f t="shared" si="73"/>
        <v>8.9039298871333918E-16</v>
      </c>
      <c r="CY40" s="70">
        <f t="shared" si="74"/>
        <v>82124.257939103365</v>
      </c>
      <c r="CZ40" s="70">
        <f t="shared" si="75"/>
        <v>25.288124606557457</v>
      </c>
    </row>
    <row r="41" spans="1:104">
      <c r="A41" s="62">
        <f t="shared" si="9"/>
        <v>0.84089641525371428</v>
      </c>
      <c r="B41" s="62">
        <f t="shared" si="10"/>
        <v>1.1666666666666667</v>
      </c>
      <c r="C41" s="83">
        <f t="shared" si="80"/>
        <v>3.2249999999999996</v>
      </c>
      <c r="D41" s="86">
        <f>1+G41/200</f>
        <v>1.175</v>
      </c>
      <c r="E41" s="65">
        <f t="shared" si="12"/>
        <v>128.00000000000031</v>
      </c>
      <c r="F41" s="62">
        <f t="shared" si="76"/>
        <v>7.0000000000000036</v>
      </c>
      <c r="G41" s="66">
        <v>35</v>
      </c>
      <c r="H41" s="71">
        <f t="shared" si="13"/>
        <v>35</v>
      </c>
      <c r="I41" s="71">
        <f t="shared" si="14"/>
        <v>1</v>
      </c>
      <c r="J41" s="71">
        <v>1</v>
      </c>
      <c r="K41" s="62">
        <f t="shared" si="15"/>
        <v>1</v>
      </c>
      <c r="L41" s="70">
        <f t="shared" si="0"/>
        <v>2</v>
      </c>
      <c r="M41" s="70">
        <f t="shared" si="16"/>
        <v>70</v>
      </c>
      <c r="N41" s="70">
        <f t="shared" si="17"/>
        <v>1280.0000000000032</v>
      </c>
      <c r="O41" s="70">
        <f t="shared" si="18"/>
        <v>6400.0000000000155</v>
      </c>
      <c r="P41" s="70">
        <f t="shared" si="19"/>
        <v>26.207938275407429</v>
      </c>
      <c r="Q41" s="99">
        <f t="shared" si="78"/>
        <v>18.285714285714331</v>
      </c>
      <c r="S41" s="71">
        <f t="shared" si="21"/>
        <v>25</v>
      </c>
      <c r="T41" s="71">
        <f t="shared" si="22"/>
        <v>2.0499999999999998</v>
      </c>
      <c r="U41" s="71">
        <v>1</v>
      </c>
      <c r="V41" s="62">
        <f t="shared" si="23"/>
        <v>1.05</v>
      </c>
      <c r="W41" s="70">
        <f t="shared" si="1"/>
        <v>2</v>
      </c>
      <c r="X41" s="70">
        <f t="shared" si="24"/>
        <v>52.5</v>
      </c>
      <c r="Y41" s="70">
        <f t="shared" si="25"/>
        <v>656.00000000000114</v>
      </c>
      <c r="Z41" s="70">
        <f t="shared" si="26"/>
        <v>13120.000000000031</v>
      </c>
      <c r="AA41" s="70">
        <f t="shared" si="27"/>
        <v>26.207938275407429</v>
      </c>
      <c r="AB41" s="99">
        <f t="shared" si="79"/>
        <v>12.495238095238117</v>
      </c>
      <c r="AD41" s="71">
        <f t="shared" si="28"/>
        <v>0</v>
      </c>
      <c r="AE41" s="71">
        <f t="shared" si="29"/>
        <v>3.2249999999999996</v>
      </c>
      <c r="AF41" s="71">
        <v>1</v>
      </c>
      <c r="AG41" s="62">
        <f t="shared" si="30"/>
        <v>1.175</v>
      </c>
      <c r="AH41" s="70">
        <f t="shared" si="2"/>
        <v>1</v>
      </c>
      <c r="AI41" s="70">
        <f t="shared" si="31"/>
        <v>0</v>
      </c>
      <c r="AJ41" s="70">
        <f t="shared" si="32"/>
        <v>32.25</v>
      </c>
      <c r="AK41" s="70">
        <f t="shared" si="33"/>
        <v>20640.000000000047</v>
      </c>
      <c r="AL41" s="70">
        <f t="shared" si="34"/>
        <v>26.207938275407429</v>
      </c>
      <c r="AO41" s="71">
        <f t="shared" si="35"/>
        <v>-30</v>
      </c>
      <c r="AP41" s="71">
        <f t="shared" si="36"/>
        <v>4.55</v>
      </c>
      <c r="AQ41" s="71">
        <v>1</v>
      </c>
      <c r="AR41" s="62">
        <f t="shared" si="37"/>
        <v>1.325</v>
      </c>
      <c r="AS41" s="70">
        <f t="shared" si="3"/>
        <v>1</v>
      </c>
      <c r="AT41" s="70">
        <f t="shared" si="38"/>
        <v>-39.75</v>
      </c>
      <c r="AU41" s="70">
        <f t="shared" si="39"/>
        <v>0.71093749999999878</v>
      </c>
      <c r="AV41" s="70">
        <f t="shared" si="40"/>
        <v>29120.000000000073</v>
      </c>
      <c r="AW41" s="70">
        <f t="shared" si="41"/>
        <v>26.207938275407429</v>
      </c>
      <c r="AZ41" s="71">
        <f t="shared" si="42"/>
        <v>-67</v>
      </c>
      <c r="BA41" s="71">
        <f t="shared" si="43"/>
        <v>6.06</v>
      </c>
      <c r="BB41" s="71">
        <v>1</v>
      </c>
      <c r="BC41" s="62">
        <f t="shared" si="44"/>
        <v>1.51</v>
      </c>
      <c r="BD41" s="70">
        <f t="shared" si="4"/>
        <v>1</v>
      </c>
      <c r="BE41" s="70">
        <f t="shared" si="45"/>
        <v>-101.17</v>
      </c>
      <c r="BF41" s="70">
        <f t="shared" si="46"/>
        <v>5.60622704654112E-3</v>
      </c>
      <c r="BG41" s="70">
        <f t="shared" si="47"/>
        <v>38784.000000000095</v>
      </c>
      <c r="BH41" s="70">
        <f t="shared" si="48"/>
        <v>26.207938275407429</v>
      </c>
      <c r="BK41" s="71">
        <f t="shared" si="49"/>
        <v>-117</v>
      </c>
      <c r="BL41" s="71">
        <f t="shared" si="50"/>
        <v>7.8199999999999994</v>
      </c>
      <c r="BM41" s="71">
        <v>1</v>
      </c>
      <c r="BN41" s="62">
        <f t="shared" si="51"/>
        <v>1.76</v>
      </c>
      <c r="BO41" s="70">
        <f t="shared" si="5"/>
        <v>1</v>
      </c>
      <c r="BP41" s="70">
        <f t="shared" si="52"/>
        <v>-205.92</v>
      </c>
      <c r="BQ41" s="70">
        <f t="shared" si="53"/>
        <v>7.0648810566134575E-6</v>
      </c>
      <c r="BR41" s="70">
        <f t="shared" si="54"/>
        <v>50048.000000000124</v>
      </c>
      <c r="BS41" s="70">
        <f t="shared" si="55"/>
        <v>26.207938275407429</v>
      </c>
      <c r="BV41" s="71">
        <f t="shared" si="56"/>
        <v>-172</v>
      </c>
      <c r="BW41" s="71">
        <f t="shared" si="57"/>
        <v>9.8550000000000004</v>
      </c>
      <c r="BX41" s="71">
        <v>1</v>
      </c>
      <c r="BY41" s="62">
        <f t="shared" si="58"/>
        <v>2.0350000000000001</v>
      </c>
      <c r="BZ41" s="70">
        <f t="shared" si="6"/>
        <v>1</v>
      </c>
      <c r="CA41" s="70">
        <f t="shared" si="59"/>
        <v>-350.02000000000004</v>
      </c>
      <c r="CB41" s="70">
        <f t="shared" si="60"/>
        <v>4.3473517181584032E-9</v>
      </c>
      <c r="CC41" s="70">
        <f t="shared" si="61"/>
        <v>63072.00000000016</v>
      </c>
      <c r="CD41" s="70">
        <f t="shared" si="62"/>
        <v>26.207938275407429</v>
      </c>
      <c r="CG41" s="71">
        <f t="shared" si="63"/>
        <v>-222</v>
      </c>
      <c r="CH41" s="71">
        <f t="shared" si="64"/>
        <v>12.14</v>
      </c>
      <c r="CI41" s="71">
        <v>1</v>
      </c>
      <c r="CJ41" s="62">
        <f t="shared" si="65"/>
        <v>2.2850000000000001</v>
      </c>
      <c r="CK41" s="70">
        <f t="shared" si="7"/>
        <v>1</v>
      </c>
      <c r="CL41" s="70">
        <f t="shared" si="66"/>
        <v>-507.27000000000004</v>
      </c>
      <c r="CM41" s="70">
        <f t="shared" si="67"/>
        <v>5.2298216580299945E-12</v>
      </c>
      <c r="CN41" s="70">
        <f t="shared" si="68"/>
        <v>77696.000000000204</v>
      </c>
      <c r="CO41" s="70">
        <f t="shared" si="69"/>
        <v>26.207938275407429</v>
      </c>
      <c r="CR41" s="71">
        <f t="shared" si="70"/>
        <v>-285</v>
      </c>
      <c r="CS41" s="71">
        <f t="shared" si="71"/>
        <v>14.74</v>
      </c>
      <c r="CT41" s="71">
        <v>1</v>
      </c>
      <c r="CU41" s="62">
        <f t="shared" si="77"/>
        <v>2.6</v>
      </c>
      <c r="CV41" s="70">
        <f t="shared" si="8"/>
        <v>1</v>
      </c>
      <c r="CW41" s="70">
        <f t="shared" si="72"/>
        <v>-741</v>
      </c>
      <c r="CX41" s="70">
        <f t="shared" si="73"/>
        <v>1.022792961435906E-15</v>
      </c>
      <c r="CY41" s="70">
        <f t="shared" si="74"/>
        <v>94336.000000000233</v>
      </c>
      <c r="CZ41" s="70">
        <f t="shared" si="75"/>
        <v>26.207938275407429</v>
      </c>
    </row>
    <row r="42" spans="1:104">
      <c r="A42" s="62">
        <f t="shared" si="9"/>
        <v>0.8705505632961239</v>
      </c>
      <c r="B42" s="62">
        <f t="shared" si="10"/>
        <v>1.2</v>
      </c>
      <c r="C42" s="83">
        <f t="shared" si="80"/>
        <v>3.2249999999999996</v>
      </c>
      <c r="D42" s="87"/>
      <c r="E42" s="65">
        <f t="shared" si="12"/>
        <v>147.03338943962083</v>
      </c>
      <c r="F42" s="62">
        <f t="shared" si="76"/>
        <v>7.2000000000000037</v>
      </c>
      <c r="G42" s="66">
        <v>36</v>
      </c>
      <c r="H42" s="71">
        <f t="shared" si="13"/>
        <v>36</v>
      </c>
      <c r="I42" s="71">
        <f t="shared" si="14"/>
        <v>1</v>
      </c>
      <c r="J42" s="71">
        <v>1</v>
      </c>
      <c r="K42" s="62">
        <f t="shared" si="15"/>
        <v>1</v>
      </c>
      <c r="L42" s="70">
        <f t="shared" si="0"/>
        <v>2</v>
      </c>
      <c r="M42" s="70">
        <f t="shared" si="16"/>
        <v>72</v>
      </c>
      <c r="N42" s="70">
        <f t="shared" si="17"/>
        <v>1470.3338943962083</v>
      </c>
      <c r="O42" s="70">
        <f t="shared" si="18"/>
        <v>7351.6694719810421</v>
      </c>
      <c r="P42" s="70">
        <f t="shared" si="19"/>
        <v>27.161177574839066</v>
      </c>
      <c r="Q42" s="99">
        <f t="shared" si="78"/>
        <v>20.421304088836226</v>
      </c>
      <c r="S42" s="71">
        <f t="shared" si="21"/>
        <v>26</v>
      </c>
      <c r="T42" s="71">
        <f t="shared" si="22"/>
        <v>2.0499999999999998</v>
      </c>
      <c r="U42" s="71">
        <v>1</v>
      </c>
      <c r="V42" s="62">
        <f t="shared" si="23"/>
        <v>1.05</v>
      </c>
      <c r="W42" s="70">
        <f t="shared" si="1"/>
        <v>2</v>
      </c>
      <c r="X42" s="70">
        <f t="shared" si="24"/>
        <v>54.6</v>
      </c>
      <c r="Y42" s="70">
        <f t="shared" si="25"/>
        <v>753.54612087805617</v>
      </c>
      <c r="Z42" s="70">
        <f t="shared" si="26"/>
        <v>15070.922417561136</v>
      </c>
      <c r="AA42" s="70">
        <f t="shared" si="27"/>
        <v>27.161177574839066</v>
      </c>
      <c r="AB42" s="99">
        <f t="shared" ref="AB42:AB105" si="81">Y42/X42</f>
        <v>13.801211005092604</v>
      </c>
      <c r="AD42" s="71">
        <f t="shared" si="28"/>
        <v>1</v>
      </c>
      <c r="AE42" s="71">
        <f t="shared" si="29"/>
        <v>3.2249999999999996</v>
      </c>
      <c r="AF42" s="71">
        <v>1</v>
      </c>
      <c r="AG42" s="62">
        <f t="shared" si="30"/>
        <v>1.175</v>
      </c>
      <c r="AH42" s="70">
        <f t="shared" si="2"/>
        <v>1</v>
      </c>
      <c r="AI42" s="70">
        <f t="shared" si="31"/>
        <v>1.175</v>
      </c>
      <c r="AJ42" s="70">
        <f t="shared" si="32"/>
        <v>37.045521948654383</v>
      </c>
      <c r="AK42" s="70">
        <f t="shared" si="33"/>
        <v>23709.134047138858</v>
      </c>
      <c r="AL42" s="70">
        <f t="shared" si="34"/>
        <v>27.161177574839066</v>
      </c>
      <c r="AM42" s="99">
        <f t="shared" ref="AM42:AM71" si="82">AJ42/AI42</f>
        <v>31.528103786088835</v>
      </c>
      <c r="AO42" s="71">
        <f t="shared" si="35"/>
        <v>-29</v>
      </c>
      <c r="AP42" s="71">
        <f t="shared" si="36"/>
        <v>4.55</v>
      </c>
      <c r="AQ42" s="71">
        <v>1</v>
      </c>
      <c r="AR42" s="62">
        <f t="shared" si="37"/>
        <v>1.325</v>
      </c>
      <c r="AS42" s="70">
        <f t="shared" si="3"/>
        <v>1</v>
      </c>
      <c r="AT42" s="70">
        <f t="shared" si="38"/>
        <v>-38.424999999999997</v>
      </c>
      <c r="AU42" s="70">
        <f t="shared" si="39"/>
        <v>0.81665273675570305</v>
      </c>
      <c r="AV42" s="70">
        <f t="shared" si="40"/>
        <v>33450.096097513742</v>
      </c>
      <c r="AW42" s="70">
        <f t="shared" si="41"/>
        <v>27.161177574839066</v>
      </c>
      <c r="AZ42" s="71">
        <f t="shared" si="42"/>
        <v>-66</v>
      </c>
      <c r="BA42" s="71">
        <f t="shared" si="43"/>
        <v>6.06</v>
      </c>
      <c r="BB42" s="71">
        <v>1</v>
      </c>
      <c r="BC42" s="62">
        <f t="shared" si="44"/>
        <v>1.51</v>
      </c>
      <c r="BD42" s="70">
        <f t="shared" si="4"/>
        <v>1</v>
      </c>
      <c r="BE42" s="70">
        <f t="shared" si="45"/>
        <v>-99.66</v>
      </c>
      <c r="BF42" s="70">
        <f t="shared" si="46"/>
        <v>6.4398637861016704E-3</v>
      </c>
      <c r="BG42" s="70">
        <f t="shared" si="47"/>
        <v>44551.117000205108</v>
      </c>
      <c r="BH42" s="70">
        <f t="shared" si="48"/>
        <v>27.161177574839066</v>
      </c>
      <c r="BK42" s="71">
        <f t="shared" si="49"/>
        <v>-116</v>
      </c>
      <c r="BL42" s="71">
        <f t="shared" si="50"/>
        <v>7.8199999999999994</v>
      </c>
      <c r="BM42" s="71">
        <v>1</v>
      </c>
      <c r="BN42" s="62">
        <f t="shared" si="51"/>
        <v>1.76</v>
      </c>
      <c r="BO42" s="70">
        <f t="shared" si="5"/>
        <v>1</v>
      </c>
      <c r="BP42" s="70">
        <f t="shared" si="52"/>
        <v>-204.16</v>
      </c>
      <c r="BQ42" s="70">
        <f t="shared" si="53"/>
        <v>8.1154172479815924E-6</v>
      </c>
      <c r="BR42" s="70">
        <f t="shared" si="54"/>
        <v>57490.055270891738</v>
      </c>
      <c r="BS42" s="70">
        <f t="shared" si="55"/>
        <v>27.161177574839066</v>
      </c>
      <c r="BV42" s="71">
        <f t="shared" si="56"/>
        <v>-171</v>
      </c>
      <c r="BW42" s="71">
        <f t="shared" si="57"/>
        <v>9.8550000000000004</v>
      </c>
      <c r="BX42" s="71">
        <v>1</v>
      </c>
      <c r="BY42" s="62">
        <f t="shared" si="58"/>
        <v>2.0350000000000001</v>
      </c>
      <c r="BZ42" s="70">
        <f t="shared" si="6"/>
        <v>1</v>
      </c>
      <c r="CA42" s="70">
        <f t="shared" si="59"/>
        <v>-347.98500000000001</v>
      </c>
      <c r="CB42" s="70">
        <f t="shared" si="60"/>
        <v>4.993795767242092E-9</v>
      </c>
      <c r="CC42" s="70">
        <f t="shared" si="61"/>
        <v>72450.702646373175</v>
      </c>
      <c r="CD42" s="70">
        <f t="shared" si="62"/>
        <v>27.161177574839066</v>
      </c>
      <c r="CG42" s="71">
        <f t="shared" si="63"/>
        <v>-221</v>
      </c>
      <c r="CH42" s="71">
        <f t="shared" si="64"/>
        <v>12.14</v>
      </c>
      <c r="CI42" s="71">
        <v>1</v>
      </c>
      <c r="CJ42" s="62">
        <f t="shared" si="65"/>
        <v>2.2850000000000001</v>
      </c>
      <c r="CK42" s="70">
        <f t="shared" si="7"/>
        <v>1</v>
      </c>
      <c r="CL42" s="70">
        <f t="shared" si="66"/>
        <v>-504.98500000000001</v>
      </c>
      <c r="CM42" s="70">
        <f t="shared" si="67"/>
        <v>6.0074875355069201E-12</v>
      </c>
      <c r="CN42" s="70">
        <f t="shared" si="68"/>
        <v>89249.267389849847</v>
      </c>
      <c r="CO42" s="70">
        <f t="shared" si="69"/>
        <v>27.161177574839066</v>
      </c>
      <c r="CR42" s="71">
        <f t="shared" si="70"/>
        <v>-284</v>
      </c>
      <c r="CS42" s="71">
        <f t="shared" si="71"/>
        <v>14.74</v>
      </c>
      <c r="CT42" s="71">
        <v>1</v>
      </c>
      <c r="CU42" s="62">
        <f t="shared" si="77"/>
        <v>2.6</v>
      </c>
      <c r="CV42" s="70">
        <f t="shared" si="8"/>
        <v>1</v>
      </c>
      <c r="CW42" s="70">
        <f t="shared" si="72"/>
        <v>-738.4</v>
      </c>
      <c r="CX42" s="70">
        <f t="shared" si="73"/>
        <v>1.1748805923039712E-15</v>
      </c>
      <c r="CY42" s="70">
        <f t="shared" si="74"/>
        <v>108363.60801700054</v>
      </c>
      <c r="CZ42" s="70">
        <f t="shared" si="75"/>
        <v>27.161177574839066</v>
      </c>
    </row>
    <row r="43" spans="1:104">
      <c r="A43" s="62">
        <f t="shared" si="9"/>
        <v>0.90125046261082997</v>
      </c>
      <c r="B43" s="62">
        <f t="shared" si="10"/>
        <v>1.2333333333333334</v>
      </c>
      <c r="C43" s="83">
        <f t="shared" si="80"/>
        <v>3.2249999999999996</v>
      </c>
      <c r="D43" s="87"/>
      <c r="E43" s="65">
        <f t="shared" si="12"/>
        <v>168.89701257893086</v>
      </c>
      <c r="F43" s="62">
        <f t="shared" si="76"/>
        <v>7.4000000000000039</v>
      </c>
      <c r="G43" s="66">
        <v>37</v>
      </c>
      <c r="H43" s="71">
        <f t="shared" si="13"/>
        <v>37</v>
      </c>
      <c r="I43" s="71">
        <f t="shared" si="14"/>
        <v>1</v>
      </c>
      <c r="J43" s="71">
        <v>1</v>
      </c>
      <c r="K43" s="62">
        <f t="shared" si="15"/>
        <v>1</v>
      </c>
      <c r="L43" s="70">
        <f t="shared" si="0"/>
        <v>2</v>
      </c>
      <c r="M43" s="70">
        <f t="shared" si="16"/>
        <v>74</v>
      </c>
      <c r="N43" s="70">
        <f t="shared" si="17"/>
        <v>1688.9701257893084</v>
      </c>
      <c r="O43" s="70">
        <f t="shared" si="18"/>
        <v>8444.8506289465422</v>
      </c>
      <c r="P43" s="70">
        <f t="shared" si="19"/>
        <v>28.149056115544923</v>
      </c>
      <c r="Q43" s="99">
        <f t="shared" si="78"/>
        <v>22.823920618774437</v>
      </c>
      <c r="S43" s="71">
        <f t="shared" si="21"/>
        <v>27</v>
      </c>
      <c r="T43" s="71">
        <f t="shared" si="22"/>
        <v>2.0499999999999998</v>
      </c>
      <c r="U43" s="71">
        <v>1</v>
      </c>
      <c r="V43" s="62">
        <f t="shared" si="23"/>
        <v>1.05</v>
      </c>
      <c r="W43" s="70">
        <f t="shared" si="1"/>
        <v>2</v>
      </c>
      <c r="X43" s="70">
        <f t="shared" si="24"/>
        <v>56.7</v>
      </c>
      <c r="Y43" s="70">
        <f t="shared" si="25"/>
        <v>865.59718946702003</v>
      </c>
      <c r="Z43" s="70">
        <f t="shared" si="26"/>
        <v>17311.943789340414</v>
      </c>
      <c r="AA43" s="70">
        <f t="shared" si="27"/>
        <v>28.149056115544923</v>
      </c>
      <c r="AB43" s="99">
        <f t="shared" si="81"/>
        <v>15.266264364497706</v>
      </c>
      <c r="AD43" s="71">
        <f t="shared" si="28"/>
        <v>2</v>
      </c>
      <c r="AE43" s="71">
        <f t="shared" si="29"/>
        <v>3.2249999999999996</v>
      </c>
      <c r="AF43" s="71">
        <v>1</v>
      </c>
      <c r="AG43" s="62">
        <f t="shared" si="30"/>
        <v>1.175</v>
      </c>
      <c r="AH43" s="70">
        <f t="shared" si="2"/>
        <v>1</v>
      </c>
      <c r="AI43" s="70">
        <f t="shared" si="31"/>
        <v>2.35</v>
      </c>
      <c r="AJ43" s="70">
        <f t="shared" si="32"/>
        <v>42.554130122425846</v>
      </c>
      <c r="AK43" s="70">
        <f t="shared" si="33"/>
        <v>27234.6432783526</v>
      </c>
      <c r="AL43" s="70">
        <f t="shared" si="34"/>
        <v>28.149056115544923</v>
      </c>
      <c r="AM43" s="99">
        <f t="shared" si="82"/>
        <v>18.108140477628019</v>
      </c>
      <c r="AO43" s="71">
        <f t="shared" si="35"/>
        <v>-28</v>
      </c>
      <c r="AP43" s="71">
        <f t="shared" si="36"/>
        <v>4.55</v>
      </c>
      <c r="AQ43" s="71">
        <v>1</v>
      </c>
      <c r="AR43" s="62">
        <f t="shared" si="37"/>
        <v>1.325</v>
      </c>
      <c r="AS43" s="70">
        <f t="shared" si="3"/>
        <v>1</v>
      </c>
      <c r="AT43" s="70">
        <f t="shared" si="38"/>
        <v>-37.1</v>
      </c>
      <c r="AU43" s="70">
        <f t="shared" si="39"/>
        <v>0.93808765531510274</v>
      </c>
      <c r="AV43" s="70">
        <f t="shared" si="40"/>
        <v>38424.07036170677</v>
      </c>
      <c r="AW43" s="70">
        <f t="shared" si="41"/>
        <v>28.149056115544923</v>
      </c>
      <c r="AZ43" s="71">
        <f t="shared" si="42"/>
        <v>-65</v>
      </c>
      <c r="BA43" s="71">
        <f t="shared" si="43"/>
        <v>6.06</v>
      </c>
      <c r="BB43" s="71">
        <v>1</v>
      </c>
      <c r="BC43" s="62">
        <f t="shared" si="44"/>
        <v>1.51</v>
      </c>
      <c r="BD43" s="70">
        <f t="shared" si="4"/>
        <v>1</v>
      </c>
      <c r="BE43" s="70">
        <f t="shared" si="45"/>
        <v>-98.15</v>
      </c>
      <c r="BF43" s="70">
        <f t="shared" si="46"/>
        <v>7.3974609374999663E-3</v>
      </c>
      <c r="BG43" s="70">
        <f t="shared" si="47"/>
        <v>51175.794811416046</v>
      </c>
      <c r="BH43" s="70">
        <f t="shared" si="48"/>
        <v>28.149056115544923</v>
      </c>
      <c r="BK43" s="71">
        <f t="shared" si="49"/>
        <v>-115</v>
      </c>
      <c r="BL43" s="71">
        <f t="shared" si="50"/>
        <v>7.8199999999999994</v>
      </c>
      <c r="BM43" s="71">
        <v>1</v>
      </c>
      <c r="BN43" s="62">
        <f t="shared" si="51"/>
        <v>1.76</v>
      </c>
      <c r="BO43" s="70">
        <f t="shared" si="5"/>
        <v>1</v>
      </c>
      <c r="BP43" s="70">
        <f t="shared" si="52"/>
        <v>-202.4</v>
      </c>
      <c r="BQ43" s="70">
        <f t="shared" si="53"/>
        <v>9.3221664428710195E-6</v>
      </c>
      <c r="BR43" s="70">
        <f t="shared" si="54"/>
        <v>66038.731918361969</v>
      </c>
      <c r="BS43" s="70">
        <f t="shared" si="55"/>
        <v>28.149056115544923</v>
      </c>
      <c r="BV43" s="71">
        <f t="shared" si="56"/>
        <v>-170</v>
      </c>
      <c r="BW43" s="71">
        <f t="shared" si="57"/>
        <v>9.8550000000000004</v>
      </c>
      <c r="BX43" s="71">
        <v>1</v>
      </c>
      <c r="BY43" s="62">
        <f t="shared" si="58"/>
        <v>2.0350000000000001</v>
      </c>
      <c r="BZ43" s="70">
        <f t="shared" si="6"/>
        <v>1</v>
      </c>
      <c r="CA43" s="70">
        <f t="shared" si="59"/>
        <v>-345.95000000000005</v>
      </c>
      <c r="CB43" s="70">
        <f t="shared" si="60"/>
        <v>5.7363649830221483E-9</v>
      </c>
      <c r="CC43" s="70">
        <f t="shared" si="61"/>
        <v>83224.002948268186</v>
      </c>
      <c r="CD43" s="70">
        <f t="shared" si="62"/>
        <v>28.149056115544923</v>
      </c>
      <c r="CG43" s="71">
        <f t="shared" si="63"/>
        <v>-220</v>
      </c>
      <c r="CH43" s="71">
        <f t="shared" si="64"/>
        <v>12.14</v>
      </c>
      <c r="CI43" s="71">
        <v>1</v>
      </c>
      <c r="CJ43" s="62">
        <f t="shared" si="65"/>
        <v>2.2850000000000001</v>
      </c>
      <c r="CK43" s="70">
        <f t="shared" si="7"/>
        <v>1</v>
      </c>
      <c r="CL43" s="70">
        <f t="shared" si="66"/>
        <v>-502.70000000000005</v>
      </c>
      <c r="CM43" s="70">
        <f t="shared" si="67"/>
        <v>6.9007910497019924E-12</v>
      </c>
      <c r="CN43" s="70">
        <f t="shared" si="68"/>
        <v>102520.48663541104</v>
      </c>
      <c r="CO43" s="70">
        <f t="shared" si="69"/>
        <v>28.149056115544923</v>
      </c>
      <c r="CR43" s="71">
        <f t="shared" si="70"/>
        <v>-283</v>
      </c>
      <c r="CS43" s="71">
        <f t="shared" si="71"/>
        <v>14.74</v>
      </c>
      <c r="CT43" s="71">
        <v>1</v>
      </c>
      <c r="CU43" s="62">
        <f t="shared" si="77"/>
        <v>2.6</v>
      </c>
      <c r="CV43" s="70">
        <f t="shared" si="8"/>
        <v>1</v>
      </c>
      <c r="CW43" s="70">
        <f t="shared" si="72"/>
        <v>-735.80000000000007</v>
      </c>
      <c r="CX43" s="70">
        <f t="shared" si="73"/>
        <v>1.3495834036975142E-15</v>
      </c>
      <c r="CY43" s="70">
        <f t="shared" si="74"/>
        <v>124477.09827067204</v>
      </c>
      <c r="CZ43" s="70">
        <f t="shared" si="75"/>
        <v>28.149056115544923</v>
      </c>
    </row>
    <row r="44" spans="1:104">
      <c r="A44" s="62">
        <f t="shared" si="9"/>
        <v>0.9330329915368073</v>
      </c>
      <c r="B44" s="62">
        <f t="shared" si="10"/>
        <v>1.2666666666666666</v>
      </c>
      <c r="C44" s="83">
        <f t="shared" si="80"/>
        <v>3.2249999999999996</v>
      </c>
      <c r="D44" s="87"/>
      <c r="E44" s="65">
        <f t="shared" si="12"/>
        <v>194.01172051333143</v>
      </c>
      <c r="F44" s="62">
        <f t="shared" si="76"/>
        <v>7.6000000000000041</v>
      </c>
      <c r="G44" s="66">
        <v>38</v>
      </c>
      <c r="H44" s="71">
        <f t="shared" si="13"/>
        <v>38</v>
      </c>
      <c r="I44" s="71">
        <f t="shared" si="14"/>
        <v>1</v>
      </c>
      <c r="J44" s="71">
        <v>1</v>
      </c>
      <c r="K44" s="62">
        <f t="shared" si="15"/>
        <v>1</v>
      </c>
      <c r="L44" s="70">
        <f t="shared" si="0"/>
        <v>2</v>
      </c>
      <c r="M44" s="70">
        <f t="shared" si="16"/>
        <v>76</v>
      </c>
      <c r="N44" s="70">
        <f t="shared" si="17"/>
        <v>1940.1172051333142</v>
      </c>
      <c r="O44" s="70">
        <f t="shared" si="18"/>
        <v>9700.586025666571</v>
      </c>
      <c r="P44" s="70">
        <f t="shared" si="19"/>
        <v>29.172831535384173</v>
      </c>
      <c r="Q44" s="99">
        <f t="shared" si="78"/>
        <v>25.52785796228045</v>
      </c>
      <c r="S44" s="71">
        <f t="shared" si="21"/>
        <v>28</v>
      </c>
      <c r="T44" s="71">
        <f t="shared" si="22"/>
        <v>2.0499999999999998</v>
      </c>
      <c r="U44" s="71">
        <v>1</v>
      </c>
      <c r="V44" s="62">
        <f t="shared" si="23"/>
        <v>1.05</v>
      </c>
      <c r="W44" s="70">
        <f t="shared" si="1"/>
        <v>2</v>
      </c>
      <c r="X44" s="70">
        <f t="shared" si="24"/>
        <v>58.800000000000004</v>
      </c>
      <c r="Y44" s="70">
        <f t="shared" si="25"/>
        <v>994.31006763082303</v>
      </c>
      <c r="Z44" s="70">
        <f t="shared" si="26"/>
        <v>19886.20135261647</v>
      </c>
      <c r="AA44" s="70">
        <f t="shared" si="27"/>
        <v>29.172831535384173</v>
      </c>
      <c r="AB44" s="99">
        <f t="shared" si="81"/>
        <v>16.910035163789505</v>
      </c>
      <c r="AD44" s="71">
        <f t="shared" si="28"/>
        <v>3</v>
      </c>
      <c r="AE44" s="71">
        <f t="shared" si="29"/>
        <v>3.2249999999999996</v>
      </c>
      <c r="AF44" s="71">
        <v>1</v>
      </c>
      <c r="AG44" s="62">
        <f t="shared" si="30"/>
        <v>1.175</v>
      </c>
      <c r="AH44" s="70">
        <f t="shared" si="2"/>
        <v>1</v>
      </c>
      <c r="AI44" s="70">
        <f t="shared" si="31"/>
        <v>3.5250000000000004</v>
      </c>
      <c r="AJ44" s="70">
        <f t="shared" si="32"/>
        <v>48.881859269960351</v>
      </c>
      <c r="AK44" s="70">
        <f t="shared" si="33"/>
        <v>31284.389932774691</v>
      </c>
      <c r="AL44" s="70">
        <f t="shared" si="34"/>
        <v>29.172831535384173</v>
      </c>
      <c r="AM44" s="99">
        <f t="shared" si="82"/>
        <v>13.867194119137688</v>
      </c>
      <c r="AO44" s="71">
        <f t="shared" si="35"/>
        <v>-27</v>
      </c>
      <c r="AP44" s="71">
        <f t="shared" si="36"/>
        <v>4.55</v>
      </c>
      <c r="AQ44" s="71">
        <v>1</v>
      </c>
      <c r="AR44" s="62">
        <f t="shared" si="37"/>
        <v>1.325</v>
      </c>
      <c r="AS44" s="70">
        <f t="shared" si="3"/>
        <v>1</v>
      </c>
      <c r="AT44" s="70">
        <f t="shared" si="38"/>
        <v>-35.774999999999999</v>
      </c>
      <c r="AU44" s="70">
        <f t="shared" si="39"/>
        <v>1.0775797465034844</v>
      </c>
      <c r="AV44" s="70">
        <f t="shared" si="40"/>
        <v>44137.666416782893</v>
      </c>
      <c r="AW44" s="70">
        <f t="shared" si="41"/>
        <v>29.172831535384173</v>
      </c>
      <c r="AZ44" s="71">
        <f t="shared" si="42"/>
        <v>-64</v>
      </c>
      <c r="BA44" s="71">
        <f t="shared" si="43"/>
        <v>6.06</v>
      </c>
      <c r="BB44" s="71">
        <v>1</v>
      </c>
      <c r="BC44" s="62">
        <f t="shared" si="44"/>
        <v>1.51</v>
      </c>
      <c r="BD44" s="70">
        <f t="shared" si="4"/>
        <v>1</v>
      </c>
      <c r="BE44" s="70">
        <f t="shared" si="45"/>
        <v>-96.64</v>
      </c>
      <c r="BF44" s="70">
        <f t="shared" si="46"/>
        <v>8.4974512100610359E-3</v>
      </c>
      <c r="BG44" s="70">
        <f t="shared" si="47"/>
        <v>58785.551315539422</v>
      </c>
      <c r="BH44" s="70">
        <f t="shared" si="48"/>
        <v>29.172831535384173</v>
      </c>
      <c r="BK44" s="71">
        <f t="shared" si="49"/>
        <v>-114</v>
      </c>
      <c r="BL44" s="71">
        <f t="shared" si="50"/>
        <v>7.8199999999999994</v>
      </c>
      <c r="BM44" s="71">
        <v>1</v>
      </c>
      <c r="BN44" s="62">
        <f t="shared" si="51"/>
        <v>1.76</v>
      </c>
      <c r="BO44" s="70">
        <f t="shared" si="5"/>
        <v>1</v>
      </c>
      <c r="BP44" s="70">
        <f t="shared" si="52"/>
        <v>-200.64000000000001</v>
      </c>
      <c r="BQ44" s="70">
        <f t="shared" si="53"/>
        <v>1.0708357257934504E-5</v>
      </c>
      <c r="BR44" s="70">
        <f t="shared" si="54"/>
        <v>75858.582720712584</v>
      </c>
      <c r="BS44" s="70">
        <f t="shared" si="55"/>
        <v>29.172831535384173</v>
      </c>
      <c r="BV44" s="71">
        <f t="shared" si="56"/>
        <v>-169</v>
      </c>
      <c r="BW44" s="71">
        <f t="shared" si="57"/>
        <v>9.8550000000000004</v>
      </c>
      <c r="BX44" s="71">
        <v>1</v>
      </c>
      <c r="BY44" s="62">
        <f t="shared" si="58"/>
        <v>2.0350000000000001</v>
      </c>
      <c r="BZ44" s="70">
        <f t="shared" si="6"/>
        <v>1</v>
      </c>
      <c r="CA44" s="70">
        <f t="shared" si="59"/>
        <v>-343.91500000000002</v>
      </c>
      <c r="CB44" s="70">
        <f t="shared" si="60"/>
        <v>6.5893530196601371E-9</v>
      </c>
      <c r="CC44" s="70">
        <f t="shared" si="61"/>
        <v>95599.275282944058</v>
      </c>
      <c r="CD44" s="70">
        <f t="shared" si="62"/>
        <v>29.172831535384173</v>
      </c>
      <c r="CG44" s="71">
        <f t="shared" si="63"/>
        <v>-219</v>
      </c>
      <c r="CH44" s="71">
        <f t="shared" si="64"/>
        <v>12.14</v>
      </c>
      <c r="CI44" s="71">
        <v>1</v>
      </c>
      <c r="CJ44" s="62">
        <f t="shared" si="65"/>
        <v>2.2850000000000001</v>
      </c>
      <c r="CK44" s="70">
        <f t="shared" si="7"/>
        <v>1</v>
      </c>
      <c r="CL44" s="70">
        <f t="shared" si="66"/>
        <v>-500.41500000000002</v>
      </c>
      <c r="CM44" s="70">
        <f t="shared" si="67"/>
        <v>7.9269273269709417E-12</v>
      </c>
      <c r="CN44" s="70">
        <f t="shared" si="68"/>
        <v>117765.11435159219</v>
      </c>
      <c r="CO44" s="70">
        <f t="shared" si="69"/>
        <v>29.172831535384173</v>
      </c>
      <c r="CR44" s="71">
        <f t="shared" si="70"/>
        <v>-282</v>
      </c>
      <c r="CS44" s="71">
        <f t="shared" si="71"/>
        <v>14.74</v>
      </c>
      <c r="CT44" s="71">
        <v>1</v>
      </c>
      <c r="CU44" s="62">
        <f t="shared" si="77"/>
        <v>2.6</v>
      </c>
      <c r="CV44" s="70">
        <f t="shared" si="8"/>
        <v>1</v>
      </c>
      <c r="CW44" s="70">
        <f t="shared" si="72"/>
        <v>-733.2</v>
      </c>
      <c r="CX44" s="70">
        <f t="shared" si="73"/>
        <v>1.550264235758634E-15</v>
      </c>
      <c r="CY44" s="70">
        <f t="shared" si="74"/>
        <v>142986.63801832526</v>
      </c>
      <c r="CZ44" s="70">
        <f t="shared" si="75"/>
        <v>29.172831535384173</v>
      </c>
    </row>
    <row r="45" spans="1:104">
      <c r="A45" s="62">
        <f t="shared" si="9"/>
        <v>0.96593632892484549</v>
      </c>
      <c r="B45" s="62">
        <f t="shared" si="10"/>
        <v>1.3</v>
      </c>
      <c r="C45" s="83">
        <f t="shared" si="80"/>
        <v>3.2249999999999996</v>
      </c>
      <c r="D45" s="87"/>
      <c r="E45" s="65">
        <f t="shared" si="12"/>
        <v>222.86094420380837</v>
      </c>
      <c r="F45" s="62">
        <f t="shared" si="76"/>
        <v>7.8000000000000034</v>
      </c>
      <c r="G45" s="66">
        <v>39</v>
      </c>
      <c r="H45" s="71">
        <f t="shared" si="13"/>
        <v>39</v>
      </c>
      <c r="I45" s="71">
        <f t="shared" si="14"/>
        <v>1</v>
      </c>
      <c r="J45" s="71">
        <v>1</v>
      </c>
      <c r="K45" s="62">
        <f t="shared" si="15"/>
        <v>1</v>
      </c>
      <c r="L45" s="70">
        <f t="shared" si="0"/>
        <v>2</v>
      </c>
      <c r="M45" s="70">
        <f t="shared" si="16"/>
        <v>78</v>
      </c>
      <c r="N45" s="70">
        <f t="shared" si="17"/>
        <v>2228.6094420380837</v>
      </c>
      <c r="O45" s="70">
        <f t="shared" si="18"/>
        <v>11143.047210190418</v>
      </c>
      <c r="P45" s="70">
        <f t="shared" si="19"/>
        <v>30.233807095347665</v>
      </c>
      <c r="Q45" s="99">
        <f t="shared" si="78"/>
        <v>28.571915923565175</v>
      </c>
      <c r="S45" s="71">
        <f t="shared" si="21"/>
        <v>29</v>
      </c>
      <c r="T45" s="71">
        <f t="shared" si="22"/>
        <v>2.0499999999999998</v>
      </c>
      <c r="U45" s="71">
        <v>1</v>
      </c>
      <c r="V45" s="62">
        <f t="shared" si="23"/>
        <v>1.05</v>
      </c>
      <c r="W45" s="70">
        <f t="shared" si="1"/>
        <v>2</v>
      </c>
      <c r="X45" s="70">
        <f t="shared" si="24"/>
        <v>60.900000000000006</v>
      </c>
      <c r="Y45" s="70">
        <f t="shared" si="25"/>
        <v>1142.162339044517</v>
      </c>
      <c r="Z45" s="70">
        <f t="shared" si="26"/>
        <v>22843.246780890357</v>
      </c>
      <c r="AA45" s="70">
        <f t="shared" si="27"/>
        <v>30.233807095347665</v>
      </c>
      <c r="AB45" s="99">
        <f t="shared" si="81"/>
        <v>18.754718210911609</v>
      </c>
      <c r="AD45" s="71">
        <f t="shared" si="28"/>
        <v>4</v>
      </c>
      <c r="AE45" s="71">
        <f t="shared" si="29"/>
        <v>3.2249999999999996</v>
      </c>
      <c r="AF45" s="71">
        <v>1</v>
      </c>
      <c r="AG45" s="62">
        <f t="shared" si="30"/>
        <v>1.175</v>
      </c>
      <c r="AH45" s="70">
        <f t="shared" si="2"/>
        <v>1</v>
      </c>
      <c r="AI45" s="70">
        <f t="shared" si="31"/>
        <v>4.7</v>
      </c>
      <c r="AJ45" s="70">
        <f t="shared" si="32"/>
        <v>56.150511332600018</v>
      </c>
      <c r="AK45" s="70">
        <f t="shared" si="33"/>
        <v>35936.327252864095</v>
      </c>
      <c r="AL45" s="70">
        <f t="shared" si="34"/>
        <v>30.233807095347665</v>
      </c>
      <c r="AM45" s="99">
        <f t="shared" si="82"/>
        <v>11.946917304808514</v>
      </c>
      <c r="AO45" s="71">
        <f t="shared" si="35"/>
        <v>-26</v>
      </c>
      <c r="AP45" s="71">
        <f t="shared" si="36"/>
        <v>4.55</v>
      </c>
      <c r="AQ45" s="71">
        <v>1</v>
      </c>
      <c r="AR45" s="62">
        <f t="shared" si="37"/>
        <v>1.325</v>
      </c>
      <c r="AS45" s="70">
        <f t="shared" si="3"/>
        <v>1</v>
      </c>
      <c r="AT45" s="70">
        <f t="shared" si="38"/>
        <v>-34.449999999999996</v>
      </c>
      <c r="AU45" s="70">
        <f t="shared" si="39"/>
        <v>1.2378140821866745</v>
      </c>
      <c r="AV45" s="70">
        <f t="shared" si="40"/>
        <v>50700.864806366408</v>
      </c>
      <c r="AW45" s="70">
        <f t="shared" si="41"/>
        <v>30.233807095347665</v>
      </c>
      <c r="AZ45" s="71">
        <f t="shared" si="42"/>
        <v>-63</v>
      </c>
      <c r="BA45" s="71">
        <f t="shared" si="43"/>
        <v>6.06</v>
      </c>
      <c r="BB45" s="71">
        <v>1</v>
      </c>
      <c r="BC45" s="62">
        <f t="shared" si="44"/>
        <v>1.51</v>
      </c>
      <c r="BD45" s="70">
        <f t="shared" si="4"/>
        <v>1</v>
      </c>
      <c r="BE45" s="70">
        <f t="shared" si="45"/>
        <v>-95.13</v>
      </c>
      <c r="BF45" s="70">
        <f t="shared" si="46"/>
        <v>9.7610082266646782E-3</v>
      </c>
      <c r="BG45" s="70">
        <f t="shared" si="47"/>
        <v>67526.866093753939</v>
      </c>
      <c r="BH45" s="70">
        <f t="shared" si="48"/>
        <v>30.233807095347665</v>
      </c>
      <c r="BK45" s="71">
        <f t="shared" si="49"/>
        <v>-113</v>
      </c>
      <c r="BL45" s="71">
        <f t="shared" si="50"/>
        <v>7.8199999999999994</v>
      </c>
      <c r="BM45" s="71">
        <v>1</v>
      </c>
      <c r="BN45" s="62">
        <f t="shared" si="51"/>
        <v>1.76</v>
      </c>
      <c r="BO45" s="70">
        <f t="shared" si="5"/>
        <v>1</v>
      </c>
      <c r="BP45" s="70">
        <f t="shared" si="52"/>
        <v>-198.88</v>
      </c>
      <c r="BQ45" s="70">
        <f t="shared" si="53"/>
        <v>1.2300672366909925E-5</v>
      </c>
      <c r="BR45" s="70">
        <f t="shared" si="54"/>
        <v>87138.629183689074</v>
      </c>
      <c r="BS45" s="70">
        <f t="shared" si="55"/>
        <v>30.233807095347665</v>
      </c>
      <c r="BV45" s="71">
        <f t="shared" si="56"/>
        <v>-168</v>
      </c>
      <c r="BW45" s="71">
        <f t="shared" si="57"/>
        <v>9.8550000000000004</v>
      </c>
      <c r="BX45" s="71">
        <v>1</v>
      </c>
      <c r="BY45" s="62">
        <f t="shared" si="58"/>
        <v>2.0350000000000001</v>
      </c>
      <c r="BZ45" s="70">
        <f t="shared" si="6"/>
        <v>1</v>
      </c>
      <c r="CA45" s="70">
        <f t="shared" si="59"/>
        <v>-341.88</v>
      </c>
      <c r="CB45" s="70">
        <f t="shared" si="60"/>
        <v>7.5691789741783452E-9</v>
      </c>
      <c r="CC45" s="70">
        <f t="shared" si="61"/>
        <v>109814.73025642658</v>
      </c>
      <c r="CD45" s="70">
        <f t="shared" si="62"/>
        <v>30.233807095347665</v>
      </c>
      <c r="CG45" s="71">
        <f t="shared" si="63"/>
        <v>-218</v>
      </c>
      <c r="CH45" s="71">
        <f t="shared" si="64"/>
        <v>12.14</v>
      </c>
      <c r="CI45" s="71">
        <v>1</v>
      </c>
      <c r="CJ45" s="62">
        <f t="shared" si="65"/>
        <v>2.2850000000000001</v>
      </c>
      <c r="CK45" s="70">
        <f t="shared" si="7"/>
        <v>1</v>
      </c>
      <c r="CL45" s="70">
        <f t="shared" si="66"/>
        <v>-498.13000000000005</v>
      </c>
      <c r="CM45" s="70">
        <f t="shared" si="67"/>
        <v>9.1056483806725647E-12</v>
      </c>
      <c r="CN45" s="70">
        <f t="shared" si="68"/>
        <v>135276.59313171168</v>
      </c>
      <c r="CO45" s="70">
        <f t="shared" si="69"/>
        <v>30.233807095347665</v>
      </c>
      <c r="CR45" s="71">
        <f t="shared" si="70"/>
        <v>-281</v>
      </c>
      <c r="CS45" s="71">
        <f t="shared" si="71"/>
        <v>14.74</v>
      </c>
      <c r="CT45" s="71">
        <v>1</v>
      </c>
      <c r="CU45" s="62">
        <f t="shared" si="77"/>
        <v>2.6</v>
      </c>
      <c r="CV45" s="70">
        <f t="shared" si="8"/>
        <v>1</v>
      </c>
      <c r="CW45" s="70">
        <f t="shared" si="72"/>
        <v>-730.6</v>
      </c>
      <c r="CX45" s="70">
        <f t="shared" si="73"/>
        <v>1.7807859774266784E-15</v>
      </c>
      <c r="CY45" s="70">
        <f t="shared" si="74"/>
        <v>164248.51587820676</v>
      </c>
      <c r="CZ45" s="70">
        <f t="shared" si="75"/>
        <v>30.233807095347665</v>
      </c>
    </row>
    <row r="46" spans="1:104">
      <c r="A46" s="62">
        <f t="shared" si="9"/>
        <v>1</v>
      </c>
      <c r="B46" s="62">
        <f t="shared" si="10"/>
        <v>1.3333333333333333</v>
      </c>
      <c r="C46" s="83">
        <f t="shared" si="80"/>
        <v>3.2249999999999996</v>
      </c>
      <c r="D46" s="87"/>
      <c r="E46" s="65">
        <f t="shared" si="12"/>
        <v>256.00000000000068</v>
      </c>
      <c r="F46" s="62">
        <f t="shared" si="76"/>
        <v>8.0000000000000036</v>
      </c>
      <c r="G46" s="66">
        <v>40</v>
      </c>
      <c r="H46" s="71">
        <f t="shared" si="13"/>
        <v>40</v>
      </c>
      <c r="I46" s="71">
        <f t="shared" si="14"/>
        <v>1</v>
      </c>
      <c r="J46" s="71">
        <v>5</v>
      </c>
      <c r="K46" s="62">
        <f t="shared" si="15"/>
        <v>1</v>
      </c>
      <c r="L46" s="70">
        <f t="shared" si="0"/>
        <v>10</v>
      </c>
      <c r="M46" s="70">
        <f t="shared" si="16"/>
        <v>400</v>
      </c>
      <c r="N46" s="70">
        <f t="shared" si="17"/>
        <v>2560.0000000000068</v>
      </c>
      <c r="O46" s="70">
        <f t="shared" si="18"/>
        <v>12800.000000000035</v>
      </c>
      <c r="P46" s="70">
        <f t="shared" si="19"/>
        <v>31.333333333333332</v>
      </c>
      <c r="Q46" s="99">
        <f t="shared" si="78"/>
        <v>6.4000000000000172</v>
      </c>
      <c r="S46" s="71">
        <f t="shared" si="21"/>
        <v>30</v>
      </c>
      <c r="T46" s="71">
        <f t="shared" si="22"/>
        <v>2.0499999999999998</v>
      </c>
      <c r="U46" s="71">
        <v>1</v>
      </c>
      <c r="V46" s="62">
        <f t="shared" si="23"/>
        <v>1.05</v>
      </c>
      <c r="W46" s="70">
        <f t="shared" si="1"/>
        <v>2</v>
      </c>
      <c r="X46" s="70">
        <f t="shared" si="24"/>
        <v>63</v>
      </c>
      <c r="Y46" s="70">
        <f t="shared" si="25"/>
        <v>1312.0000000000023</v>
      </c>
      <c r="Z46" s="70">
        <f t="shared" si="26"/>
        <v>26240.000000000065</v>
      </c>
      <c r="AA46" s="70">
        <f t="shared" si="27"/>
        <v>31.333333333333332</v>
      </c>
      <c r="AB46" s="99">
        <f t="shared" si="81"/>
        <v>20.825396825396862</v>
      </c>
      <c r="AD46" s="71">
        <f t="shared" si="28"/>
        <v>5</v>
      </c>
      <c r="AE46" s="71">
        <f t="shared" si="29"/>
        <v>3.2249999999999996</v>
      </c>
      <c r="AF46" s="71">
        <v>1</v>
      </c>
      <c r="AG46" s="62">
        <f t="shared" si="30"/>
        <v>1.175</v>
      </c>
      <c r="AH46" s="70">
        <f t="shared" si="2"/>
        <v>1</v>
      </c>
      <c r="AI46" s="70">
        <f t="shared" si="31"/>
        <v>5.875</v>
      </c>
      <c r="AJ46" s="70">
        <f t="shared" si="32"/>
        <v>64.500000000000014</v>
      </c>
      <c r="AK46" s="70">
        <f t="shared" si="33"/>
        <v>41280.000000000102</v>
      </c>
      <c r="AL46" s="70">
        <f t="shared" si="34"/>
        <v>31.333333333333332</v>
      </c>
      <c r="AM46" s="99">
        <f t="shared" si="82"/>
        <v>10.978723404255321</v>
      </c>
      <c r="AO46" s="71">
        <f t="shared" si="35"/>
        <v>-25</v>
      </c>
      <c r="AP46" s="71">
        <f t="shared" si="36"/>
        <v>4.55</v>
      </c>
      <c r="AQ46" s="71">
        <v>1</v>
      </c>
      <c r="AR46" s="62">
        <f t="shared" si="37"/>
        <v>1.325</v>
      </c>
      <c r="AS46" s="70">
        <f t="shared" si="3"/>
        <v>1</v>
      </c>
      <c r="AT46" s="70">
        <f t="shared" si="38"/>
        <v>-33.125</v>
      </c>
      <c r="AU46" s="70">
        <f t="shared" si="39"/>
        <v>1.4218749999999976</v>
      </c>
      <c r="AV46" s="70">
        <f t="shared" si="40"/>
        <v>58240.00000000016</v>
      </c>
      <c r="AW46" s="70">
        <f t="shared" si="41"/>
        <v>31.333333333333332</v>
      </c>
      <c r="AZ46" s="71">
        <f t="shared" si="42"/>
        <v>-62</v>
      </c>
      <c r="BA46" s="71">
        <f t="shared" si="43"/>
        <v>6.06</v>
      </c>
      <c r="BB46" s="71">
        <v>1</v>
      </c>
      <c r="BC46" s="62">
        <f t="shared" si="44"/>
        <v>1.51</v>
      </c>
      <c r="BD46" s="70">
        <f t="shared" si="4"/>
        <v>1</v>
      </c>
      <c r="BE46" s="70">
        <f t="shared" si="45"/>
        <v>-93.62</v>
      </c>
      <c r="BF46" s="70">
        <f t="shared" si="46"/>
        <v>1.1212454093082245E-2</v>
      </c>
      <c r="BG46" s="70">
        <f t="shared" si="47"/>
        <v>77568.000000000204</v>
      </c>
      <c r="BH46" s="70">
        <f t="shared" si="48"/>
        <v>31.333333333333332</v>
      </c>
      <c r="BK46" s="71">
        <f t="shared" si="49"/>
        <v>-112</v>
      </c>
      <c r="BL46" s="71">
        <f t="shared" si="50"/>
        <v>7.8199999999999994</v>
      </c>
      <c r="BM46" s="71">
        <v>1</v>
      </c>
      <c r="BN46" s="62">
        <f t="shared" si="51"/>
        <v>1.76</v>
      </c>
      <c r="BO46" s="70">
        <f t="shared" si="5"/>
        <v>1</v>
      </c>
      <c r="BP46" s="70">
        <f t="shared" si="52"/>
        <v>-197.12</v>
      </c>
      <c r="BQ46" s="70">
        <f t="shared" si="53"/>
        <v>1.4129762113226917E-5</v>
      </c>
      <c r="BR46" s="70">
        <f t="shared" si="54"/>
        <v>100096.00000000025</v>
      </c>
      <c r="BS46" s="70">
        <f t="shared" si="55"/>
        <v>31.333333333333332</v>
      </c>
      <c r="BV46" s="71">
        <f t="shared" si="56"/>
        <v>-167</v>
      </c>
      <c r="BW46" s="71">
        <f t="shared" si="57"/>
        <v>9.8550000000000004</v>
      </c>
      <c r="BX46" s="71">
        <v>1</v>
      </c>
      <c r="BY46" s="62">
        <f t="shared" si="58"/>
        <v>2.0350000000000001</v>
      </c>
      <c r="BZ46" s="70">
        <f t="shared" si="6"/>
        <v>1</v>
      </c>
      <c r="CA46" s="70">
        <f t="shared" si="59"/>
        <v>-339.84500000000003</v>
      </c>
      <c r="CB46" s="70">
        <f t="shared" si="60"/>
        <v>8.6947034363168098E-9</v>
      </c>
      <c r="CC46" s="70">
        <f t="shared" si="61"/>
        <v>126144.00000000035</v>
      </c>
      <c r="CD46" s="70">
        <f t="shared" si="62"/>
        <v>31.333333333333332</v>
      </c>
      <c r="CG46" s="71">
        <f t="shared" si="63"/>
        <v>-217</v>
      </c>
      <c r="CH46" s="71">
        <f t="shared" si="64"/>
        <v>12.14</v>
      </c>
      <c r="CI46" s="71">
        <v>1</v>
      </c>
      <c r="CJ46" s="62">
        <f t="shared" si="65"/>
        <v>2.2850000000000001</v>
      </c>
      <c r="CK46" s="70">
        <f t="shared" si="7"/>
        <v>1</v>
      </c>
      <c r="CL46" s="70">
        <f t="shared" si="66"/>
        <v>-495.84500000000003</v>
      </c>
      <c r="CM46" s="70">
        <f t="shared" si="67"/>
        <v>1.0459643316059989E-11</v>
      </c>
      <c r="CN46" s="70">
        <f t="shared" si="68"/>
        <v>155392.00000000041</v>
      </c>
      <c r="CO46" s="70">
        <f t="shared" si="69"/>
        <v>31.333333333333332</v>
      </c>
      <c r="CR46" s="71">
        <f t="shared" si="70"/>
        <v>-280</v>
      </c>
      <c r="CS46" s="71">
        <f t="shared" si="71"/>
        <v>14.74</v>
      </c>
      <c r="CT46" s="71">
        <v>1</v>
      </c>
      <c r="CU46" s="62">
        <f t="shared" si="77"/>
        <v>2.6</v>
      </c>
      <c r="CV46" s="70">
        <f t="shared" si="8"/>
        <v>1</v>
      </c>
      <c r="CW46" s="70">
        <f t="shared" si="72"/>
        <v>-728</v>
      </c>
      <c r="CX46" s="70">
        <f t="shared" si="73"/>
        <v>2.0455859228718127E-15</v>
      </c>
      <c r="CY46" s="70">
        <f t="shared" si="74"/>
        <v>188672.00000000049</v>
      </c>
      <c r="CZ46" s="70">
        <f t="shared" si="75"/>
        <v>31.333333333333332</v>
      </c>
    </row>
    <row r="47" spans="1:104">
      <c r="A47" s="62">
        <f t="shared" si="9"/>
        <v>1.0352649238413776</v>
      </c>
      <c r="B47" s="62">
        <f t="shared" si="10"/>
        <v>1.3666666666666667</v>
      </c>
      <c r="C47" s="83">
        <f t="shared" si="80"/>
        <v>3.2249999999999996</v>
      </c>
      <c r="D47" s="87"/>
      <c r="E47" s="65">
        <f t="shared" si="12"/>
        <v>294.06677887924178</v>
      </c>
      <c r="F47" s="62">
        <f t="shared" si="76"/>
        <v>8.2000000000000046</v>
      </c>
      <c r="G47" s="66">
        <v>41</v>
      </c>
      <c r="H47" s="71">
        <f t="shared" si="13"/>
        <v>41</v>
      </c>
      <c r="I47" s="71">
        <f t="shared" si="14"/>
        <v>1</v>
      </c>
      <c r="J47" s="71">
        <v>1</v>
      </c>
      <c r="K47" s="62">
        <f t="shared" si="15"/>
        <v>1</v>
      </c>
      <c r="L47" s="70">
        <f t="shared" si="0"/>
        <v>10</v>
      </c>
      <c r="M47" s="70">
        <f t="shared" si="16"/>
        <v>410</v>
      </c>
      <c r="N47" s="70">
        <f t="shared" si="17"/>
        <v>2940.6677887924179</v>
      </c>
      <c r="O47" s="70">
        <f t="shared" si="18"/>
        <v>14703.33894396209</v>
      </c>
      <c r="P47" s="70">
        <f t="shared" si="19"/>
        <v>32.472809777824544</v>
      </c>
      <c r="Q47" s="99">
        <f t="shared" si="78"/>
        <v>7.1723604604693119</v>
      </c>
      <c r="S47" s="71">
        <f t="shared" si="21"/>
        <v>31</v>
      </c>
      <c r="T47" s="71">
        <f t="shared" si="22"/>
        <v>2.0499999999999998</v>
      </c>
      <c r="U47" s="71">
        <v>1</v>
      </c>
      <c r="V47" s="62">
        <f t="shared" si="23"/>
        <v>1.05</v>
      </c>
      <c r="W47" s="70">
        <f t="shared" si="1"/>
        <v>2</v>
      </c>
      <c r="X47" s="70">
        <f t="shared" si="24"/>
        <v>65.100000000000009</v>
      </c>
      <c r="Y47" s="70">
        <f t="shared" si="25"/>
        <v>1507.092241756113</v>
      </c>
      <c r="Z47" s="70">
        <f t="shared" si="26"/>
        <v>30141.844835122283</v>
      </c>
      <c r="AA47" s="70">
        <f t="shared" si="27"/>
        <v>32.472809777824544</v>
      </c>
      <c r="AB47" s="99">
        <f t="shared" si="81"/>
        <v>23.150418460155343</v>
      </c>
      <c r="AD47" s="71">
        <f t="shared" si="28"/>
        <v>6</v>
      </c>
      <c r="AE47" s="71">
        <f t="shared" si="29"/>
        <v>3.2249999999999996</v>
      </c>
      <c r="AF47" s="71">
        <v>1</v>
      </c>
      <c r="AG47" s="62">
        <f t="shared" si="30"/>
        <v>1.175</v>
      </c>
      <c r="AH47" s="70">
        <f t="shared" si="2"/>
        <v>1</v>
      </c>
      <c r="AI47" s="70">
        <f t="shared" si="31"/>
        <v>7.0500000000000007</v>
      </c>
      <c r="AJ47" s="70">
        <f t="shared" si="32"/>
        <v>74.091043897308779</v>
      </c>
      <c r="AK47" s="70">
        <f t="shared" si="33"/>
        <v>47418.26809427773</v>
      </c>
      <c r="AL47" s="70">
        <f t="shared" si="34"/>
        <v>32.472809777824544</v>
      </c>
      <c r="AM47" s="99">
        <f t="shared" si="82"/>
        <v>10.50936792869628</v>
      </c>
      <c r="AO47" s="71">
        <f t="shared" si="35"/>
        <v>-24</v>
      </c>
      <c r="AP47" s="71">
        <f t="shared" si="36"/>
        <v>4.55</v>
      </c>
      <c r="AQ47" s="71">
        <v>1</v>
      </c>
      <c r="AR47" s="62">
        <f t="shared" si="37"/>
        <v>1.325</v>
      </c>
      <c r="AS47" s="70">
        <f t="shared" si="3"/>
        <v>1</v>
      </c>
      <c r="AT47" s="70">
        <f t="shared" si="38"/>
        <v>-31.799999999999997</v>
      </c>
      <c r="AU47" s="70">
        <f t="shared" si="39"/>
        <v>1.6333054735114068</v>
      </c>
      <c r="AV47" s="70">
        <f t="shared" si="40"/>
        <v>66900.192195027499</v>
      </c>
      <c r="AW47" s="70">
        <f t="shared" si="41"/>
        <v>32.472809777824544</v>
      </c>
      <c r="AZ47" s="71">
        <f t="shared" si="42"/>
        <v>-61</v>
      </c>
      <c r="BA47" s="71">
        <f t="shared" si="43"/>
        <v>6.06</v>
      </c>
      <c r="BB47" s="71">
        <v>1</v>
      </c>
      <c r="BC47" s="62">
        <f t="shared" si="44"/>
        <v>1.51</v>
      </c>
      <c r="BD47" s="70">
        <f t="shared" si="4"/>
        <v>1</v>
      </c>
      <c r="BE47" s="70">
        <f t="shared" si="45"/>
        <v>-92.11</v>
      </c>
      <c r="BF47" s="70">
        <f t="shared" si="46"/>
        <v>1.2879727572203346E-2</v>
      </c>
      <c r="BG47" s="70">
        <f t="shared" si="47"/>
        <v>89102.234000410244</v>
      </c>
      <c r="BH47" s="70">
        <f t="shared" si="48"/>
        <v>32.472809777824544</v>
      </c>
      <c r="BK47" s="71">
        <f t="shared" si="49"/>
        <v>-111</v>
      </c>
      <c r="BL47" s="71">
        <f t="shared" si="50"/>
        <v>7.8199999999999994</v>
      </c>
      <c r="BM47" s="71">
        <v>1</v>
      </c>
      <c r="BN47" s="62">
        <f t="shared" si="51"/>
        <v>1.76</v>
      </c>
      <c r="BO47" s="70">
        <f t="shared" si="5"/>
        <v>1</v>
      </c>
      <c r="BP47" s="70">
        <f t="shared" si="52"/>
        <v>-195.36</v>
      </c>
      <c r="BQ47" s="70">
        <f t="shared" si="53"/>
        <v>1.6230834495963192E-5</v>
      </c>
      <c r="BR47" s="70">
        <f t="shared" si="54"/>
        <v>114980.11054178354</v>
      </c>
      <c r="BS47" s="70">
        <f t="shared" si="55"/>
        <v>32.472809777824544</v>
      </c>
      <c r="BV47" s="71">
        <f t="shared" si="56"/>
        <v>-166</v>
      </c>
      <c r="BW47" s="71">
        <f t="shared" si="57"/>
        <v>9.8550000000000004</v>
      </c>
      <c r="BX47" s="71">
        <v>1</v>
      </c>
      <c r="BY47" s="62">
        <f t="shared" si="58"/>
        <v>2.0350000000000001</v>
      </c>
      <c r="BZ47" s="70">
        <f t="shared" si="6"/>
        <v>1</v>
      </c>
      <c r="CA47" s="70">
        <f t="shared" si="59"/>
        <v>-337.81</v>
      </c>
      <c r="CB47" s="70">
        <f t="shared" si="60"/>
        <v>9.9875915344841889E-9</v>
      </c>
      <c r="CC47" s="70">
        <f t="shared" si="61"/>
        <v>144901.40529274641</v>
      </c>
      <c r="CD47" s="70">
        <f t="shared" si="62"/>
        <v>32.472809777824544</v>
      </c>
      <c r="CG47" s="71">
        <f t="shared" si="63"/>
        <v>-216</v>
      </c>
      <c r="CH47" s="71">
        <f t="shared" si="64"/>
        <v>12.14</v>
      </c>
      <c r="CI47" s="71">
        <v>1</v>
      </c>
      <c r="CJ47" s="62">
        <f t="shared" si="65"/>
        <v>2.2850000000000001</v>
      </c>
      <c r="CK47" s="70">
        <f t="shared" si="7"/>
        <v>1</v>
      </c>
      <c r="CL47" s="70">
        <f t="shared" si="66"/>
        <v>-493.56000000000006</v>
      </c>
      <c r="CM47" s="70">
        <f t="shared" si="67"/>
        <v>1.2014975071013845E-11</v>
      </c>
      <c r="CN47" s="70">
        <f t="shared" si="68"/>
        <v>178498.53477969978</v>
      </c>
      <c r="CO47" s="70">
        <f t="shared" si="69"/>
        <v>32.472809777824544</v>
      </c>
      <c r="CR47" s="71">
        <f t="shared" si="70"/>
        <v>-279</v>
      </c>
      <c r="CS47" s="71">
        <f t="shared" si="71"/>
        <v>14.74</v>
      </c>
      <c r="CT47" s="71">
        <v>1</v>
      </c>
      <c r="CU47" s="62">
        <f t="shared" si="77"/>
        <v>2.6</v>
      </c>
      <c r="CV47" s="70">
        <f t="shared" si="8"/>
        <v>1</v>
      </c>
      <c r="CW47" s="70">
        <f t="shared" si="72"/>
        <v>-725.4</v>
      </c>
      <c r="CX47" s="70">
        <f t="shared" si="73"/>
        <v>2.3497611846079432E-15</v>
      </c>
      <c r="CY47" s="70">
        <f t="shared" si="74"/>
        <v>216727.21603400118</v>
      </c>
      <c r="CZ47" s="70">
        <f t="shared" si="75"/>
        <v>32.472809777824544</v>
      </c>
    </row>
    <row r="48" spans="1:104">
      <c r="A48" s="62">
        <f t="shared" si="9"/>
        <v>1.0717734625362934</v>
      </c>
      <c r="B48" s="62">
        <f t="shared" si="10"/>
        <v>1.4</v>
      </c>
      <c r="C48" s="83">
        <f t="shared" si="80"/>
        <v>3.2249999999999996</v>
      </c>
      <c r="D48" s="87"/>
      <c r="E48" s="65">
        <f t="shared" si="12"/>
        <v>337.79402515786188</v>
      </c>
      <c r="F48" s="62">
        <f t="shared" si="76"/>
        <v>8.4000000000000039</v>
      </c>
      <c r="G48" s="66">
        <v>42</v>
      </c>
      <c r="H48" s="71">
        <f t="shared" si="13"/>
        <v>42</v>
      </c>
      <c r="I48" s="71">
        <f t="shared" si="14"/>
        <v>1</v>
      </c>
      <c r="J48" s="71">
        <v>1</v>
      </c>
      <c r="K48" s="62">
        <f t="shared" si="15"/>
        <v>1</v>
      </c>
      <c r="L48" s="70">
        <f t="shared" si="0"/>
        <v>10</v>
      </c>
      <c r="M48" s="70">
        <f t="shared" si="16"/>
        <v>420</v>
      </c>
      <c r="N48" s="70">
        <f t="shared" si="17"/>
        <v>3377.9402515786187</v>
      </c>
      <c r="O48" s="70">
        <f t="shared" si="18"/>
        <v>16889.701257893095</v>
      </c>
      <c r="P48" s="70">
        <f t="shared" si="19"/>
        <v>33.653686723639609</v>
      </c>
      <c r="Q48" s="99">
        <f t="shared" si="78"/>
        <v>8.0427148847109962</v>
      </c>
      <c r="S48" s="71">
        <f t="shared" si="21"/>
        <v>32</v>
      </c>
      <c r="T48" s="71">
        <f t="shared" si="22"/>
        <v>2.0499999999999998</v>
      </c>
      <c r="U48" s="71">
        <v>1</v>
      </c>
      <c r="V48" s="62">
        <f t="shared" si="23"/>
        <v>1.05</v>
      </c>
      <c r="W48" s="70">
        <f t="shared" si="1"/>
        <v>2</v>
      </c>
      <c r="X48" s="70">
        <f t="shared" si="24"/>
        <v>67.2</v>
      </c>
      <c r="Y48" s="70">
        <f t="shared" si="25"/>
        <v>1731.194378934041</v>
      </c>
      <c r="Z48" s="70">
        <f t="shared" si="26"/>
        <v>34623.887578680842</v>
      </c>
      <c r="AA48" s="70">
        <f t="shared" si="27"/>
        <v>33.653686723639609</v>
      </c>
      <c r="AB48" s="99">
        <f t="shared" si="81"/>
        <v>25.761821115089894</v>
      </c>
      <c r="AD48" s="71">
        <f t="shared" si="28"/>
        <v>7</v>
      </c>
      <c r="AE48" s="71">
        <f t="shared" si="29"/>
        <v>3.2249999999999996</v>
      </c>
      <c r="AF48" s="71">
        <v>1</v>
      </c>
      <c r="AG48" s="62">
        <f t="shared" si="30"/>
        <v>1.175</v>
      </c>
      <c r="AH48" s="70">
        <f t="shared" si="2"/>
        <v>1</v>
      </c>
      <c r="AI48" s="70">
        <f t="shared" si="31"/>
        <v>8.2249999999999996</v>
      </c>
      <c r="AJ48" s="70">
        <f t="shared" si="32"/>
        <v>85.108260244851721</v>
      </c>
      <c r="AK48" s="70">
        <f t="shared" si="33"/>
        <v>54469.286556705221</v>
      </c>
      <c r="AL48" s="70">
        <f t="shared" si="34"/>
        <v>33.653686723639609</v>
      </c>
      <c r="AM48" s="99">
        <f t="shared" si="82"/>
        <v>10.347508844358872</v>
      </c>
      <c r="AO48" s="71">
        <f t="shared" si="35"/>
        <v>-23</v>
      </c>
      <c r="AP48" s="71">
        <f t="shared" si="36"/>
        <v>4.55</v>
      </c>
      <c r="AQ48" s="71">
        <v>1</v>
      </c>
      <c r="AR48" s="62">
        <f t="shared" si="37"/>
        <v>1.325</v>
      </c>
      <c r="AS48" s="70">
        <f t="shared" si="3"/>
        <v>1</v>
      </c>
      <c r="AT48" s="70">
        <f t="shared" si="38"/>
        <v>-30.474999999999998</v>
      </c>
      <c r="AU48" s="70">
        <f t="shared" si="39"/>
        <v>1.8761753106302062</v>
      </c>
      <c r="AV48" s="70">
        <f t="shared" si="40"/>
        <v>76848.14072341357</v>
      </c>
      <c r="AW48" s="70">
        <f t="shared" si="41"/>
        <v>33.653686723639609</v>
      </c>
      <c r="AZ48" s="71">
        <f t="shared" si="42"/>
        <v>-60</v>
      </c>
      <c r="BA48" s="71">
        <f t="shared" si="43"/>
        <v>6.06</v>
      </c>
      <c r="BB48" s="71">
        <v>1</v>
      </c>
      <c r="BC48" s="62">
        <f t="shared" si="44"/>
        <v>1.51</v>
      </c>
      <c r="BD48" s="70">
        <f t="shared" si="4"/>
        <v>1</v>
      </c>
      <c r="BE48" s="70">
        <f t="shared" si="45"/>
        <v>-90.6</v>
      </c>
      <c r="BF48" s="70">
        <f t="shared" si="46"/>
        <v>1.479492187499994E-2</v>
      </c>
      <c r="BG48" s="70">
        <f t="shared" si="47"/>
        <v>102351.58962283215</v>
      </c>
      <c r="BH48" s="70">
        <f t="shared" si="48"/>
        <v>33.653686723639609</v>
      </c>
      <c r="BK48" s="71">
        <f t="shared" si="49"/>
        <v>-110</v>
      </c>
      <c r="BL48" s="71">
        <f t="shared" si="50"/>
        <v>7.8199999999999994</v>
      </c>
      <c r="BM48" s="71">
        <v>1</v>
      </c>
      <c r="BN48" s="62">
        <f t="shared" si="51"/>
        <v>1.76</v>
      </c>
      <c r="BO48" s="70">
        <f t="shared" si="5"/>
        <v>1</v>
      </c>
      <c r="BP48" s="70">
        <f t="shared" si="52"/>
        <v>-193.6</v>
      </c>
      <c r="BQ48" s="70">
        <f t="shared" si="53"/>
        <v>1.8644332885742049E-5</v>
      </c>
      <c r="BR48" s="70">
        <f t="shared" si="54"/>
        <v>132077.463836724</v>
      </c>
      <c r="BS48" s="70">
        <f t="shared" si="55"/>
        <v>33.653686723639609</v>
      </c>
      <c r="BV48" s="71">
        <f t="shared" si="56"/>
        <v>-165</v>
      </c>
      <c r="BW48" s="71">
        <f t="shared" si="57"/>
        <v>9.8550000000000004</v>
      </c>
      <c r="BX48" s="71">
        <v>1</v>
      </c>
      <c r="BY48" s="62">
        <f t="shared" si="58"/>
        <v>2.0350000000000001</v>
      </c>
      <c r="BZ48" s="70">
        <f t="shared" si="6"/>
        <v>1</v>
      </c>
      <c r="CA48" s="70">
        <f t="shared" si="59"/>
        <v>-335.77500000000003</v>
      </c>
      <c r="CB48" s="70">
        <f t="shared" si="60"/>
        <v>1.1472729966044303E-8</v>
      </c>
      <c r="CC48" s="70">
        <f t="shared" si="61"/>
        <v>166448.00589653646</v>
      </c>
      <c r="CD48" s="70">
        <f t="shared" si="62"/>
        <v>33.653686723639609</v>
      </c>
      <c r="CG48" s="71">
        <f t="shared" si="63"/>
        <v>-215</v>
      </c>
      <c r="CH48" s="71">
        <f t="shared" si="64"/>
        <v>12.14</v>
      </c>
      <c r="CI48" s="71">
        <v>1</v>
      </c>
      <c r="CJ48" s="62">
        <f t="shared" si="65"/>
        <v>2.2850000000000001</v>
      </c>
      <c r="CK48" s="70">
        <f t="shared" si="7"/>
        <v>1</v>
      </c>
      <c r="CL48" s="70">
        <f t="shared" si="66"/>
        <v>-491.27500000000003</v>
      </c>
      <c r="CM48" s="70">
        <f t="shared" si="67"/>
        <v>1.3801582099403988E-11</v>
      </c>
      <c r="CN48" s="70">
        <f t="shared" si="68"/>
        <v>205040.97327082217</v>
      </c>
      <c r="CO48" s="70">
        <f t="shared" si="69"/>
        <v>33.653686723639609</v>
      </c>
      <c r="CR48" s="71">
        <f t="shared" si="70"/>
        <v>-278</v>
      </c>
      <c r="CS48" s="71">
        <f t="shared" si="71"/>
        <v>14.74</v>
      </c>
      <c r="CT48" s="71">
        <v>1</v>
      </c>
      <c r="CU48" s="62">
        <f t="shared" si="77"/>
        <v>2.6</v>
      </c>
      <c r="CV48" s="70">
        <f t="shared" si="8"/>
        <v>1</v>
      </c>
      <c r="CW48" s="70">
        <f t="shared" si="72"/>
        <v>-722.80000000000007</v>
      </c>
      <c r="CX48" s="70">
        <f t="shared" si="73"/>
        <v>2.6991668073950293E-15</v>
      </c>
      <c r="CY48" s="70">
        <f t="shared" si="74"/>
        <v>248954.19654134422</v>
      </c>
      <c r="CZ48" s="70">
        <f t="shared" si="75"/>
        <v>33.653686723639609</v>
      </c>
    </row>
    <row r="49" spans="1:104">
      <c r="A49" s="62">
        <f t="shared" si="9"/>
        <v>1.1095694720678453</v>
      </c>
      <c r="B49" s="62">
        <f t="shared" si="10"/>
        <v>1.4333333333333333</v>
      </c>
      <c r="C49" s="83">
        <f t="shared" si="80"/>
        <v>3.2249999999999996</v>
      </c>
      <c r="D49" s="87"/>
      <c r="E49" s="65">
        <f t="shared" si="12"/>
        <v>388.02344102666302</v>
      </c>
      <c r="F49" s="62">
        <f t="shared" si="76"/>
        <v>8.6000000000000032</v>
      </c>
      <c r="G49" s="66">
        <v>43</v>
      </c>
      <c r="H49" s="71">
        <f t="shared" si="13"/>
        <v>43</v>
      </c>
      <c r="I49" s="71">
        <f t="shared" si="14"/>
        <v>1</v>
      </c>
      <c r="J49" s="71">
        <v>1</v>
      </c>
      <c r="K49" s="62">
        <f t="shared" si="15"/>
        <v>1</v>
      </c>
      <c r="L49" s="70">
        <f t="shared" si="0"/>
        <v>10</v>
      </c>
      <c r="M49" s="70">
        <f t="shared" si="16"/>
        <v>430</v>
      </c>
      <c r="N49" s="70">
        <f t="shared" si="17"/>
        <v>3880.2344102666302</v>
      </c>
      <c r="O49" s="70">
        <f t="shared" si="18"/>
        <v>19401.172051333153</v>
      </c>
      <c r="P49" s="70">
        <f t="shared" si="19"/>
        <v>34.87746707199927</v>
      </c>
      <c r="Q49" s="99">
        <f t="shared" si="78"/>
        <v>9.0238009541084416</v>
      </c>
      <c r="S49" s="71">
        <f t="shared" si="21"/>
        <v>33</v>
      </c>
      <c r="T49" s="71">
        <f t="shared" si="22"/>
        <v>2.0499999999999998</v>
      </c>
      <c r="U49" s="71">
        <v>1</v>
      </c>
      <c r="V49" s="62">
        <f t="shared" si="23"/>
        <v>1.05</v>
      </c>
      <c r="W49" s="70">
        <f t="shared" si="1"/>
        <v>2</v>
      </c>
      <c r="X49" s="70">
        <f t="shared" si="24"/>
        <v>69.3</v>
      </c>
      <c r="Y49" s="70">
        <f t="shared" si="25"/>
        <v>1988.6201352616467</v>
      </c>
      <c r="Z49" s="70">
        <f t="shared" si="26"/>
        <v>39772.402705232955</v>
      </c>
      <c r="AA49" s="70">
        <f t="shared" si="27"/>
        <v>34.87746707199927</v>
      </c>
      <c r="AB49" s="99">
        <f t="shared" si="81"/>
        <v>28.695817247642811</v>
      </c>
      <c r="AD49" s="71">
        <f t="shared" si="28"/>
        <v>8</v>
      </c>
      <c r="AE49" s="71">
        <f t="shared" si="29"/>
        <v>3.2249999999999996</v>
      </c>
      <c r="AF49" s="71">
        <v>1</v>
      </c>
      <c r="AG49" s="62">
        <f t="shared" si="30"/>
        <v>1.175</v>
      </c>
      <c r="AH49" s="70">
        <f t="shared" si="2"/>
        <v>1</v>
      </c>
      <c r="AI49" s="70">
        <f t="shared" si="31"/>
        <v>9.4</v>
      </c>
      <c r="AJ49" s="70">
        <f t="shared" si="32"/>
        <v>97.763718539920731</v>
      </c>
      <c r="AK49" s="70">
        <f t="shared" si="33"/>
        <v>62568.779865549404</v>
      </c>
      <c r="AL49" s="70">
        <f t="shared" si="34"/>
        <v>34.87746707199927</v>
      </c>
      <c r="AM49" s="99">
        <f t="shared" si="82"/>
        <v>10.400395589353268</v>
      </c>
      <c r="AO49" s="71">
        <f t="shared" si="35"/>
        <v>-22</v>
      </c>
      <c r="AP49" s="71">
        <f t="shared" si="36"/>
        <v>4.55</v>
      </c>
      <c r="AQ49" s="71">
        <v>1</v>
      </c>
      <c r="AR49" s="62">
        <f t="shared" si="37"/>
        <v>1.325</v>
      </c>
      <c r="AS49" s="70">
        <f t="shared" si="3"/>
        <v>1</v>
      </c>
      <c r="AT49" s="70">
        <f t="shared" si="38"/>
        <v>-29.15</v>
      </c>
      <c r="AU49" s="70">
        <f t="shared" si="39"/>
        <v>2.1551594930069697</v>
      </c>
      <c r="AV49" s="70">
        <f t="shared" si="40"/>
        <v>88275.33283356583</v>
      </c>
      <c r="AW49" s="70">
        <f t="shared" si="41"/>
        <v>34.87746707199927</v>
      </c>
      <c r="AZ49" s="71">
        <f t="shared" si="42"/>
        <v>-59</v>
      </c>
      <c r="BA49" s="71">
        <f t="shared" si="43"/>
        <v>6.06</v>
      </c>
      <c r="BB49" s="71">
        <v>1</v>
      </c>
      <c r="BC49" s="62">
        <f t="shared" si="44"/>
        <v>1.51</v>
      </c>
      <c r="BD49" s="70">
        <f t="shared" si="4"/>
        <v>1</v>
      </c>
      <c r="BE49" s="70">
        <f t="shared" si="45"/>
        <v>-89.09</v>
      </c>
      <c r="BF49" s="70">
        <f t="shared" si="46"/>
        <v>1.6994902420122082E-2</v>
      </c>
      <c r="BG49" s="70">
        <f t="shared" si="47"/>
        <v>117571.10263107889</v>
      </c>
      <c r="BH49" s="70">
        <f t="shared" si="48"/>
        <v>34.87746707199927</v>
      </c>
      <c r="BK49" s="71">
        <f t="shared" si="49"/>
        <v>-109</v>
      </c>
      <c r="BL49" s="71">
        <f t="shared" si="50"/>
        <v>7.8199999999999994</v>
      </c>
      <c r="BM49" s="71">
        <v>1</v>
      </c>
      <c r="BN49" s="62">
        <f t="shared" si="51"/>
        <v>1.76</v>
      </c>
      <c r="BO49" s="70">
        <f t="shared" si="5"/>
        <v>1</v>
      </c>
      <c r="BP49" s="70">
        <f t="shared" si="52"/>
        <v>-191.84</v>
      </c>
      <c r="BQ49" s="70">
        <f t="shared" si="53"/>
        <v>2.1416714515869014E-5</v>
      </c>
      <c r="BR49" s="70">
        <f t="shared" si="54"/>
        <v>151717.16544142523</v>
      </c>
      <c r="BS49" s="70">
        <f t="shared" si="55"/>
        <v>34.87746707199927</v>
      </c>
      <c r="BV49" s="71">
        <f t="shared" si="56"/>
        <v>-164</v>
      </c>
      <c r="BW49" s="71">
        <f t="shared" si="57"/>
        <v>9.8550000000000004</v>
      </c>
      <c r="BX49" s="71">
        <v>1</v>
      </c>
      <c r="BY49" s="62">
        <f t="shared" si="58"/>
        <v>2.0350000000000001</v>
      </c>
      <c r="BZ49" s="70">
        <f t="shared" si="6"/>
        <v>1</v>
      </c>
      <c r="CA49" s="70">
        <f t="shared" si="59"/>
        <v>-333.74</v>
      </c>
      <c r="CB49" s="70">
        <f t="shared" si="60"/>
        <v>1.3178706039320279E-8</v>
      </c>
      <c r="CC49" s="70">
        <f t="shared" si="61"/>
        <v>191198.55056588823</v>
      </c>
      <c r="CD49" s="70">
        <f t="shared" si="62"/>
        <v>34.87746707199927</v>
      </c>
      <c r="CG49" s="71">
        <f t="shared" si="63"/>
        <v>-214</v>
      </c>
      <c r="CH49" s="71">
        <f t="shared" si="64"/>
        <v>12.14</v>
      </c>
      <c r="CI49" s="71">
        <v>1</v>
      </c>
      <c r="CJ49" s="62">
        <f t="shared" si="65"/>
        <v>2.2850000000000001</v>
      </c>
      <c r="CK49" s="70">
        <f t="shared" si="7"/>
        <v>1</v>
      </c>
      <c r="CL49" s="70">
        <f t="shared" si="66"/>
        <v>-488.99</v>
      </c>
      <c r="CM49" s="70">
        <f t="shared" si="67"/>
        <v>1.585385465394189E-11</v>
      </c>
      <c r="CN49" s="70">
        <f t="shared" si="68"/>
        <v>235530.22870318446</v>
      </c>
      <c r="CO49" s="70">
        <f t="shared" si="69"/>
        <v>34.87746707199927</v>
      </c>
      <c r="CR49" s="71">
        <f t="shared" si="70"/>
        <v>-277</v>
      </c>
      <c r="CS49" s="71">
        <f t="shared" si="71"/>
        <v>14.74</v>
      </c>
      <c r="CT49" s="71">
        <v>1</v>
      </c>
      <c r="CU49" s="62">
        <f t="shared" si="77"/>
        <v>2.6</v>
      </c>
      <c r="CV49" s="70">
        <f t="shared" si="8"/>
        <v>1</v>
      </c>
      <c r="CW49" s="70">
        <f t="shared" si="72"/>
        <v>-720.2</v>
      </c>
      <c r="CX49" s="70">
        <f t="shared" si="73"/>
        <v>3.1005284715172696E-15</v>
      </c>
      <c r="CY49" s="70">
        <f t="shared" si="74"/>
        <v>285973.27603665064</v>
      </c>
      <c r="CZ49" s="70">
        <f t="shared" si="75"/>
        <v>34.87746707199927</v>
      </c>
    </row>
    <row r="50" spans="1:104">
      <c r="A50" s="62">
        <f t="shared" si="9"/>
        <v>1.1486983549970353</v>
      </c>
      <c r="B50" s="62">
        <f t="shared" si="10"/>
        <v>1.4666666666666666</v>
      </c>
      <c r="C50" s="83">
        <f t="shared" si="80"/>
        <v>3.2249999999999996</v>
      </c>
      <c r="D50" s="87"/>
      <c r="E50" s="65">
        <f t="shared" si="12"/>
        <v>445.72188840761686</v>
      </c>
      <c r="F50" s="62">
        <f t="shared" si="76"/>
        <v>8.8000000000000043</v>
      </c>
      <c r="G50" s="66">
        <v>44</v>
      </c>
      <c r="H50" s="71">
        <f t="shared" si="13"/>
        <v>44</v>
      </c>
      <c r="I50" s="71">
        <f t="shared" si="14"/>
        <v>1</v>
      </c>
      <c r="J50" s="71">
        <v>1</v>
      </c>
      <c r="K50" s="62">
        <f t="shared" si="15"/>
        <v>1</v>
      </c>
      <c r="L50" s="70">
        <f t="shared" si="0"/>
        <v>10</v>
      </c>
      <c r="M50" s="70">
        <f t="shared" si="16"/>
        <v>440</v>
      </c>
      <c r="N50" s="70">
        <f t="shared" si="17"/>
        <v>4457.2188840761683</v>
      </c>
      <c r="O50" s="70">
        <f t="shared" si="18"/>
        <v>22286.094420380843</v>
      </c>
      <c r="P50" s="70">
        <f t="shared" si="19"/>
        <v>36.145708237240044</v>
      </c>
      <c r="Q50" s="99">
        <f t="shared" si="78"/>
        <v>10.130042918354928</v>
      </c>
      <c r="S50" s="71">
        <f t="shared" si="21"/>
        <v>34</v>
      </c>
      <c r="T50" s="71">
        <f t="shared" si="22"/>
        <v>2.0499999999999998</v>
      </c>
      <c r="U50" s="71">
        <v>1</v>
      </c>
      <c r="V50" s="62">
        <f t="shared" si="23"/>
        <v>1.05</v>
      </c>
      <c r="W50" s="70">
        <f t="shared" si="1"/>
        <v>2</v>
      </c>
      <c r="X50" s="70">
        <f t="shared" si="24"/>
        <v>71.400000000000006</v>
      </c>
      <c r="Y50" s="70">
        <f t="shared" si="25"/>
        <v>2284.3246780890349</v>
      </c>
      <c r="Z50" s="70">
        <f t="shared" si="26"/>
        <v>45686.493561780728</v>
      </c>
      <c r="AA50" s="70">
        <f t="shared" si="27"/>
        <v>36.145708237240044</v>
      </c>
      <c r="AB50" s="99">
        <f t="shared" si="81"/>
        <v>31.993342830378637</v>
      </c>
      <c r="AD50" s="71">
        <f t="shared" si="28"/>
        <v>9</v>
      </c>
      <c r="AE50" s="71">
        <f t="shared" si="29"/>
        <v>3.2249999999999996</v>
      </c>
      <c r="AF50" s="71">
        <v>1</v>
      </c>
      <c r="AG50" s="62">
        <f t="shared" si="30"/>
        <v>1.175</v>
      </c>
      <c r="AH50" s="70">
        <f t="shared" si="2"/>
        <v>1</v>
      </c>
      <c r="AI50" s="70">
        <f t="shared" si="31"/>
        <v>10.575000000000001</v>
      </c>
      <c r="AJ50" s="70">
        <f t="shared" si="32"/>
        <v>112.30102266520008</v>
      </c>
      <c r="AK50" s="70">
        <f t="shared" si="33"/>
        <v>71872.654505728206</v>
      </c>
      <c r="AL50" s="70">
        <f t="shared" si="34"/>
        <v>36.145708237240044</v>
      </c>
      <c r="AM50" s="99">
        <f t="shared" si="82"/>
        <v>10.619482048718682</v>
      </c>
      <c r="AO50" s="71">
        <f t="shared" si="35"/>
        <v>-21</v>
      </c>
      <c r="AP50" s="71">
        <f t="shared" si="36"/>
        <v>4.55</v>
      </c>
      <c r="AQ50" s="71">
        <v>1</v>
      </c>
      <c r="AR50" s="62">
        <f t="shared" si="37"/>
        <v>1.325</v>
      </c>
      <c r="AS50" s="70">
        <f t="shared" si="3"/>
        <v>1</v>
      </c>
      <c r="AT50" s="70">
        <f t="shared" si="38"/>
        <v>-27.824999999999999</v>
      </c>
      <c r="AU50" s="70">
        <f t="shared" si="39"/>
        <v>2.47562816437335</v>
      </c>
      <c r="AV50" s="70">
        <f t="shared" si="40"/>
        <v>101401.72961273283</v>
      </c>
      <c r="AW50" s="70">
        <f t="shared" si="41"/>
        <v>36.145708237240044</v>
      </c>
      <c r="AZ50" s="71">
        <f t="shared" si="42"/>
        <v>-58</v>
      </c>
      <c r="BA50" s="71">
        <f t="shared" si="43"/>
        <v>6.06</v>
      </c>
      <c r="BB50" s="71">
        <v>1</v>
      </c>
      <c r="BC50" s="62">
        <f t="shared" si="44"/>
        <v>1.51</v>
      </c>
      <c r="BD50" s="70">
        <f t="shared" si="4"/>
        <v>1</v>
      </c>
      <c r="BE50" s="70">
        <f t="shared" si="45"/>
        <v>-87.58</v>
      </c>
      <c r="BF50" s="70">
        <f t="shared" si="46"/>
        <v>1.9522016453329367E-2</v>
      </c>
      <c r="BG50" s="70">
        <f t="shared" si="47"/>
        <v>135053.73218750791</v>
      </c>
      <c r="BH50" s="70">
        <f t="shared" si="48"/>
        <v>36.145708237240044</v>
      </c>
      <c r="BK50" s="71">
        <f t="shared" si="49"/>
        <v>-108</v>
      </c>
      <c r="BL50" s="71">
        <f t="shared" si="50"/>
        <v>7.8199999999999994</v>
      </c>
      <c r="BM50" s="71">
        <v>1</v>
      </c>
      <c r="BN50" s="62">
        <f t="shared" si="51"/>
        <v>1.76</v>
      </c>
      <c r="BO50" s="70">
        <f t="shared" si="5"/>
        <v>1</v>
      </c>
      <c r="BP50" s="70">
        <f t="shared" si="52"/>
        <v>-190.08</v>
      </c>
      <c r="BQ50" s="70">
        <f t="shared" si="53"/>
        <v>2.4601344733819857E-5</v>
      </c>
      <c r="BR50" s="70">
        <f t="shared" si="54"/>
        <v>174277.25836737818</v>
      </c>
      <c r="BS50" s="70">
        <f t="shared" si="55"/>
        <v>36.145708237240044</v>
      </c>
      <c r="BV50" s="71">
        <f t="shared" si="56"/>
        <v>-163</v>
      </c>
      <c r="BW50" s="71">
        <f t="shared" si="57"/>
        <v>9.8550000000000004</v>
      </c>
      <c r="BX50" s="71">
        <v>1</v>
      </c>
      <c r="BY50" s="62">
        <f t="shared" si="58"/>
        <v>2.0350000000000001</v>
      </c>
      <c r="BZ50" s="70">
        <f t="shared" si="6"/>
        <v>1</v>
      </c>
      <c r="CA50" s="70">
        <f t="shared" si="59"/>
        <v>-331.70500000000004</v>
      </c>
      <c r="CB50" s="70">
        <f t="shared" si="60"/>
        <v>1.513835794835669E-8</v>
      </c>
      <c r="CC50" s="70">
        <f t="shared" si="61"/>
        <v>219629.4605128532</v>
      </c>
      <c r="CD50" s="70">
        <f t="shared" si="62"/>
        <v>36.145708237240044</v>
      </c>
      <c r="CG50" s="71">
        <f t="shared" si="63"/>
        <v>-213</v>
      </c>
      <c r="CH50" s="71">
        <f t="shared" si="64"/>
        <v>12.14</v>
      </c>
      <c r="CI50" s="71">
        <v>1</v>
      </c>
      <c r="CJ50" s="62">
        <f t="shared" si="65"/>
        <v>2.2850000000000001</v>
      </c>
      <c r="CK50" s="70">
        <f t="shared" si="7"/>
        <v>1</v>
      </c>
      <c r="CL50" s="70">
        <f t="shared" si="66"/>
        <v>-486.70500000000004</v>
      </c>
      <c r="CM50" s="70">
        <f t="shared" si="67"/>
        <v>1.8211296761345136E-11</v>
      </c>
      <c r="CN50" s="70">
        <f t="shared" si="68"/>
        <v>270553.18626342347</v>
      </c>
      <c r="CO50" s="70">
        <f t="shared" si="69"/>
        <v>36.145708237240044</v>
      </c>
      <c r="CR50" s="71">
        <f t="shared" si="70"/>
        <v>-276</v>
      </c>
      <c r="CS50" s="71">
        <f t="shared" si="71"/>
        <v>14.74</v>
      </c>
      <c r="CT50" s="71">
        <v>1</v>
      </c>
      <c r="CU50" s="62">
        <f t="shared" si="77"/>
        <v>2.6</v>
      </c>
      <c r="CV50" s="70">
        <f t="shared" si="8"/>
        <v>1</v>
      </c>
      <c r="CW50" s="70">
        <f t="shared" si="72"/>
        <v>-717.6</v>
      </c>
      <c r="CX50" s="70">
        <f t="shared" si="73"/>
        <v>3.5615719548533583E-15</v>
      </c>
      <c r="CY50" s="70">
        <f t="shared" si="74"/>
        <v>328497.03175641363</v>
      </c>
      <c r="CZ50" s="70">
        <f t="shared" si="75"/>
        <v>36.145708237240044</v>
      </c>
    </row>
    <row r="51" spans="1:104">
      <c r="A51" s="62">
        <f t="shared" si="9"/>
        <v>1.1892071150027215</v>
      </c>
      <c r="B51" s="62">
        <f t="shared" si="10"/>
        <v>1.5</v>
      </c>
      <c r="C51" s="83">
        <f t="shared" si="80"/>
        <v>3.2249999999999996</v>
      </c>
      <c r="D51" s="87"/>
      <c r="E51" s="65">
        <f t="shared" si="12"/>
        <v>512.00000000000148</v>
      </c>
      <c r="F51" s="62">
        <f t="shared" si="76"/>
        <v>9.0000000000000036</v>
      </c>
      <c r="G51" s="66">
        <v>45</v>
      </c>
      <c r="H51" s="71">
        <f t="shared" si="13"/>
        <v>45</v>
      </c>
      <c r="I51" s="71">
        <f t="shared" si="14"/>
        <v>1</v>
      </c>
      <c r="J51" s="71">
        <v>1</v>
      </c>
      <c r="K51" s="62">
        <f t="shared" si="15"/>
        <v>1</v>
      </c>
      <c r="L51" s="70">
        <f t="shared" si="0"/>
        <v>10</v>
      </c>
      <c r="M51" s="70">
        <f t="shared" si="16"/>
        <v>450</v>
      </c>
      <c r="N51" s="70">
        <f t="shared" si="17"/>
        <v>5120.0000000000146</v>
      </c>
      <c r="O51" s="70">
        <f t="shared" si="18"/>
        <v>25600.000000000073</v>
      </c>
      <c r="P51" s="70">
        <f t="shared" si="19"/>
        <v>37.460024122585729</v>
      </c>
      <c r="Q51" s="99">
        <f t="shared" si="78"/>
        <v>11.37777777777781</v>
      </c>
      <c r="S51" s="71">
        <f t="shared" si="21"/>
        <v>35</v>
      </c>
      <c r="T51" s="71">
        <f t="shared" si="22"/>
        <v>2.0499999999999998</v>
      </c>
      <c r="U51" s="71">
        <v>1</v>
      </c>
      <c r="V51" s="62">
        <f t="shared" si="23"/>
        <v>1.05</v>
      </c>
      <c r="W51" s="70">
        <f t="shared" si="1"/>
        <v>2</v>
      </c>
      <c r="X51" s="70">
        <f t="shared" si="24"/>
        <v>73.5</v>
      </c>
      <c r="Y51" s="70">
        <f t="shared" si="25"/>
        <v>2624.0000000000064</v>
      </c>
      <c r="Z51" s="70">
        <f t="shared" si="26"/>
        <v>52480.000000000146</v>
      </c>
      <c r="AA51" s="70">
        <f t="shared" si="27"/>
        <v>37.460024122585729</v>
      </c>
      <c r="AB51" s="99">
        <f t="shared" si="81"/>
        <v>35.700680272108933</v>
      </c>
      <c r="AD51" s="71">
        <f t="shared" si="28"/>
        <v>10</v>
      </c>
      <c r="AE51" s="71">
        <f t="shared" si="29"/>
        <v>3.2249999999999996</v>
      </c>
      <c r="AF51" s="71">
        <v>1</v>
      </c>
      <c r="AG51" s="62">
        <f t="shared" si="30"/>
        <v>1.175</v>
      </c>
      <c r="AH51" s="70">
        <f t="shared" si="2"/>
        <v>1</v>
      </c>
      <c r="AI51" s="70">
        <f t="shared" si="31"/>
        <v>11.75</v>
      </c>
      <c r="AJ51" s="70">
        <f t="shared" si="32"/>
        <v>129.00000000000009</v>
      </c>
      <c r="AK51" s="70">
        <f t="shared" si="33"/>
        <v>82560.000000000233</v>
      </c>
      <c r="AL51" s="70">
        <f t="shared" si="34"/>
        <v>37.460024122585729</v>
      </c>
      <c r="AM51" s="99">
        <f t="shared" si="82"/>
        <v>10.978723404255327</v>
      </c>
      <c r="AO51" s="71">
        <f t="shared" si="35"/>
        <v>-20</v>
      </c>
      <c r="AP51" s="71">
        <f t="shared" si="36"/>
        <v>4.55</v>
      </c>
      <c r="AQ51" s="71">
        <v>1</v>
      </c>
      <c r="AR51" s="62">
        <f t="shared" si="37"/>
        <v>1.325</v>
      </c>
      <c r="AS51" s="70">
        <f t="shared" si="3"/>
        <v>1</v>
      </c>
      <c r="AT51" s="70">
        <f t="shared" si="38"/>
        <v>-26.5</v>
      </c>
      <c r="AU51" s="70">
        <f t="shared" si="39"/>
        <v>2.843749999999996</v>
      </c>
      <c r="AV51" s="70">
        <f t="shared" si="40"/>
        <v>116480.00000000033</v>
      </c>
      <c r="AW51" s="70">
        <f t="shared" si="41"/>
        <v>37.460024122585729</v>
      </c>
      <c r="AZ51" s="71">
        <f t="shared" si="42"/>
        <v>-57</v>
      </c>
      <c r="BA51" s="71">
        <f t="shared" si="43"/>
        <v>6.06</v>
      </c>
      <c r="BB51" s="71">
        <v>1</v>
      </c>
      <c r="BC51" s="62">
        <f t="shared" si="44"/>
        <v>1.51</v>
      </c>
      <c r="BD51" s="70">
        <f t="shared" si="4"/>
        <v>1</v>
      </c>
      <c r="BE51" s="70">
        <f t="shared" si="45"/>
        <v>-86.070000000000007</v>
      </c>
      <c r="BF51" s="70">
        <f t="shared" si="46"/>
        <v>2.242490818616449E-2</v>
      </c>
      <c r="BG51" s="70">
        <f t="shared" si="47"/>
        <v>155136.00000000044</v>
      </c>
      <c r="BH51" s="70">
        <f t="shared" si="48"/>
        <v>37.460024122585729</v>
      </c>
      <c r="BK51" s="71">
        <f t="shared" si="49"/>
        <v>-107</v>
      </c>
      <c r="BL51" s="71">
        <f t="shared" si="50"/>
        <v>7.8199999999999994</v>
      </c>
      <c r="BM51" s="71">
        <v>1</v>
      </c>
      <c r="BN51" s="62">
        <f t="shared" si="51"/>
        <v>1.76</v>
      </c>
      <c r="BO51" s="70">
        <f t="shared" si="5"/>
        <v>1</v>
      </c>
      <c r="BP51" s="70">
        <f t="shared" si="52"/>
        <v>-188.32</v>
      </c>
      <c r="BQ51" s="70">
        <f t="shared" si="53"/>
        <v>2.8259524226453843E-5</v>
      </c>
      <c r="BR51" s="70">
        <f t="shared" si="54"/>
        <v>200192.00000000055</v>
      </c>
      <c r="BS51" s="70">
        <f t="shared" si="55"/>
        <v>37.460024122585729</v>
      </c>
      <c r="BV51" s="71">
        <f t="shared" si="56"/>
        <v>-162</v>
      </c>
      <c r="BW51" s="71">
        <f t="shared" si="57"/>
        <v>9.8550000000000004</v>
      </c>
      <c r="BX51" s="71">
        <v>1</v>
      </c>
      <c r="BY51" s="62">
        <f t="shared" si="58"/>
        <v>2.0350000000000001</v>
      </c>
      <c r="BZ51" s="70">
        <f t="shared" si="6"/>
        <v>1</v>
      </c>
      <c r="CA51" s="70">
        <f t="shared" si="59"/>
        <v>-329.67</v>
      </c>
      <c r="CB51" s="70">
        <f t="shared" si="60"/>
        <v>1.7389406872633626E-8</v>
      </c>
      <c r="CC51" s="70">
        <f t="shared" si="61"/>
        <v>252288.00000000073</v>
      </c>
      <c r="CD51" s="70">
        <f t="shared" si="62"/>
        <v>37.460024122585729</v>
      </c>
      <c r="CG51" s="71">
        <f t="shared" si="63"/>
        <v>-212</v>
      </c>
      <c r="CH51" s="71">
        <f t="shared" si="64"/>
        <v>12.14</v>
      </c>
      <c r="CI51" s="71">
        <v>1</v>
      </c>
      <c r="CJ51" s="62">
        <f t="shared" si="65"/>
        <v>2.2850000000000001</v>
      </c>
      <c r="CK51" s="70">
        <f t="shared" si="7"/>
        <v>1</v>
      </c>
      <c r="CL51" s="70">
        <f t="shared" si="66"/>
        <v>-484.42</v>
      </c>
      <c r="CM51" s="70">
        <f t="shared" si="67"/>
        <v>2.0919286632119988E-11</v>
      </c>
      <c r="CN51" s="70">
        <f t="shared" si="68"/>
        <v>310784.00000000093</v>
      </c>
      <c r="CO51" s="70">
        <f t="shared" si="69"/>
        <v>37.460024122585729</v>
      </c>
      <c r="CR51" s="71">
        <f t="shared" si="70"/>
        <v>-275</v>
      </c>
      <c r="CS51" s="71">
        <f t="shared" si="71"/>
        <v>14.74</v>
      </c>
      <c r="CT51" s="71">
        <v>1</v>
      </c>
      <c r="CU51" s="62">
        <f t="shared" si="77"/>
        <v>2.6</v>
      </c>
      <c r="CV51" s="70">
        <f t="shared" si="8"/>
        <v>1</v>
      </c>
      <c r="CW51" s="70">
        <f t="shared" si="72"/>
        <v>-715</v>
      </c>
      <c r="CX51" s="70">
        <f t="shared" si="73"/>
        <v>4.0911718457436263E-15</v>
      </c>
      <c r="CY51" s="70">
        <f t="shared" si="74"/>
        <v>377344.00000000111</v>
      </c>
      <c r="CZ51" s="70">
        <f t="shared" si="75"/>
        <v>37.460024122585729</v>
      </c>
    </row>
    <row r="52" spans="1:104">
      <c r="A52" s="62">
        <f t="shared" si="9"/>
        <v>1.2311444133449168</v>
      </c>
      <c r="B52" s="62">
        <f t="shared" si="10"/>
        <v>1.5333333333333334</v>
      </c>
      <c r="C52" s="83">
        <f t="shared" si="80"/>
        <v>3.2249999999999996</v>
      </c>
      <c r="D52" s="87"/>
      <c r="E52" s="65">
        <f t="shared" si="12"/>
        <v>588.13355775848368</v>
      </c>
      <c r="F52" s="62">
        <f t="shared" si="76"/>
        <v>9.2000000000000046</v>
      </c>
      <c r="G52" s="66">
        <v>46</v>
      </c>
      <c r="H52" s="71">
        <f t="shared" si="13"/>
        <v>46</v>
      </c>
      <c r="I52" s="71">
        <f t="shared" si="14"/>
        <v>1</v>
      </c>
      <c r="J52" s="71">
        <v>1</v>
      </c>
      <c r="K52" s="62">
        <f t="shared" si="15"/>
        <v>1</v>
      </c>
      <c r="L52" s="70">
        <f t="shared" si="0"/>
        <v>10</v>
      </c>
      <c r="M52" s="70">
        <f t="shared" si="16"/>
        <v>460</v>
      </c>
      <c r="N52" s="70">
        <f t="shared" si="17"/>
        <v>5881.3355775848368</v>
      </c>
      <c r="O52" s="70">
        <f t="shared" si="18"/>
        <v>29406.677887924183</v>
      </c>
      <c r="P52" s="70">
        <f t="shared" si="19"/>
        <v>38.822087167476376</v>
      </c>
      <c r="Q52" s="99">
        <f t="shared" si="78"/>
        <v>12.785512125184427</v>
      </c>
      <c r="S52" s="71">
        <f t="shared" si="21"/>
        <v>36</v>
      </c>
      <c r="T52" s="71">
        <f t="shared" si="22"/>
        <v>2.0499999999999998</v>
      </c>
      <c r="U52" s="71">
        <v>1</v>
      </c>
      <c r="V52" s="62">
        <f t="shared" si="23"/>
        <v>1.05</v>
      </c>
      <c r="W52" s="70">
        <f t="shared" si="1"/>
        <v>2</v>
      </c>
      <c r="X52" s="70">
        <f t="shared" si="24"/>
        <v>75.600000000000009</v>
      </c>
      <c r="Y52" s="70">
        <f t="shared" si="25"/>
        <v>3014.184483512227</v>
      </c>
      <c r="Z52" s="70">
        <f t="shared" si="26"/>
        <v>60283.689670244574</v>
      </c>
      <c r="AA52" s="70">
        <f t="shared" si="27"/>
        <v>38.822087167476376</v>
      </c>
      <c r="AB52" s="99">
        <f t="shared" si="81"/>
        <v>39.870165125823107</v>
      </c>
      <c r="AD52" s="71">
        <f t="shared" si="28"/>
        <v>11</v>
      </c>
      <c r="AE52" s="71">
        <f t="shared" si="29"/>
        <v>3.2249999999999996</v>
      </c>
      <c r="AF52" s="71">
        <v>1</v>
      </c>
      <c r="AG52" s="62">
        <f t="shared" si="30"/>
        <v>1.175</v>
      </c>
      <c r="AH52" s="70">
        <f t="shared" si="2"/>
        <v>1</v>
      </c>
      <c r="AI52" s="70">
        <f t="shared" si="31"/>
        <v>12.925000000000001</v>
      </c>
      <c r="AJ52" s="70">
        <f t="shared" si="32"/>
        <v>148.18208779461762</v>
      </c>
      <c r="AK52" s="70">
        <f t="shared" si="33"/>
        <v>94836.536188555488</v>
      </c>
      <c r="AL52" s="70">
        <f t="shared" si="34"/>
        <v>38.822087167476376</v>
      </c>
      <c r="AM52" s="99">
        <f t="shared" si="82"/>
        <v>11.46476501312322</v>
      </c>
      <c r="AO52" s="71">
        <f t="shared" si="35"/>
        <v>-19</v>
      </c>
      <c r="AP52" s="71">
        <f t="shared" si="36"/>
        <v>4.55</v>
      </c>
      <c r="AQ52" s="71">
        <v>1</v>
      </c>
      <c r="AR52" s="62">
        <f t="shared" si="37"/>
        <v>1.325</v>
      </c>
      <c r="AS52" s="70">
        <f t="shared" si="3"/>
        <v>1</v>
      </c>
      <c r="AT52" s="70">
        <f t="shared" si="38"/>
        <v>-25.175000000000001</v>
      </c>
      <c r="AU52" s="70">
        <f t="shared" si="39"/>
        <v>3.266610947022814</v>
      </c>
      <c r="AV52" s="70">
        <f t="shared" si="40"/>
        <v>133800.38439005503</v>
      </c>
      <c r="AW52" s="70">
        <f t="shared" si="41"/>
        <v>38.822087167476376</v>
      </c>
      <c r="AZ52" s="71">
        <f t="shared" si="42"/>
        <v>-56</v>
      </c>
      <c r="BA52" s="71">
        <f t="shared" si="43"/>
        <v>6.06</v>
      </c>
      <c r="BB52" s="71">
        <v>1</v>
      </c>
      <c r="BC52" s="62">
        <f t="shared" si="44"/>
        <v>1.51</v>
      </c>
      <c r="BD52" s="70">
        <f t="shared" si="4"/>
        <v>1</v>
      </c>
      <c r="BE52" s="70">
        <f t="shared" si="45"/>
        <v>-84.56</v>
      </c>
      <c r="BF52" s="70">
        <f t="shared" si="46"/>
        <v>2.5759455144406699E-2</v>
      </c>
      <c r="BG52" s="70">
        <f t="shared" si="47"/>
        <v>178204.46800082055</v>
      </c>
      <c r="BH52" s="70">
        <f t="shared" si="48"/>
        <v>38.822087167476376</v>
      </c>
      <c r="BK52" s="71">
        <f t="shared" si="49"/>
        <v>-106</v>
      </c>
      <c r="BL52" s="71">
        <f t="shared" si="50"/>
        <v>7.8199999999999994</v>
      </c>
      <c r="BM52" s="71">
        <v>1</v>
      </c>
      <c r="BN52" s="62">
        <f t="shared" si="51"/>
        <v>1.76</v>
      </c>
      <c r="BO52" s="70">
        <f t="shared" si="5"/>
        <v>1</v>
      </c>
      <c r="BP52" s="70">
        <f t="shared" si="52"/>
        <v>-186.56</v>
      </c>
      <c r="BQ52" s="70">
        <f t="shared" si="53"/>
        <v>3.246166899192639E-5</v>
      </c>
      <c r="BR52" s="70">
        <f t="shared" si="54"/>
        <v>229960.2210835671</v>
      </c>
      <c r="BS52" s="70">
        <f t="shared" si="55"/>
        <v>38.822087167476376</v>
      </c>
      <c r="BV52" s="71">
        <f t="shared" si="56"/>
        <v>-161</v>
      </c>
      <c r="BW52" s="71">
        <f t="shared" si="57"/>
        <v>9.8550000000000004</v>
      </c>
      <c r="BX52" s="71">
        <v>1</v>
      </c>
      <c r="BY52" s="62">
        <f t="shared" si="58"/>
        <v>2.0350000000000001</v>
      </c>
      <c r="BZ52" s="70">
        <f t="shared" si="6"/>
        <v>1</v>
      </c>
      <c r="CA52" s="70">
        <f t="shared" si="59"/>
        <v>-327.63500000000005</v>
      </c>
      <c r="CB52" s="70">
        <f t="shared" si="60"/>
        <v>1.9975183068968381E-8</v>
      </c>
      <c r="CC52" s="70">
        <f t="shared" si="61"/>
        <v>289802.81058549287</v>
      </c>
      <c r="CD52" s="70">
        <f t="shared" si="62"/>
        <v>38.822087167476376</v>
      </c>
      <c r="CG52" s="71">
        <f t="shared" si="63"/>
        <v>-211</v>
      </c>
      <c r="CH52" s="71">
        <f t="shared" si="64"/>
        <v>12.14</v>
      </c>
      <c r="CI52" s="71">
        <v>1</v>
      </c>
      <c r="CJ52" s="62">
        <f t="shared" si="65"/>
        <v>2.2850000000000001</v>
      </c>
      <c r="CK52" s="70">
        <f t="shared" si="7"/>
        <v>1</v>
      </c>
      <c r="CL52" s="70">
        <f t="shared" si="66"/>
        <v>-482.13500000000005</v>
      </c>
      <c r="CM52" s="70">
        <f t="shared" si="67"/>
        <v>2.40299501420277E-11</v>
      </c>
      <c r="CN52" s="70">
        <f t="shared" si="68"/>
        <v>356997.06955939962</v>
      </c>
      <c r="CO52" s="70">
        <f t="shared" si="69"/>
        <v>38.822087167476376</v>
      </c>
      <c r="CR52" s="71">
        <f t="shared" si="70"/>
        <v>-274</v>
      </c>
      <c r="CS52" s="71">
        <f t="shared" si="71"/>
        <v>14.74</v>
      </c>
      <c r="CT52" s="71">
        <v>1</v>
      </c>
      <c r="CU52" s="62">
        <f t="shared" si="77"/>
        <v>2.6</v>
      </c>
      <c r="CV52" s="70">
        <f t="shared" si="8"/>
        <v>1</v>
      </c>
      <c r="CW52" s="70">
        <f t="shared" si="72"/>
        <v>-712.4</v>
      </c>
      <c r="CX52" s="70">
        <f t="shared" si="73"/>
        <v>4.6995223692158879E-15</v>
      </c>
      <c r="CY52" s="70">
        <f t="shared" si="74"/>
        <v>433454.43206800247</v>
      </c>
      <c r="CZ52" s="70">
        <f t="shared" si="75"/>
        <v>38.822087167476376</v>
      </c>
    </row>
    <row r="53" spans="1:104">
      <c r="A53" s="62">
        <f t="shared" si="9"/>
        <v>1.2745606273192629</v>
      </c>
      <c r="B53" s="62">
        <f t="shared" si="10"/>
        <v>1.5666666666666667</v>
      </c>
      <c r="C53" s="83">
        <f t="shared" si="80"/>
        <v>3.2249999999999996</v>
      </c>
      <c r="D53" s="87"/>
      <c r="E53" s="65">
        <f t="shared" si="12"/>
        <v>675.58805031572388</v>
      </c>
      <c r="F53" s="62">
        <f t="shared" si="76"/>
        <v>9.4000000000000039</v>
      </c>
      <c r="G53" s="66">
        <v>47</v>
      </c>
      <c r="H53" s="71">
        <f t="shared" si="13"/>
        <v>47</v>
      </c>
      <c r="I53" s="71">
        <f t="shared" si="14"/>
        <v>1</v>
      </c>
      <c r="J53" s="71">
        <v>1</v>
      </c>
      <c r="K53" s="62">
        <f t="shared" si="15"/>
        <v>1</v>
      </c>
      <c r="L53" s="70">
        <f t="shared" si="0"/>
        <v>10</v>
      </c>
      <c r="M53" s="70">
        <f t="shared" si="16"/>
        <v>470</v>
      </c>
      <c r="N53" s="70">
        <f t="shared" si="17"/>
        <v>6755.8805031572392</v>
      </c>
      <c r="O53" s="70">
        <f t="shared" si="18"/>
        <v>33779.402515786191</v>
      </c>
      <c r="P53" s="70">
        <f t="shared" si="19"/>
        <v>40.233630469044734</v>
      </c>
      <c r="Q53" s="99">
        <f t="shared" si="78"/>
        <v>14.374213836504765</v>
      </c>
      <c r="S53" s="71">
        <f t="shared" si="21"/>
        <v>37</v>
      </c>
      <c r="T53" s="71">
        <f t="shared" si="22"/>
        <v>2.0499999999999998</v>
      </c>
      <c r="U53" s="71">
        <v>1</v>
      </c>
      <c r="V53" s="62">
        <f t="shared" si="23"/>
        <v>1.05</v>
      </c>
      <c r="W53" s="70">
        <f t="shared" si="1"/>
        <v>2</v>
      </c>
      <c r="X53" s="70">
        <f t="shared" si="24"/>
        <v>77.7</v>
      </c>
      <c r="Y53" s="70">
        <f t="shared" si="25"/>
        <v>3462.3887578680824</v>
      </c>
      <c r="Z53" s="70">
        <f t="shared" si="26"/>
        <v>69247.775157361699</v>
      </c>
      <c r="AA53" s="70">
        <f t="shared" si="27"/>
        <v>40.233630469044734</v>
      </c>
      <c r="AB53" s="99">
        <f t="shared" si="81"/>
        <v>44.56098787475009</v>
      </c>
      <c r="AD53" s="71">
        <f t="shared" si="28"/>
        <v>12</v>
      </c>
      <c r="AE53" s="71">
        <f t="shared" si="29"/>
        <v>3.2249999999999996</v>
      </c>
      <c r="AF53" s="71">
        <v>1</v>
      </c>
      <c r="AG53" s="62">
        <f t="shared" si="30"/>
        <v>1.175</v>
      </c>
      <c r="AH53" s="70">
        <f t="shared" si="2"/>
        <v>1</v>
      </c>
      <c r="AI53" s="70">
        <f t="shared" si="31"/>
        <v>14.100000000000001</v>
      </c>
      <c r="AJ53" s="70">
        <f t="shared" si="32"/>
        <v>170.2165204897035</v>
      </c>
      <c r="AK53" s="70">
        <f t="shared" si="33"/>
        <v>108938.57311341046</v>
      </c>
      <c r="AL53" s="70">
        <f t="shared" si="34"/>
        <v>40.233630469044734</v>
      </c>
      <c r="AM53" s="99">
        <f t="shared" si="82"/>
        <v>12.07209365175202</v>
      </c>
      <c r="AO53" s="71">
        <f t="shared" si="35"/>
        <v>-18</v>
      </c>
      <c r="AP53" s="71">
        <f t="shared" si="36"/>
        <v>4.55</v>
      </c>
      <c r="AQ53" s="71">
        <v>1</v>
      </c>
      <c r="AR53" s="62">
        <f t="shared" si="37"/>
        <v>1.325</v>
      </c>
      <c r="AS53" s="70">
        <f t="shared" si="3"/>
        <v>1</v>
      </c>
      <c r="AT53" s="70">
        <f t="shared" si="38"/>
        <v>-23.849999999999998</v>
      </c>
      <c r="AU53" s="70">
        <f t="shared" si="39"/>
        <v>3.7523506212604141</v>
      </c>
      <c r="AV53" s="70">
        <f t="shared" si="40"/>
        <v>153696.28144682717</v>
      </c>
      <c r="AW53" s="70">
        <f t="shared" si="41"/>
        <v>40.233630469044734</v>
      </c>
      <c r="AZ53" s="71">
        <f t="shared" si="42"/>
        <v>-55</v>
      </c>
      <c r="BA53" s="71">
        <f t="shared" si="43"/>
        <v>6.06</v>
      </c>
      <c r="BB53" s="71">
        <v>1</v>
      </c>
      <c r="BC53" s="62">
        <f t="shared" si="44"/>
        <v>1.51</v>
      </c>
      <c r="BD53" s="70">
        <f t="shared" si="4"/>
        <v>1</v>
      </c>
      <c r="BE53" s="70">
        <f t="shared" si="45"/>
        <v>-83.05</v>
      </c>
      <c r="BF53" s="70">
        <f t="shared" si="46"/>
        <v>2.9589843749999886E-2</v>
      </c>
      <c r="BG53" s="70">
        <f t="shared" si="47"/>
        <v>204703.17924566433</v>
      </c>
      <c r="BH53" s="70">
        <f t="shared" si="48"/>
        <v>40.233630469044734</v>
      </c>
      <c r="BK53" s="71">
        <f t="shared" si="49"/>
        <v>-105</v>
      </c>
      <c r="BL53" s="71">
        <f t="shared" si="50"/>
        <v>7.8199999999999994</v>
      </c>
      <c r="BM53" s="71">
        <v>1</v>
      </c>
      <c r="BN53" s="62">
        <f t="shared" si="51"/>
        <v>1.76</v>
      </c>
      <c r="BO53" s="70">
        <f t="shared" si="5"/>
        <v>1</v>
      </c>
      <c r="BP53" s="70">
        <f t="shared" si="52"/>
        <v>-184.8</v>
      </c>
      <c r="BQ53" s="70">
        <f t="shared" si="53"/>
        <v>3.7288665771484105E-5</v>
      </c>
      <c r="BR53" s="70">
        <f t="shared" si="54"/>
        <v>264154.92767344805</v>
      </c>
      <c r="BS53" s="70">
        <f t="shared" si="55"/>
        <v>40.233630469044734</v>
      </c>
      <c r="BV53" s="71">
        <f t="shared" si="56"/>
        <v>-160</v>
      </c>
      <c r="BW53" s="71">
        <f t="shared" si="57"/>
        <v>9.8550000000000004</v>
      </c>
      <c r="BX53" s="71">
        <v>1</v>
      </c>
      <c r="BY53" s="62">
        <f t="shared" si="58"/>
        <v>2.0350000000000001</v>
      </c>
      <c r="BZ53" s="70">
        <f t="shared" si="6"/>
        <v>1</v>
      </c>
      <c r="CA53" s="70">
        <f t="shared" si="59"/>
        <v>-325.60000000000002</v>
      </c>
      <c r="CB53" s="70">
        <f t="shared" si="60"/>
        <v>2.294545993208861E-8</v>
      </c>
      <c r="CC53" s="70">
        <f t="shared" si="61"/>
        <v>332896.01179307298</v>
      </c>
      <c r="CD53" s="70">
        <f t="shared" si="62"/>
        <v>40.233630469044734</v>
      </c>
      <c r="CG53" s="71">
        <f t="shared" si="63"/>
        <v>-210</v>
      </c>
      <c r="CH53" s="71">
        <f t="shared" si="64"/>
        <v>12.14</v>
      </c>
      <c r="CI53" s="71">
        <v>1</v>
      </c>
      <c r="CJ53" s="62">
        <f t="shared" si="65"/>
        <v>2.2850000000000001</v>
      </c>
      <c r="CK53" s="70">
        <f t="shared" si="7"/>
        <v>1</v>
      </c>
      <c r="CL53" s="70">
        <f t="shared" si="66"/>
        <v>-479.85</v>
      </c>
      <c r="CM53" s="70">
        <f t="shared" si="67"/>
        <v>2.7603164198807986E-11</v>
      </c>
      <c r="CN53" s="70">
        <f t="shared" si="68"/>
        <v>410081.94654164446</v>
      </c>
      <c r="CO53" s="70">
        <f t="shared" si="69"/>
        <v>40.233630469044734</v>
      </c>
      <c r="CR53" s="71">
        <f t="shared" si="70"/>
        <v>-273</v>
      </c>
      <c r="CS53" s="71">
        <f t="shared" si="71"/>
        <v>14.74</v>
      </c>
      <c r="CT53" s="71">
        <v>1</v>
      </c>
      <c r="CU53" s="62">
        <f t="shared" si="77"/>
        <v>2.6</v>
      </c>
      <c r="CV53" s="70">
        <f t="shared" si="8"/>
        <v>1</v>
      </c>
      <c r="CW53" s="70">
        <f t="shared" si="72"/>
        <v>-709.80000000000007</v>
      </c>
      <c r="CX53" s="70">
        <f t="shared" si="73"/>
        <v>5.3983336147900593E-15</v>
      </c>
      <c r="CY53" s="70">
        <f t="shared" si="74"/>
        <v>497908.3930826885</v>
      </c>
      <c r="CZ53" s="70">
        <f t="shared" si="75"/>
        <v>40.233630469044734</v>
      </c>
    </row>
    <row r="54" spans="1:104">
      <c r="A54" s="62">
        <f t="shared" si="9"/>
        <v>1.3195079107728951</v>
      </c>
      <c r="B54" s="62">
        <f t="shared" si="10"/>
        <v>1.6</v>
      </c>
      <c r="C54" s="83">
        <f t="shared" si="80"/>
        <v>3.2249999999999996</v>
      </c>
      <c r="D54" s="87"/>
      <c r="E54" s="65">
        <f t="shared" si="12"/>
        <v>776.04688205332627</v>
      </c>
      <c r="F54" s="62">
        <f t="shared" si="76"/>
        <v>9.600000000000005</v>
      </c>
      <c r="G54" s="66">
        <v>48</v>
      </c>
      <c r="H54" s="71">
        <f t="shared" si="13"/>
        <v>48</v>
      </c>
      <c r="I54" s="71">
        <f t="shared" si="14"/>
        <v>1</v>
      </c>
      <c r="J54" s="71">
        <v>1</v>
      </c>
      <c r="K54" s="62">
        <f t="shared" si="15"/>
        <v>1</v>
      </c>
      <c r="L54" s="70">
        <f t="shared" si="0"/>
        <v>10</v>
      </c>
      <c r="M54" s="70">
        <f t="shared" si="16"/>
        <v>480</v>
      </c>
      <c r="N54" s="70">
        <f t="shared" si="17"/>
        <v>7760.4688205332623</v>
      </c>
      <c r="O54" s="70">
        <f t="shared" si="18"/>
        <v>38802.344102666313</v>
      </c>
      <c r="P54" s="70">
        <f t="shared" si="19"/>
        <v>41.696449980423488</v>
      </c>
      <c r="Q54" s="99">
        <f t="shared" si="78"/>
        <v>16.167643376110963</v>
      </c>
      <c r="S54" s="71">
        <f t="shared" si="21"/>
        <v>38</v>
      </c>
      <c r="T54" s="71">
        <f t="shared" si="22"/>
        <v>2.0499999999999998</v>
      </c>
      <c r="U54" s="71">
        <v>1</v>
      </c>
      <c r="V54" s="62">
        <f t="shared" si="23"/>
        <v>1.05</v>
      </c>
      <c r="W54" s="70">
        <f t="shared" si="1"/>
        <v>2</v>
      </c>
      <c r="X54" s="70">
        <f t="shared" si="24"/>
        <v>79.8</v>
      </c>
      <c r="Y54" s="70">
        <f t="shared" si="25"/>
        <v>3977.2402705232944</v>
      </c>
      <c r="Z54" s="70">
        <f t="shared" si="26"/>
        <v>79544.805410465939</v>
      </c>
      <c r="AA54" s="70">
        <f t="shared" si="27"/>
        <v>41.696449980423488</v>
      </c>
      <c r="AB54" s="99">
        <f t="shared" si="81"/>
        <v>49.840103640642788</v>
      </c>
      <c r="AD54" s="71">
        <f t="shared" si="28"/>
        <v>13</v>
      </c>
      <c r="AE54" s="71">
        <f t="shared" si="29"/>
        <v>3.2249999999999996</v>
      </c>
      <c r="AF54" s="71">
        <v>1</v>
      </c>
      <c r="AG54" s="62">
        <f t="shared" si="30"/>
        <v>1.175</v>
      </c>
      <c r="AH54" s="70">
        <f t="shared" si="2"/>
        <v>1</v>
      </c>
      <c r="AI54" s="70">
        <f t="shared" si="31"/>
        <v>15.275</v>
      </c>
      <c r="AJ54" s="70">
        <f t="shared" si="32"/>
        <v>195.52743707984152</v>
      </c>
      <c r="AK54" s="70">
        <f t="shared" si="33"/>
        <v>125137.55973109885</v>
      </c>
      <c r="AL54" s="70">
        <f t="shared" si="34"/>
        <v>41.696449980423488</v>
      </c>
      <c r="AM54" s="99">
        <f t="shared" si="82"/>
        <v>12.800486879204026</v>
      </c>
      <c r="AO54" s="71">
        <f t="shared" si="35"/>
        <v>-17</v>
      </c>
      <c r="AP54" s="71">
        <f t="shared" si="36"/>
        <v>4.55</v>
      </c>
      <c r="AQ54" s="71">
        <v>1</v>
      </c>
      <c r="AR54" s="62">
        <f t="shared" si="37"/>
        <v>1.325</v>
      </c>
      <c r="AS54" s="70">
        <f t="shared" si="3"/>
        <v>1</v>
      </c>
      <c r="AT54" s="70">
        <f t="shared" si="38"/>
        <v>-22.524999999999999</v>
      </c>
      <c r="AU54" s="70">
        <f t="shared" si="39"/>
        <v>4.3103189860139395</v>
      </c>
      <c r="AV54" s="70">
        <f t="shared" si="40"/>
        <v>176550.66566713172</v>
      </c>
      <c r="AW54" s="70">
        <f t="shared" si="41"/>
        <v>41.696449980423488</v>
      </c>
      <c r="AZ54" s="71">
        <f t="shared" si="42"/>
        <v>-54</v>
      </c>
      <c r="BA54" s="71">
        <f t="shared" si="43"/>
        <v>6.06</v>
      </c>
      <c r="BB54" s="71">
        <v>1</v>
      </c>
      <c r="BC54" s="62">
        <f t="shared" si="44"/>
        <v>1.51</v>
      </c>
      <c r="BD54" s="70">
        <f t="shared" si="4"/>
        <v>1</v>
      </c>
      <c r="BE54" s="70">
        <f t="shared" si="45"/>
        <v>-81.540000000000006</v>
      </c>
      <c r="BF54" s="70">
        <f t="shared" si="46"/>
        <v>3.3989804840244178E-2</v>
      </c>
      <c r="BG54" s="70">
        <f t="shared" si="47"/>
        <v>235142.20526215786</v>
      </c>
      <c r="BH54" s="70">
        <f t="shared" si="48"/>
        <v>41.696449980423488</v>
      </c>
      <c r="BK54" s="71">
        <f t="shared" si="49"/>
        <v>-104</v>
      </c>
      <c r="BL54" s="71">
        <f t="shared" si="50"/>
        <v>7.8199999999999994</v>
      </c>
      <c r="BM54" s="71">
        <v>1</v>
      </c>
      <c r="BN54" s="62">
        <f t="shared" si="51"/>
        <v>1.76</v>
      </c>
      <c r="BO54" s="70">
        <f t="shared" si="5"/>
        <v>1</v>
      </c>
      <c r="BP54" s="70">
        <f t="shared" si="52"/>
        <v>-183.04</v>
      </c>
      <c r="BQ54" s="70">
        <f t="shared" si="53"/>
        <v>4.2833429031738035E-5</v>
      </c>
      <c r="BR54" s="70">
        <f t="shared" si="54"/>
        <v>303434.33088285057</v>
      </c>
      <c r="BS54" s="70">
        <f t="shared" si="55"/>
        <v>41.696449980423488</v>
      </c>
      <c r="BV54" s="71">
        <f t="shared" si="56"/>
        <v>-159</v>
      </c>
      <c r="BW54" s="71">
        <f t="shared" si="57"/>
        <v>9.8550000000000004</v>
      </c>
      <c r="BX54" s="71">
        <v>1</v>
      </c>
      <c r="BY54" s="62">
        <f t="shared" si="58"/>
        <v>2.0350000000000001</v>
      </c>
      <c r="BZ54" s="70">
        <f t="shared" si="6"/>
        <v>1</v>
      </c>
      <c r="CA54" s="70">
        <f t="shared" si="59"/>
        <v>-323.565</v>
      </c>
      <c r="CB54" s="70">
        <f t="shared" si="60"/>
        <v>2.6357412078640568E-8</v>
      </c>
      <c r="CC54" s="70">
        <f t="shared" si="61"/>
        <v>382397.10113177652</v>
      </c>
      <c r="CD54" s="70">
        <f t="shared" si="62"/>
        <v>41.696449980423488</v>
      </c>
      <c r="CG54" s="71">
        <f t="shared" si="63"/>
        <v>-209</v>
      </c>
      <c r="CH54" s="71">
        <f t="shared" si="64"/>
        <v>12.14</v>
      </c>
      <c r="CI54" s="71">
        <v>1</v>
      </c>
      <c r="CJ54" s="62">
        <f t="shared" si="65"/>
        <v>2.2850000000000001</v>
      </c>
      <c r="CK54" s="70">
        <f t="shared" si="7"/>
        <v>1</v>
      </c>
      <c r="CL54" s="70">
        <f t="shared" si="66"/>
        <v>-477.56500000000005</v>
      </c>
      <c r="CM54" s="70">
        <f t="shared" si="67"/>
        <v>3.1707709307883786E-11</v>
      </c>
      <c r="CN54" s="70">
        <f t="shared" si="68"/>
        <v>471060.4574063691</v>
      </c>
      <c r="CO54" s="70">
        <f t="shared" si="69"/>
        <v>41.696449980423488</v>
      </c>
      <c r="CR54" s="71">
        <f t="shared" si="70"/>
        <v>-272</v>
      </c>
      <c r="CS54" s="71">
        <f t="shared" si="71"/>
        <v>14.74</v>
      </c>
      <c r="CT54" s="71">
        <v>1</v>
      </c>
      <c r="CU54" s="62">
        <f t="shared" si="77"/>
        <v>2.6</v>
      </c>
      <c r="CV54" s="70">
        <f t="shared" si="8"/>
        <v>1</v>
      </c>
      <c r="CW54" s="70">
        <f t="shared" si="72"/>
        <v>-707.2</v>
      </c>
      <c r="CX54" s="70">
        <f t="shared" si="73"/>
        <v>6.20105694303454E-15</v>
      </c>
      <c r="CY54" s="70">
        <f t="shared" si="74"/>
        <v>571946.5520733014</v>
      </c>
      <c r="CZ54" s="70">
        <f t="shared" si="75"/>
        <v>41.696449980423488</v>
      </c>
    </row>
    <row r="55" spans="1:104">
      <c r="A55" s="62">
        <f t="shared" si="9"/>
        <v>1.3660402567543966</v>
      </c>
      <c r="B55" s="62">
        <f t="shared" si="10"/>
        <v>1.6333333333333333</v>
      </c>
      <c r="C55" s="83">
        <f t="shared" si="80"/>
        <v>3.2249999999999996</v>
      </c>
      <c r="D55" s="87"/>
      <c r="E55" s="65">
        <f t="shared" si="12"/>
        <v>891.44377681523406</v>
      </c>
      <c r="F55" s="62">
        <f t="shared" si="76"/>
        <v>9.800000000000006</v>
      </c>
      <c r="G55" s="66">
        <v>49</v>
      </c>
      <c r="H55" s="71">
        <f t="shared" si="13"/>
        <v>49</v>
      </c>
      <c r="I55" s="71">
        <f t="shared" si="14"/>
        <v>1</v>
      </c>
      <c r="J55" s="71">
        <v>1</v>
      </c>
      <c r="K55" s="62">
        <f t="shared" si="15"/>
        <v>1</v>
      </c>
      <c r="L55" s="70">
        <f t="shared" si="0"/>
        <v>10</v>
      </c>
      <c r="M55" s="70">
        <f t="shared" si="16"/>
        <v>490</v>
      </c>
      <c r="N55" s="70">
        <f t="shared" si="17"/>
        <v>8914.4377681523401</v>
      </c>
      <c r="O55" s="70">
        <f t="shared" si="18"/>
        <v>44572.188840761701</v>
      </c>
      <c r="P55" s="70">
        <f t="shared" si="19"/>
        <v>43.212406788664076</v>
      </c>
      <c r="Q55" s="99">
        <f t="shared" si="78"/>
        <v>18.192730139086407</v>
      </c>
      <c r="S55" s="71">
        <f t="shared" si="21"/>
        <v>39</v>
      </c>
      <c r="T55" s="71">
        <f t="shared" si="22"/>
        <v>2.0499999999999998</v>
      </c>
      <c r="U55" s="71">
        <v>1</v>
      </c>
      <c r="V55" s="62">
        <f t="shared" si="23"/>
        <v>1.05</v>
      </c>
      <c r="W55" s="70">
        <f t="shared" si="1"/>
        <v>2</v>
      </c>
      <c r="X55" s="70">
        <f t="shared" si="24"/>
        <v>81.900000000000006</v>
      </c>
      <c r="Y55" s="70">
        <f t="shared" si="25"/>
        <v>4568.6493561780717</v>
      </c>
      <c r="Z55" s="70">
        <f t="shared" si="26"/>
        <v>91372.987123561485</v>
      </c>
      <c r="AA55" s="70">
        <f t="shared" si="27"/>
        <v>43.212406788664076</v>
      </c>
      <c r="AB55" s="99">
        <f t="shared" si="81"/>
        <v>55.783264422198677</v>
      </c>
      <c r="AD55" s="71">
        <f t="shared" si="28"/>
        <v>14</v>
      </c>
      <c r="AE55" s="71">
        <f t="shared" si="29"/>
        <v>3.2249999999999996</v>
      </c>
      <c r="AF55" s="71">
        <v>1</v>
      </c>
      <c r="AG55" s="62">
        <f t="shared" si="30"/>
        <v>1.175</v>
      </c>
      <c r="AH55" s="70">
        <f t="shared" si="2"/>
        <v>1</v>
      </c>
      <c r="AI55" s="70">
        <f t="shared" si="31"/>
        <v>16.45</v>
      </c>
      <c r="AJ55" s="70">
        <f t="shared" si="32"/>
        <v>224.60204533040019</v>
      </c>
      <c r="AK55" s="70">
        <f t="shared" si="33"/>
        <v>143745.30901145647</v>
      </c>
      <c r="AL55" s="70">
        <f t="shared" si="34"/>
        <v>43.212406788664076</v>
      </c>
      <c r="AM55" s="99">
        <f t="shared" si="82"/>
        <v>13.653619776924025</v>
      </c>
      <c r="AO55" s="71">
        <f t="shared" si="35"/>
        <v>-16</v>
      </c>
      <c r="AP55" s="71">
        <f t="shared" si="36"/>
        <v>4.55</v>
      </c>
      <c r="AQ55" s="71">
        <v>1</v>
      </c>
      <c r="AR55" s="62">
        <f t="shared" si="37"/>
        <v>1.325</v>
      </c>
      <c r="AS55" s="70">
        <f t="shared" si="3"/>
        <v>1</v>
      </c>
      <c r="AT55" s="70">
        <f t="shared" si="38"/>
        <v>-21.2</v>
      </c>
      <c r="AU55" s="70">
        <f t="shared" si="39"/>
        <v>4.9512563287467009</v>
      </c>
      <c r="AV55" s="70">
        <f t="shared" si="40"/>
        <v>202803.45922546575</v>
      </c>
      <c r="AW55" s="70">
        <f t="shared" si="41"/>
        <v>43.212406788664076</v>
      </c>
      <c r="AZ55" s="71">
        <f t="shared" si="42"/>
        <v>-53</v>
      </c>
      <c r="BA55" s="71">
        <f t="shared" si="43"/>
        <v>6.06</v>
      </c>
      <c r="BB55" s="71">
        <v>1</v>
      </c>
      <c r="BC55" s="62">
        <f t="shared" si="44"/>
        <v>1.51</v>
      </c>
      <c r="BD55" s="70">
        <f t="shared" si="4"/>
        <v>1</v>
      </c>
      <c r="BE55" s="70">
        <f t="shared" si="45"/>
        <v>-80.03</v>
      </c>
      <c r="BF55" s="70">
        <f t="shared" si="46"/>
        <v>3.9044032906658747E-2</v>
      </c>
      <c r="BG55" s="70">
        <f t="shared" si="47"/>
        <v>270107.46437501587</v>
      </c>
      <c r="BH55" s="70">
        <f t="shared" si="48"/>
        <v>43.212406788664076</v>
      </c>
      <c r="BK55" s="71">
        <f t="shared" si="49"/>
        <v>-103</v>
      </c>
      <c r="BL55" s="71">
        <f t="shared" si="50"/>
        <v>7.8199999999999994</v>
      </c>
      <c r="BM55" s="71">
        <v>1</v>
      </c>
      <c r="BN55" s="62">
        <f t="shared" si="51"/>
        <v>1.76</v>
      </c>
      <c r="BO55" s="70">
        <f t="shared" si="5"/>
        <v>1</v>
      </c>
      <c r="BP55" s="70">
        <f t="shared" si="52"/>
        <v>-181.28</v>
      </c>
      <c r="BQ55" s="70">
        <f t="shared" si="53"/>
        <v>4.9202689467639733E-5</v>
      </c>
      <c r="BR55" s="70">
        <f t="shared" si="54"/>
        <v>348554.51673475647</v>
      </c>
      <c r="BS55" s="70">
        <f t="shared" si="55"/>
        <v>43.212406788664076</v>
      </c>
      <c r="BV55" s="71">
        <f t="shared" si="56"/>
        <v>-158</v>
      </c>
      <c r="BW55" s="71">
        <f t="shared" si="57"/>
        <v>9.8550000000000004</v>
      </c>
      <c r="BX55" s="71">
        <v>1</v>
      </c>
      <c r="BY55" s="62">
        <f t="shared" si="58"/>
        <v>2.0350000000000001</v>
      </c>
      <c r="BZ55" s="70">
        <f t="shared" si="6"/>
        <v>1</v>
      </c>
      <c r="CA55" s="70">
        <f t="shared" si="59"/>
        <v>-321.53000000000003</v>
      </c>
      <c r="CB55" s="70">
        <f t="shared" si="60"/>
        <v>3.0276715896713407E-8</v>
      </c>
      <c r="CC55" s="70">
        <f t="shared" si="61"/>
        <v>439258.92102570663</v>
      </c>
      <c r="CD55" s="70">
        <f t="shared" si="62"/>
        <v>43.212406788664076</v>
      </c>
      <c r="CG55" s="71">
        <f t="shared" si="63"/>
        <v>-208</v>
      </c>
      <c r="CH55" s="71">
        <f t="shared" si="64"/>
        <v>12.14</v>
      </c>
      <c r="CI55" s="71">
        <v>1</v>
      </c>
      <c r="CJ55" s="62">
        <f t="shared" si="65"/>
        <v>2.2850000000000001</v>
      </c>
      <c r="CK55" s="70">
        <f t="shared" si="7"/>
        <v>1</v>
      </c>
      <c r="CL55" s="70">
        <f t="shared" si="66"/>
        <v>-475.28000000000003</v>
      </c>
      <c r="CM55" s="70">
        <f t="shared" si="67"/>
        <v>3.6422593522690285E-11</v>
      </c>
      <c r="CN55" s="70">
        <f t="shared" si="68"/>
        <v>541106.37252684706</v>
      </c>
      <c r="CO55" s="70">
        <f t="shared" si="69"/>
        <v>43.212406788664076</v>
      </c>
      <c r="CR55" s="71">
        <f t="shared" si="70"/>
        <v>-271</v>
      </c>
      <c r="CS55" s="71">
        <f t="shared" si="71"/>
        <v>14.74</v>
      </c>
      <c r="CT55" s="71">
        <v>1</v>
      </c>
      <c r="CU55" s="62">
        <f t="shared" si="77"/>
        <v>2.6</v>
      </c>
      <c r="CV55" s="70">
        <f t="shared" si="8"/>
        <v>1</v>
      </c>
      <c r="CW55" s="70">
        <f t="shared" si="72"/>
        <v>-704.6</v>
      </c>
      <c r="CX55" s="70">
        <f t="shared" si="73"/>
        <v>7.1231439097067198E-15</v>
      </c>
      <c r="CY55" s="70">
        <f t="shared" si="74"/>
        <v>656994.0635128275</v>
      </c>
      <c r="CZ55" s="70">
        <f t="shared" si="75"/>
        <v>43.212406788664076</v>
      </c>
    </row>
    <row r="56" spans="1:104">
      <c r="A56" s="62">
        <f t="shared" si="9"/>
        <v>1.4142135623730963</v>
      </c>
      <c r="B56" s="62">
        <f t="shared" si="10"/>
        <v>1.6666666666666667</v>
      </c>
      <c r="C56" s="83">
        <f t="shared" si="80"/>
        <v>3.2249999999999996</v>
      </c>
      <c r="D56" s="87"/>
      <c r="E56" s="65">
        <f t="shared" si="12"/>
        <v>1024.0000000000034</v>
      </c>
      <c r="F56" s="62">
        <f t="shared" si="76"/>
        <v>10.000000000000005</v>
      </c>
      <c r="G56" s="66">
        <v>50</v>
      </c>
      <c r="H56" s="71">
        <f t="shared" si="13"/>
        <v>50</v>
      </c>
      <c r="I56" s="71">
        <f t="shared" si="14"/>
        <v>1</v>
      </c>
      <c r="J56" s="71">
        <v>1</v>
      </c>
      <c r="K56" s="62">
        <f t="shared" si="15"/>
        <v>1</v>
      </c>
      <c r="L56" s="70">
        <f t="shared" si="0"/>
        <v>10</v>
      </c>
      <c r="M56" s="70">
        <f t="shared" si="16"/>
        <v>500</v>
      </c>
      <c r="N56" s="70">
        <f t="shared" si="17"/>
        <v>10240.000000000035</v>
      </c>
      <c r="O56" s="70">
        <f t="shared" si="18"/>
        <v>51200.000000000167</v>
      </c>
      <c r="P56" s="70">
        <f t="shared" si="19"/>
        <v>44.783429475148047</v>
      </c>
      <c r="Q56" s="99">
        <f t="shared" si="78"/>
        <v>20.480000000000068</v>
      </c>
      <c r="S56" s="71">
        <f t="shared" si="21"/>
        <v>40</v>
      </c>
      <c r="T56" s="71">
        <f t="shared" si="22"/>
        <v>2.0499999999999998</v>
      </c>
      <c r="U56" s="71">
        <v>10</v>
      </c>
      <c r="V56" s="62">
        <f t="shared" si="23"/>
        <v>1.05</v>
      </c>
      <c r="W56" s="70">
        <f t="shared" si="1"/>
        <v>20</v>
      </c>
      <c r="X56" s="70">
        <f t="shared" si="24"/>
        <v>840</v>
      </c>
      <c r="Y56" s="70">
        <f t="shared" si="25"/>
        <v>5248.0000000000136</v>
      </c>
      <c r="Z56" s="70">
        <f t="shared" si="26"/>
        <v>104960.00000000033</v>
      </c>
      <c r="AA56" s="70">
        <f t="shared" si="27"/>
        <v>44.783429475148047</v>
      </c>
      <c r="AB56" s="99">
        <f t="shared" si="81"/>
        <v>6.2476190476190636</v>
      </c>
      <c r="AD56" s="71">
        <f t="shared" si="28"/>
        <v>15</v>
      </c>
      <c r="AE56" s="71">
        <f t="shared" si="29"/>
        <v>3.2249999999999996</v>
      </c>
      <c r="AF56" s="71">
        <v>1</v>
      </c>
      <c r="AG56" s="62">
        <f t="shared" si="30"/>
        <v>1.175</v>
      </c>
      <c r="AH56" s="70">
        <f t="shared" si="2"/>
        <v>1</v>
      </c>
      <c r="AI56" s="70">
        <f t="shared" si="31"/>
        <v>17.625</v>
      </c>
      <c r="AJ56" s="70">
        <f t="shared" si="32"/>
        <v>258.00000000000023</v>
      </c>
      <c r="AK56" s="70">
        <f t="shared" si="33"/>
        <v>165120.00000000052</v>
      </c>
      <c r="AL56" s="70">
        <f t="shared" si="34"/>
        <v>44.783429475148047</v>
      </c>
      <c r="AM56" s="99">
        <f t="shared" si="82"/>
        <v>14.638297872340438</v>
      </c>
      <c r="AO56" s="71">
        <f t="shared" si="35"/>
        <v>-15</v>
      </c>
      <c r="AP56" s="71">
        <f t="shared" si="36"/>
        <v>4.55</v>
      </c>
      <c r="AQ56" s="71">
        <v>1</v>
      </c>
      <c r="AR56" s="62">
        <f t="shared" si="37"/>
        <v>1.325</v>
      </c>
      <c r="AS56" s="70">
        <f t="shared" si="3"/>
        <v>1</v>
      </c>
      <c r="AT56" s="70">
        <f t="shared" si="38"/>
        <v>-19.875</v>
      </c>
      <c r="AU56" s="70">
        <f t="shared" si="39"/>
        <v>5.6874999999999947</v>
      </c>
      <c r="AV56" s="70">
        <f t="shared" si="40"/>
        <v>232960.00000000076</v>
      </c>
      <c r="AW56" s="70">
        <f t="shared" si="41"/>
        <v>44.783429475148047</v>
      </c>
      <c r="AZ56" s="71">
        <f t="shared" si="42"/>
        <v>-52</v>
      </c>
      <c r="BA56" s="71">
        <f t="shared" si="43"/>
        <v>6.06</v>
      </c>
      <c r="BB56" s="71">
        <v>1</v>
      </c>
      <c r="BC56" s="62">
        <f t="shared" si="44"/>
        <v>1.51</v>
      </c>
      <c r="BD56" s="70">
        <f t="shared" si="4"/>
        <v>1</v>
      </c>
      <c r="BE56" s="70">
        <f t="shared" si="45"/>
        <v>-78.52</v>
      </c>
      <c r="BF56" s="70">
        <f t="shared" si="46"/>
        <v>4.4849816372329002E-2</v>
      </c>
      <c r="BG56" s="70">
        <f t="shared" si="47"/>
        <v>310272.00000000105</v>
      </c>
      <c r="BH56" s="70">
        <f t="shared" si="48"/>
        <v>44.783429475148047</v>
      </c>
      <c r="BK56" s="71">
        <f t="shared" si="49"/>
        <v>-102</v>
      </c>
      <c r="BL56" s="71">
        <f t="shared" si="50"/>
        <v>7.8199999999999994</v>
      </c>
      <c r="BM56" s="71">
        <v>1</v>
      </c>
      <c r="BN56" s="62">
        <f t="shared" si="51"/>
        <v>1.76</v>
      </c>
      <c r="BO56" s="70">
        <f t="shared" si="5"/>
        <v>1</v>
      </c>
      <c r="BP56" s="70">
        <f t="shared" si="52"/>
        <v>-179.52</v>
      </c>
      <c r="BQ56" s="70">
        <f t="shared" si="53"/>
        <v>5.6519048452907714E-5</v>
      </c>
      <c r="BR56" s="70">
        <f t="shared" si="54"/>
        <v>400384.00000000128</v>
      </c>
      <c r="BS56" s="70">
        <f t="shared" si="55"/>
        <v>44.783429475148047</v>
      </c>
      <c r="BV56" s="71">
        <f t="shared" si="56"/>
        <v>-157</v>
      </c>
      <c r="BW56" s="71">
        <f t="shared" si="57"/>
        <v>9.8550000000000004</v>
      </c>
      <c r="BX56" s="71">
        <v>1</v>
      </c>
      <c r="BY56" s="62">
        <f t="shared" si="58"/>
        <v>2.0350000000000001</v>
      </c>
      <c r="BZ56" s="70">
        <f t="shared" si="6"/>
        <v>1</v>
      </c>
      <c r="CA56" s="70">
        <f t="shared" si="59"/>
        <v>-319.495</v>
      </c>
      <c r="CB56" s="70">
        <f t="shared" si="60"/>
        <v>3.4778813745267259E-8</v>
      </c>
      <c r="CC56" s="70">
        <f t="shared" si="61"/>
        <v>504576.00000000163</v>
      </c>
      <c r="CD56" s="70">
        <f t="shared" si="62"/>
        <v>44.783429475148047</v>
      </c>
      <c r="CG56" s="71">
        <f t="shared" si="63"/>
        <v>-207</v>
      </c>
      <c r="CH56" s="71">
        <f t="shared" si="64"/>
        <v>12.14</v>
      </c>
      <c r="CI56" s="71">
        <v>1</v>
      </c>
      <c r="CJ56" s="62">
        <f t="shared" si="65"/>
        <v>2.2850000000000001</v>
      </c>
      <c r="CK56" s="70">
        <f t="shared" si="7"/>
        <v>1</v>
      </c>
      <c r="CL56" s="70">
        <f t="shared" si="66"/>
        <v>-472.995</v>
      </c>
      <c r="CM56" s="70">
        <f t="shared" si="67"/>
        <v>4.1838573264240001E-11</v>
      </c>
      <c r="CN56" s="70">
        <f t="shared" si="68"/>
        <v>621568.0000000021</v>
      </c>
      <c r="CO56" s="70">
        <f t="shared" si="69"/>
        <v>44.783429475148047</v>
      </c>
      <c r="CR56" s="71">
        <f t="shared" si="70"/>
        <v>-270</v>
      </c>
      <c r="CS56" s="71">
        <f t="shared" si="71"/>
        <v>14.74</v>
      </c>
      <c r="CT56" s="71">
        <v>1</v>
      </c>
      <c r="CU56" s="62">
        <f t="shared" si="77"/>
        <v>2.6</v>
      </c>
      <c r="CV56" s="70">
        <f t="shared" si="8"/>
        <v>1</v>
      </c>
      <c r="CW56" s="70">
        <f t="shared" si="72"/>
        <v>-702</v>
      </c>
      <c r="CX56" s="70">
        <f t="shared" si="73"/>
        <v>8.1823436914872589E-15</v>
      </c>
      <c r="CY56" s="70">
        <f t="shared" si="74"/>
        <v>754688.00000000256</v>
      </c>
      <c r="CZ56" s="70">
        <f t="shared" si="75"/>
        <v>44.783429475148047</v>
      </c>
    </row>
    <row r="57" spans="1:104">
      <c r="A57" s="62">
        <f t="shared" si="9"/>
        <v>1.4640856959456268</v>
      </c>
      <c r="B57" s="62">
        <f t="shared" si="10"/>
        <v>1.7</v>
      </c>
      <c r="C57" s="83">
        <f t="shared" si="80"/>
        <v>3.2249999999999996</v>
      </c>
      <c r="D57" s="87"/>
      <c r="E57" s="65">
        <f t="shared" si="12"/>
        <v>1176.2671155169678</v>
      </c>
      <c r="F57" s="62">
        <f t="shared" si="76"/>
        <v>10.200000000000005</v>
      </c>
      <c r="G57" s="66">
        <v>51</v>
      </c>
      <c r="H57" s="71">
        <f t="shared" si="13"/>
        <v>51</v>
      </c>
      <c r="I57" s="71">
        <f t="shared" si="14"/>
        <v>1</v>
      </c>
      <c r="J57" s="71">
        <v>1</v>
      </c>
      <c r="K57" s="62">
        <f t="shared" si="15"/>
        <v>1</v>
      </c>
      <c r="L57" s="70">
        <f t="shared" si="0"/>
        <v>10</v>
      </c>
      <c r="M57" s="70">
        <f t="shared" si="16"/>
        <v>510</v>
      </c>
      <c r="N57" s="70">
        <f t="shared" si="17"/>
        <v>11762.671155169679</v>
      </c>
      <c r="O57" s="70">
        <f t="shared" si="18"/>
        <v>58813.355775848388</v>
      </c>
      <c r="P57" s="70">
        <f t="shared" si="19"/>
        <v>46.411516561476368</v>
      </c>
      <c r="Q57" s="99">
        <f t="shared" si="78"/>
        <v>23.064061088568</v>
      </c>
      <c r="S57" s="71">
        <f t="shared" si="21"/>
        <v>41</v>
      </c>
      <c r="T57" s="71">
        <f t="shared" si="22"/>
        <v>2.0499999999999998</v>
      </c>
      <c r="U57" s="71">
        <v>1</v>
      </c>
      <c r="V57" s="62">
        <f t="shared" si="23"/>
        <v>1.05</v>
      </c>
      <c r="W57" s="70">
        <f t="shared" si="1"/>
        <v>20</v>
      </c>
      <c r="X57" s="70">
        <f t="shared" si="24"/>
        <v>861</v>
      </c>
      <c r="Y57" s="70">
        <f t="shared" si="25"/>
        <v>6028.3689670244567</v>
      </c>
      <c r="Z57" s="70">
        <f t="shared" si="26"/>
        <v>120567.37934048919</v>
      </c>
      <c r="AA57" s="70">
        <f t="shared" si="27"/>
        <v>46.411516561476368</v>
      </c>
      <c r="AB57" s="99">
        <f t="shared" si="81"/>
        <v>7.0015899733152809</v>
      </c>
      <c r="AD57" s="71">
        <f t="shared" si="28"/>
        <v>16</v>
      </c>
      <c r="AE57" s="71">
        <f t="shared" si="29"/>
        <v>3.2249999999999996</v>
      </c>
      <c r="AF57" s="71">
        <v>1</v>
      </c>
      <c r="AG57" s="62">
        <f t="shared" si="30"/>
        <v>1.175</v>
      </c>
      <c r="AH57" s="70">
        <f t="shared" si="2"/>
        <v>1</v>
      </c>
      <c r="AI57" s="70">
        <f t="shared" si="31"/>
        <v>18.8</v>
      </c>
      <c r="AJ57" s="70">
        <f t="shared" si="32"/>
        <v>296.36417558923534</v>
      </c>
      <c r="AK57" s="70">
        <f t="shared" si="33"/>
        <v>189673.07237711104</v>
      </c>
      <c r="AL57" s="70">
        <f t="shared" si="34"/>
        <v>46.411516561476368</v>
      </c>
      <c r="AM57" s="99">
        <f t="shared" si="82"/>
        <v>15.764051893044433</v>
      </c>
      <c r="AO57" s="71">
        <f t="shared" si="35"/>
        <v>-14</v>
      </c>
      <c r="AP57" s="71">
        <f t="shared" si="36"/>
        <v>4.55</v>
      </c>
      <c r="AQ57" s="71">
        <v>1</v>
      </c>
      <c r="AR57" s="62">
        <f t="shared" si="37"/>
        <v>1.325</v>
      </c>
      <c r="AS57" s="70">
        <f t="shared" si="3"/>
        <v>1</v>
      </c>
      <c r="AT57" s="70">
        <f t="shared" si="38"/>
        <v>-18.55</v>
      </c>
      <c r="AU57" s="70">
        <f t="shared" si="39"/>
        <v>6.5332218940456324</v>
      </c>
      <c r="AV57" s="70">
        <f t="shared" si="40"/>
        <v>267600.76878011017</v>
      </c>
      <c r="AW57" s="70">
        <f t="shared" si="41"/>
        <v>46.411516561476368</v>
      </c>
      <c r="AZ57" s="71">
        <f t="shared" si="42"/>
        <v>-51</v>
      </c>
      <c r="BA57" s="71">
        <f t="shared" si="43"/>
        <v>6.06</v>
      </c>
      <c r="BB57" s="71">
        <v>1</v>
      </c>
      <c r="BC57" s="62">
        <f t="shared" si="44"/>
        <v>1.51</v>
      </c>
      <c r="BD57" s="70">
        <f t="shared" si="4"/>
        <v>1</v>
      </c>
      <c r="BE57" s="70">
        <f t="shared" si="45"/>
        <v>-77.010000000000005</v>
      </c>
      <c r="BF57" s="70">
        <f t="shared" si="46"/>
        <v>5.1518910288813419E-2</v>
      </c>
      <c r="BG57" s="70">
        <f t="shared" si="47"/>
        <v>356408.93600164121</v>
      </c>
      <c r="BH57" s="70">
        <f t="shared" si="48"/>
        <v>46.411516561476368</v>
      </c>
      <c r="BK57" s="71">
        <f t="shared" si="49"/>
        <v>-101</v>
      </c>
      <c r="BL57" s="71">
        <f t="shared" si="50"/>
        <v>7.8199999999999994</v>
      </c>
      <c r="BM57" s="71">
        <v>1</v>
      </c>
      <c r="BN57" s="62">
        <f t="shared" si="51"/>
        <v>1.76</v>
      </c>
      <c r="BO57" s="70">
        <f t="shared" si="5"/>
        <v>1</v>
      </c>
      <c r="BP57" s="70">
        <f t="shared" si="52"/>
        <v>-177.76</v>
      </c>
      <c r="BQ57" s="70">
        <f t="shared" si="53"/>
        <v>6.4923337983852807E-5</v>
      </c>
      <c r="BR57" s="70">
        <f t="shared" si="54"/>
        <v>459920.44216713437</v>
      </c>
      <c r="BS57" s="70">
        <f t="shared" si="55"/>
        <v>46.411516561476368</v>
      </c>
      <c r="BV57" s="71">
        <f t="shared" si="56"/>
        <v>-156</v>
      </c>
      <c r="BW57" s="71">
        <f t="shared" si="57"/>
        <v>9.8550000000000004</v>
      </c>
      <c r="BX57" s="71">
        <v>1</v>
      </c>
      <c r="BY57" s="62">
        <f t="shared" si="58"/>
        <v>2.0350000000000001</v>
      </c>
      <c r="BZ57" s="70">
        <f t="shared" si="6"/>
        <v>1</v>
      </c>
      <c r="CA57" s="70">
        <f t="shared" si="59"/>
        <v>-317.46000000000004</v>
      </c>
      <c r="CB57" s="70">
        <f t="shared" si="60"/>
        <v>3.9950366137936782E-8</v>
      </c>
      <c r="CC57" s="70">
        <f t="shared" si="61"/>
        <v>579605.62117098586</v>
      </c>
      <c r="CD57" s="70">
        <f t="shared" si="62"/>
        <v>46.411516561476368</v>
      </c>
      <c r="CG57" s="71">
        <f t="shared" si="63"/>
        <v>-206</v>
      </c>
      <c r="CH57" s="71">
        <f t="shared" si="64"/>
        <v>12.14</v>
      </c>
      <c r="CI57" s="71">
        <v>1</v>
      </c>
      <c r="CJ57" s="62">
        <f t="shared" si="65"/>
        <v>2.2850000000000001</v>
      </c>
      <c r="CK57" s="70">
        <f t="shared" si="7"/>
        <v>1</v>
      </c>
      <c r="CL57" s="70">
        <f t="shared" si="66"/>
        <v>-470.71000000000004</v>
      </c>
      <c r="CM57" s="70">
        <f t="shared" si="67"/>
        <v>4.8059900284055419E-11</v>
      </c>
      <c r="CN57" s="70">
        <f t="shared" si="68"/>
        <v>713994.13911879947</v>
      </c>
      <c r="CO57" s="70">
        <f t="shared" si="69"/>
        <v>46.411516561476368</v>
      </c>
      <c r="CR57" s="71">
        <f t="shared" si="70"/>
        <v>-269</v>
      </c>
      <c r="CS57" s="71">
        <f t="shared" si="71"/>
        <v>14.74</v>
      </c>
      <c r="CT57" s="71">
        <v>1</v>
      </c>
      <c r="CU57" s="62">
        <f t="shared" si="77"/>
        <v>2.6</v>
      </c>
      <c r="CV57" s="70">
        <f t="shared" si="8"/>
        <v>1</v>
      </c>
      <c r="CW57" s="70">
        <f t="shared" si="72"/>
        <v>-699.4</v>
      </c>
      <c r="CX57" s="70">
        <f t="shared" si="73"/>
        <v>9.3990447384317789E-15</v>
      </c>
      <c r="CY57" s="70">
        <f t="shared" si="74"/>
        <v>866908.86413600529</v>
      </c>
      <c r="CZ57" s="70">
        <f t="shared" si="75"/>
        <v>46.411516561476368</v>
      </c>
    </row>
    <row r="58" spans="1:104">
      <c r="A58" s="62">
        <f t="shared" si="9"/>
        <v>1.5157165665103995</v>
      </c>
      <c r="B58" s="62">
        <f t="shared" si="10"/>
        <v>1.7333333333333334</v>
      </c>
      <c r="C58" s="83">
        <f t="shared" si="80"/>
        <v>3.2249999999999996</v>
      </c>
      <c r="D58" s="87"/>
      <c r="E58" s="65">
        <f t="shared" si="12"/>
        <v>1351.1761006314484</v>
      </c>
      <c r="F58" s="62">
        <f t="shared" si="76"/>
        <v>10.400000000000006</v>
      </c>
      <c r="G58" s="66">
        <v>52</v>
      </c>
      <c r="H58" s="71">
        <f t="shared" si="13"/>
        <v>52</v>
      </c>
      <c r="I58" s="71">
        <f t="shared" si="14"/>
        <v>1</v>
      </c>
      <c r="J58" s="71">
        <v>1</v>
      </c>
      <c r="K58" s="62">
        <f t="shared" si="15"/>
        <v>1</v>
      </c>
      <c r="L58" s="70">
        <f t="shared" si="0"/>
        <v>10</v>
      </c>
      <c r="M58" s="70">
        <f t="shared" si="16"/>
        <v>520</v>
      </c>
      <c r="N58" s="70">
        <f t="shared" si="17"/>
        <v>13511.761006314484</v>
      </c>
      <c r="O58" s="70">
        <f t="shared" si="18"/>
        <v>67558.805031572425</v>
      </c>
      <c r="P58" s="70">
        <f t="shared" si="19"/>
        <v>48.098739043930017</v>
      </c>
      <c r="Q58" s="99">
        <f t="shared" si="78"/>
        <v>25.984155781374007</v>
      </c>
      <c r="S58" s="71">
        <f t="shared" si="21"/>
        <v>42</v>
      </c>
      <c r="T58" s="71">
        <f t="shared" si="22"/>
        <v>2.0499999999999998</v>
      </c>
      <c r="U58" s="71">
        <v>1</v>
      </c>
      <c r="V58" s="62">
        <f t="shared" si="23"/>
        <v>1.05</v>
      </c>
      <c r="W58" s="70">
        <f t="shared" si="1"/>
        <v>20</v>
      </c>
      <c r="X58" s="70">
        <f t="shared" si="24"/>
        <v>882</v>
      </c>
      <c r="Y58" s="70">
        <f t="shared" si="25"/>
        <v>6924.7775157361684</v>
      </c>
      <c r="Z58" s="70">
        <f t="shared" si="26"/>
        <v>138495.55031472346</v>
      </c>
      <c r="AA58" s="70">
        <f t="shared" si="27"/>
        <v>48.098739043930017</v>
      </c>
      <c r="AB58" s="99">
        <f t="shared" si="81"/>
        <v>7.8512216731702589</v>
      </c>
      <c r="AD58" s="71">
        <f t="shared" si="28"/>
        <v>17</v>
      </c>
      <c r="AE58" s="71">
        <f t="shared" si="29"/>
        <v>3.2249999999999996</v>
      </c>
      <c r="AF58" s="71">
        <v>1</v>
      </c>
      <c r="AG58" s="62">
        <f t="shared" si="30"/>
        <v>1.175</v>
      </c>
      <c r="AH58" s="70">
        <f t="shared" si="2"/>
        <v>1</v>
      </c>
      <c r="AI58" s="70">
        <f t="shared" si="31"/>
        <v>19.975000000000001</v>
      </c>
      <c r="AJ58" s="70">
        <f t="shared" si="32"/>
        <v>340.43304097940711</v>
      </c>
      <c r="AK58" s="70">
        <f t="shared" si="33"/>
        <v>217877.146226821</v>
      </c>
      <c r="AL58" s="70">
        <f t="shared" si="34"/>
        <v>48.098739043930017</v>
      </c>
      <c r="AM58" s="99">
        <f t="shared" si="82"/>
        <v>17.042955743649916</v>
      </c>
      <c r="AO58" s="71">
        <f t="shared" si="35"/>
        <v>-13</v>
      </c>
      <c r="AP58" s="71">
        <f t="shared" si="36"/>
        <v>4.55</v>
      </c>
      <c r="AQ58" s="71">
        <v>1</v>
      </c>
      <c r="AR58" s="62">
        <f t="shared" si="37"/>
        <v>1.325</v>
      </c>
      <c r="AS58" s="70">
        <f t="shared" si="3"/>
        <v>1</v>
      </c>
      <c r="AT58" s="70">
        <f t="shared" si="38"/>
        <v>-17.224999999999998</v>
      </c>
      <c r="AU58" s="70">
        <f t="shared" si="39"/>
        <v>7.504701242520829</v>
      </c>
      <c r="AV58" s="70">
        <f t="shared" si="40"/>
        <v>307392.56289365451</v>
      </c>
      <c r="AW58" s="70">
        <f t="shared" si="41"/>
        <v>48.098739043930017</v>
      </c>
      <c r="AZ58" s="71">
        <f t="shared" si="42"/>
        <v>-50</v>
      </c>
      <c r="BA58" s="71">
        <f t="shared" si="43"/>
        <v>6.06</v>
      </c>
      <c r="BB58" s="71">
        <v>1</v>
      </c>
      <c r="BC58" s="62">
        <f t="shared" si="44"/>
        <v>1.51</v>
      </c>
      <c r="BD58" s="70">
        <f t="shared" si="4"/>
        <v>1</v>
      </c>
      <c r="BE58" s="70">
        <f t="shared" si="45"/>
        <v>-75.5</v>
      </c>
      <c r="BF58" s="70">
        <f t="shared" si="46"/>
        <v>5.91796874999998E-2</v>
      </c>
      <c r="BG58" s="70">
        <f t="shared" si="47"/>
        <v>409406.35849132889</v>
      </c>
      <c r="BH58" s="70">
        <f t="shared" si="48"/>
        <v>48.098739043930017</v>
      </c>
      <c r="BK58" s="71">
        <f t="shared" si="49"/>
        <v>-100</v>
      </c>
      <c r="BL58" s="71">
        <f t="shared" si="50"/>
        <v>7.8199999999999994</v>
      </c>
      <c r="BM58" s="71">
        <v>1</v>
      </c>
      <c r="BN58" s="62">
        <f t="shared" si="51"/>
        <v>1.76</v>
      </c>
      <c r="BO58" s="70">
        <f t="shared" si="5"/>
        <v>1</v>
      </c>
      <c r="BP58" s="70">
        <f t="shared" si="52"/>
        <v>-176</v>
      </c>
      <c r="BQ58" s="70">
        <f t="shared" si="53"/>
        <v>7.4577331542968238E-5</v>
      </c>
      <c r="BR58" s="70">
        <f t="shared" si="54"/>
        <v>528309.85534689622</v>
      </c>
      <c r="BS58" s="70">
        <f t="shared" si="55"/>
        <v>48.098739043930017</v>
      </c>
      <c r="BV58" s="71">
        <f t="shared" si="56"/>
        <v>-155</v>
      </c>
      <c r="BW58" s="71">
        <f t="shared" si="57"/>
        <v>9.8550000000000004</v>
      </c>
      <c r="BX58" s="71">
        <v>1</v>
      </c>
      <c r="BY58" s="62">
        <f t="shared" si="58"/>
        <v>2.0350000000000001</v>
      </c>
      <c r="BZ58" s="70">
        <f t="shared" si="6"/>
        <v>1</v>
      </c>
      <c r="CA58" s="70">
        <f t="shared" si="59"/>
        <v>-315.42500000000001</v>
      </c>
      <c r="CB58" s="70">
        <f t="shared" si="60"/>
        <v>4.5890919864177239E-8</v>
      </c>
      <c r="CC58" s="70">
        <f t="shared" si="61"/>
        <v>665792.02358614618</v>
      </c>
      <c r="CD58" s="70">
        <f t="shared" si="62"/>
        <v>48.098739043930017</v>
      </c>
      <c r="CG58" s="71">
        <f t="shared" si="63"/>
        <v>-205</v>
      </c>
      <c r="CH58" s="71">
        <f t="shared" si="64"/>
        <v>12.14</v>
      </c>
      <c r="CI58" s="71">
        <v>1</v>
      </c>
      <c r="CJ58" s="62">
        <f t="shared" si="65"/>
        <v>2.2850000000000001</v>
      </c>
      <c r="CK58" s="70">
        <f t="shared" si="7"/>
        <v>1</v>
      </c>
      <c r="CL58" s="70">
        <f t="shared" si="66"/>
        <v>-468.42500000000001</v>
      </c>
      <c r="CM58" s="70">
        <f t="shared" si="67"/>
        <v>5.5206328397615984E-11</v>
      </c>
      <c r="CN58" s="70">
        <f t="shared" si="68"/>
        <v>820163.89308328927</v>
      </c>
      <c r="CO58" s="70">
        <f t="shared" si="69"/>
        <v>48.098739043930017</v>
      </c>
      <c r="CR58" s="71">
        <f t="shared" si="70"/>
        <v>-268</v>
      </c>
      <c r="CS58" s="71">
        <f t="shared" si="71"/>
        <v>14.74</v>
      </c>
      <c r="CT58" s="71">
        <v>1</v>
      </c>
      <c r="CU58" s="62">
        <f t="shared" si="77"/>
        <v>2.6</v>
      </c>
      <c r="CV58" s="70">
        <f t="shared" si="8"/>
        <v>1</v>
      </c>
      <c r="CW58" s="70">
        <f t="shared" si="72"/>
        <v>-696.80000000000007</v>
      </c>
      <c r="CX58" s="70">
        <f t="shared" si="73"/>
        <v>1.0796667229580123E-14</v>
      </c>
      <c r="CY58" s="70">
        <f t="shared" si="74"/>
        <v>995816.78616537759</v>
      </c>
      <c r="CZ58" s="70">
        <f t="shared" si="75"/>
        <v>48.098739043930017</v>
      </c>
    </row>
    <row r="59" spans="1:104">
      <c r="A59" s="62">
        <f t="shared" si="9"/>
        <v>1.5691681957935031</v>
      </c>
      <c r="B59" s="62">
        <f t="shared" si="10"/>
        <v>1.7666666666666666</v>
      </c>
      <c r="C59" s="83">
        <f t="shared" si="80"/>
        <v>3.2249999999999996</v>
      </c>
      <c r="D59" s="87"/>
      <c r="E59" s="65">
        <f t="shared" si="12"/>
        <v>1552.093764106653</v>
      </c>
      <c r="F59" s="62">
        <f t="shared" si="76"/>
        <v>10.600000000000005</v>
      </c>
      <c r="G59" s="66">
        <v>53</v>
      </c>
      <c r="H59" s="71">
        <f t="shared" si="13"/>
        <v>53</v>
      </c>
      <c r="I59" s="71">
        <f t="shared" si="14"/>
        <v>1</v>
      </c>
      <c r="J59" s="71">
        <v>1</v>
      </c>
      <c r="K59" s="62">
        <f t="shared" si="15"/>
        <v>1</v>
      </c>
      <c r="L59" s="70">
        <f t="shared" si="0"/>
        <v>10</v>
      </c>
      <c r="M59" s="70">
        <f t="shared" si="16"/>
        <v>530</v>
      </c>
      <c r="N59" s="70">
        <f t="shared" si="17"/>
        <v>15520.93764106653</v>
      </c>
      <c r="O59" s="70">
        <f t="shared" si="18"/>
        <v>77604.688205332655</v>
      </c>
      <c r="P59" s="70">
        <f t="shared" si="19"/>
        <v>49.847243019706944</v>
      </c>
      <c r="Q59" s="99">
        <f t="shared" si="78"/>
        <v>29.28478800201232</v>
      </c>
      <c r="S59" s="71">
        <f t="shared" si="21"/>
        <v>43</v>
      </c>
      <c r="T59" s="71">
        <f t="shared" si="22"/>
        <v>2.0499999999999998</v>
      </c>
      <c r="U59" s="71">
        <v>1</v>
      </c>
      <c r="V59" s="62">
        <f t="shared" si="23"/>
        <v>1.05</v>
      </c>
      <c r="W59" s="70">
        <f t="shared" si="1"/>
        <v>20</v>
      </c>
      <c r="X59" s="70">
        <f t="shared" si="24"/>
        <v>903</v>
      </c>
      <c r="Y59" s="70">
        <f t="shared" si="25"/>
        <v>7954.4805410465924</v>
      </c>
      <c r="Z59" s="70">
        <f t="shared" si="26"/>
        <v>159089.61082093191</v>
      </c>
      <c r="AA59" s="70">
        <f t="shared" si="27"/>
        <v>49.847243019706944</v>
      </c>
      <c r="AB59" s="99">
        <f t="shared" si="81"/>
        <v>8.8089485504391938</v>
      </c>
      <c r="AD59" s="71">
        <f t="shared" si="28"/>
        <v>18</v>
      </c>
      <c r="AE59" s="71">
        <f t="shared" si="29"/>
        <v>3.2249999999999996</v>
      </c>
      <c r="AF59" s="71">
        <v>1</v>
      </c>
      <c r="AG59" s="62">
        <f t="shared" si="30"/>
        <v>1.175</v>
      </c>
      <c r="AH59" s="70">
        <f t="shared" si="2"/>
        <v>1</v>
      </c>
      <c r="AI59" s="70">
        <f t="shared" si="31"/>
        <v>21.150000000000002</v>
      </c>
      <c r="AJ59" s="70">
        <f t="shared" si="32"/>
        <v>391.05487415968315</v>
      </c>
      <c r="AK59" s="70">
        <f t="shared" si="33"/>
        <v>250275.11946219779</v>
      </c>
      <c r="AL59" s="70">
        <f t="shared" si="34"/>
        <v>49.847243019706944</v>
      </c>
      <c r="AM59" s="99">
        <f t="shared" si="82"/>
        <v>18.489592158850265</v>
      </c>
      <c r="AO59" s="71">
        <f t="shared" si="35"/>
        <v>-12</v>
      </c>
      <c r="AP59" s="71">
        <f t="shared" si="36"/>
        <v>4.55</v>
      </c>
      <c r="AQ59" s="71">
        <v>1</v>
      </c>
      <c r="AR59" s="62">
        <f t="shared" si="37"/>
        <v>1.325</v>
      </c>
      <c r="AS59" s="70">
        <f t="shared" si="3"/>
        <v>1</v>
      </c>
      <c r="AT59" s="70">
        <f t="shared" si="38"/>
        <v>-15.899999999999999</v>
      </c>
      <c r="AU59" s="70">
        <f t="shared" si="39"/>
        <v>8.6206379720278825</v>
      </c>
      <c r="AV59" s="70">
        <f t="shared" si="40"/>
        <v>353101.33133426355</v>
      </c>
      <c r="AW59" s="70">
        <f t="shared" si="41"/>
        <v>49.847243019706944</v>
      </c>
      <c r="AZ59" s="71">
        <f t="shared" si="42"/>
        <v>-49</v>
      </c>
      <c r="BA59" s="71">
        <f t="shared" si="43"/>
        <v>6.06</v>
      </c>
      <c r="BB59" s="71">
        <v>1</v>
      </c>
      <c r="BC59" s="62">
        <f t="shared" si="44"/>
        <v>1.51</v>
      </c>
      <c r="BD59" s="70">
        <f t="shared" si="4"/>
        <v>1</v>
      </c>
      <c r="BE59" s="70">
        <f t="shared" si="45"/>
        <v>-73.989999999999995</v>
      </c>
      <c r="BF59" s="70">
        <f t="shared" si="46"/>
        <v>6.797960968048837E-2</v>
      </c>
      <c r="BG59" s="70">
        <f t="shared" si="47"/>
        <v>470284.41052431578</v>
      </c>
      <c r="BH59" s="70">
        <f t="shared" si="48"/>
        <v>49.847243019706944</v>
      </c>
      <c r="BK59" s="71">
        <f t="shared" si="49"/>
        <v>-99</v>
      </c>
      <c r="BL59" s="71">
        <f t="shared" si="50"/>
        <v>7.8199999999999994</v>
      </c>
      <c r="BM59" s="71">
        <v>1</v>
      </c>
      <c r="BN59" s="62">
        <f t="shared" si="51"/>
        <v>1.76</v>
      </c>
      <c r="BO59" s="70">
        <f t="shared" si="5"/>
        <v>1</v>
      </c>
      <c r="BP59" s="70">
        <f t="shared" si="52"/>
        <v>-174.24</v>
      </c>
      <c r="BQ59" s="70">
        <f t="shared" si="53"/>
        <v>8.566685806347611E-5</v>
      </c>
      <c r="BR59" s="70">
        <f t="shared" si="54"/>
        <v>606868.66176570125</v>
      </c>
      <c r="BS59" s="70">
        <f t="shared" si="55"/>
        <v>49.847243019706944</v>
      </c>
      <c r="BV59" s="71">
        <f t="shared" si="56"/>
        <v>-154</v>
      </c>
      <c r="BW59" s="71">
        <f t="shared" si="57"/>
        <v>9.8550000000000004</v>
      </c>
      <c r="BX59" s="71">
        <v>1</v>
      </c>
      <c r="BY59" s="62">
        <f t="shared" si="58"/>
        <v>2.0350000000000001</v>
      </c>
      <c r="BZ59" s="70">
        <f t="shared" si="6"/>
        <v>1</v>
      </c>
      <c r="CA59" s="70">
        <f t="shared" si="59"/>
        <v>-313.39000000000004</v>
      </c>
      <c r="CB59" s="70">
        <f t="shared" si="60"/>
        <v>5.2714824157281157E-8</v>
      </c>
      <c r="CC59" s="70">
        <f t="shared" si="61"/>
        <v>764794.20226355328</v>
      </c>
      <c r="CD59" s="70">
        <f t="shared" si="62"/>
        <v>49.847243019706944</v>
      </c>
      <c r="CG59" s="71">
        <f t="shared" si="63"/>
        <v>-204</v>
      </c>
      <c r="CH59" s="71">
        <f t="shared" si="64"/>
        <v>12.14</v>
      </c>
      <c r="CI59" s="71">
        <v>1</v>
      </c>
      <c r="CJ59" s="62">
        <f t="shared" si="65"/>
        <v>2.2850000000000001</v>
      </c>
      <c r="CK59" s="70">
        <f t="shared" si="7"/>
        <v>1</v>
      </c>
      <c r="CL59" s="70">
        <f t="shared" si="66"/>
        <v>-466.14000000000004</v>
      </c>
      <c r="CM59" s="70">
        <f t="shared" si="67"/>
        <v>6.3415418615767585E-11</v>
      </c>
      <c r="CN59" s="70">
        <f t="shared" si="68"/>
        <v>942120.91481273843</v>
      </c>
      <c r="CO59" s="70">
        <f t="shared" si="69"/>
        <v>49.847243019706944</v>
      </c>
      <c r="CR59" s="71">
        <f t="shared" si="70"/>
        <v>-267</v>
      </c>
      <c r="CS59" s="71">
        <f t="shared" si="71"/>
        <v>14.74</v>
      </c>
      <c r="CT59" s="71">
        <v>1</v>
      </c>
      <c r="CU59" s="62">
        <f t="shared" si="77"/>
        <v>2.6</v>
      </c>
      <c r="CV59" s="70">
        <f t="shared" si="8"/>
        <v>1</v>
      </c>
      <c r="CW59" s="70">
        <f t="shared" si="72"/>
        <v>-694.2</v>
      </c>
      <c r="CX59" s="70">
        <f t="shared" si="73"/>
        <v>1.2402113886069083E-14</v>
      </c>
      <c r="CY59" s="70">
        <f t="shared" si="74"/>
        <v>1143893.1041466033</v>
      </c>
      <c r="CZ59" s="70">
        <f t="shared" si="75"/>
        <v>49.847243019706944</v>
      </c>
    </row>
    <row r="60" spans="1:104">
      <c r="A60" s="62">
        <f t="shared" si="9"/>
        <v>1.6245047927124727</v>
      </c>
      <c r="B60" s="62">
        <f t="shared" si="10"/>
        <v>1.8</v>
      </c>
      <c r="C60" s="83">
        <f t="shared" si="80"/>
        <v>3.2249999999999996</v>
      </c>
      <c r="D60" s="87"/>
      <c r="E60" s="65">
        <f t="shared" si="12"/>
        <v>1782.8875536304683</v>
      </c>
      <c r="F60" s="62">
        <f t="shared" si="76"/>
        <v>10.800000000000006</v>
      </c>
      <c r="G60" s="66">
        <v>54</v>
      </c>
      <c r="H60" s="71">
        <f t="shared" si="13"/>
        <v>54</v>
      </c>
      <c r="I60" s="71">
        <f t="shared" si="14"/>
        <v>1</v>
      </c>
      <c r="J60" s="71">
        <v>1</v>
      </c>
      <c r="K60" s="62">
        <f t="shared" si="15"/>
        <v>1</v>
      </c>
      <c r="L60" s="70">
        <f t="shared" si="0"/>
        <v>10</v>
      </c>
      <c r="M60" s="70">
        <f t="shared" si="16"/>
        <v>540</v>
      </c>
      <c r="N60" s="70">
        <f t="shared" si="17"/>
        <v>17828.875536304684</v>
      </c>
      <c r="O60" s="70">
        <f t="shared" si="18"/>
        <v>89144.377681523416</v>
      </c>
      <c r="P60" s="70">
        <f t="shared" si="19"/>
        <v>51.659252408256634</v>
      </c>
      <c r="Q60" s="99">
        <f t="shared" si="78"/>
        <v>33.016436178342005</v>
      </c>
      <c r="S60" s="71">
        <f t="shared" si="21"/>
        <v>44</v>
      </c>
      <c r="T60" s="71">
        <f t="shared" si="22"/>
        <v>2.0499999999999998</v>
      </c>
      <c r="U60" s="71">
        <v>1</v>
      </c>
      <c r="V60" s="62">
        <f t="shared" si="23"/>
        <v>1.05</v>
      </c>
      <c r="W60" s="70">
        <f t="shared" si="1"/>
        <v>20</v>
      </c>
      <c r="X60" s="70">
        <f t="shared" si="24"/>
        <v>924</v>
      </c>
      <c r="Y60" s="70">
        <f t="shared" si="25"/>
        <v>9137.2987123561452</v>
      </c>
      <c r="Z60" s="70">
        <f t="shared" si="26"/>
        <v>182745.974247123</v>
      </c>
      <c r="AA60" s="70">
        <f t="shared" si="27"/>
        <v>51.659252408256634</v>
      </c>
      <c r="AB60" s="99">
        <f t="shared" si="81"/>
        <v>9.8888514202988578</v>
      </c>
      <c r="AD60" s="71">
        <f t="shared" si="28"/>
        <v>19</v>
      </c>
      <c r="AE60" s="71">
        <f t="shared" si="29"/>
        <v>3.2249999999999996</v>
      </c>
      <c r="AF60" s="71">
        <v>1</v>
      </c>
      <c r="AG60" s="62">
        <f t="shared" si="30"/>
        <v>1.175</v>
      </c>
      <c r="AH60" s="70">
        <f t="shared" si="2"/>
        <v>1</v>
      </c>
      <c r="AI60" s="70">
        <f t="shared" si="31"/>
        <v>22.324999999999999</v>
      </c>
      <c r="AJ60" s="70">
        <f t="shared" si="32"/>
        <v>449.2040906608006</v>
      </c>
      <c r="AK60" s="70">
        <f t="shared" si="33"/>
        <v>287490.618022913</v>
      </c>
      <c r="AL60" s="70">
        <f t="shared" si="34"/>
        <v>51.659252408256634</v>
      </c>
      <c r="AM60" s="99">
        <f t="shared" si="82"/>
        <v>20.121123881782783</v>
      </c>
      <c r="AO60" s="71">
        <f t="shared" si="35"/>
        <v>-11</v>
      </c>
      <c r="AP60" s="71">
        <f t="shared" si="36"/>
        <v>4.55</v>
      </c>
      <c r="AQ60" s="71">
        <v>1</v>
      </c>
      <c r="AR60" s="62">
        <f t="shared" si="37"/>
        <v>1.325</v>
      </c>
      <c r="AS60" s="70">
        <f t="shared" si="3"/>
        <v>1</v>
      </c>
      <c r="AT60" s="70">
        <f t="shared" si="38"/>
        <v>-14.574999999999999</v>
      </c>
      <c r="AU60" s="70">
        <f t="shared" si="39"/>
        <v>9.9025126574934053</v>
      </c>
      <c r="AV60" s="70">
        <f t="shared" si="40"/>
        <v>405606.91845093149</v>
      </c>
      <c r="AW60" s="70">
        <f t="shared" si="41"/>
        <v>51.659252408256634</v>
      </c>
      <c r="AZ60" s="71">
        <f t="shared" si="42"/>
        <v>-48</v>
      </c>
      <c r="BA60" s="71">
        <f t="shared" si="43"/>
        <v>6.06</v>
      </c>
      <c r="BB60" s="71">
        <v>1</v>
      </c>
      <c r="BC60" s="62">
        <f t="shared" si="44"/>
        <v>1.51</v>
      </c>
      <c r="BD60" s="70">
        <f t="shared" si="4"/>
        <v>1</v>
      </c>
      <c r="BE60" s="70">
        <f t="shared" si="45"/>
        <v>-72.48</v>
      </c>
      <c r="BF60" s="70">
        <f t="shared" si="46"/>
        <v>7.8088065813317509E-2</v>
      </c>
      <c r="BG60" s="70">
        <f t="shared" si="47"/>
        <v>540214.92875003186</v>
      </c>
      <c r="BH60" s="70">
        <f t="shared" si="48"/>
        <v>51.659252408256634</v>
      </c>
      <c r="BK60" s="71">
        <f t="shared" si="49"/>
        <v>-98</v>
      </c>
      <c r="BL60" s="71">
        <f t="shared" si="50"/>
        <v>7.8199999999999994</v>
      </c>
      <c r="BM60" s="71">
        <v>1</v>
      </c>
      <c r="BN60" s="62">
        <f t="shared" si="51"/>
        <v>1.76</v>
      </c>
      <c r="BO60" s="70">
        <f t="shared" si="5"/>
        <v>1</v>
      </c>
      <c r="BP60" s="70">
        <f t="shared" si="52"/>
        <v>-172.48</v>
      </c>
      <c r="BQ60" s="70">
        <f t="shared" si="53"/>
        <v>9.8405378935279494E-5</v>
      </c>
      <c r="BR60" s="70">
        <f t="shared" si="54"/>
        <v>697109.03346951306</v>
      </c>
      <c r="BS60" s="70">
        <f t="shared" si="55"/>
        <v>51.659252408256634</v>
      </c>
      <c r="BV60" s="71">
        <f t="shared" si="56"/>
        <v>-153</v>
      </c>
      <c r="BW60" s="71">
        <f t="shared" si="57"/>
        <v>9.8550000000000004</v>
      </c>
      <c r="BX60" s="71">
        <v>1</v>
      </c>
      <c r="BY60" s="62">
        <f t="shared" si="58"/>
        <v>2.0350000000000001</v>
      </c>
      <c r="BZ60" s="70">
        <f t="shared" si="6"/>
        <v>1</v>
      </c>
      <c r="CA60" s="70">
        <f t="shared" si="59"/>
        <v>-311.35500000000002</v>
      </c>
      <c r="CB60" s="70">
        <f t="shared" si="60"/>
        <v>6.0553431793426814E-8</v>
      </c>
      <c r="CC60" s="70">
        <f t="shared" si="61"/>
        <v>878517.84205141338</v>
      </c>
      <c r="CD60" s="70">
        <f t="shared" si="62"/>
        <v>51.659252408256634</v>
      </c>
      <c r="CG60" s="71">
        <f t="shared" si="63"/>
        <v>-203</v>
      </c>
      <c r="CH60" s="71">
        <f t="shared" si="64"/>
        <v>12.14</v>
      </c>
      <c r="CI60" s="71">
        <v>1</v>
      </c>
      <c r="CJ60" s="62">
        <f t="shared" si="65"/>
        <v>2.2850000000000001</v>
      </c>
      <c r="CK60" s="70">
        <f t="shared" si="7"/>
        <v>1</v>
      </c>
      <c r="CL60" s="70">
        <f t="shared" si="66"/>
        <v>-463.85500000000002</v>
      </c>
      <c r="CM60" s="70">
        <f t="shared" si="67"/>
        <v>7.2845187045380608E-11</v>
      </c>
      <c r="CN60" s="70">
        <f t="shared" si="68"/>
        <v>1082212.7450536944</v>
      </c>
      <c r="CO60" s="70">
        <f t="shared" si="69"/>
        <v>51.659252408256634</v>
      </c>
      <c r="CR60" s="71">
        <f t="shared" si="70"/>
        <v>-266</v>
      </c>
      <c r="CS60" s="71">
        <f t="shared" si="71"/>
        <v>14.74</v>
      </c>
      <c r="CT60" s="71">
        <v>1</v>
      </c>
      <c r="CU60" s="62">
        <f t="shared" si="77"/>
        <v>2.6</v>
      </c>
      <c r="CV60" s="70">
        <f t="shared" si="8"/>
        <v>1</v>
      </c>
      <c r="CW60" s="70">
        <f t="shared" si="72"/>
        <v>-691.6</v>
      </c>
      <c r="CX60" s="70">
        <f t="shared" si="73"/>
        <v>1.4246287819413443E-14</v>
      </c>
      <c r="CY60" s="70">
        <f t="shared" si="74"/>
        <v>1313988.1270256552</v>
      </c>
      <c r="CZ60" s="70">
        <f t="shared" si="75"/>
        <v>51.659252408256634</v>
      </c>
    </row>
    <row r="61" spans="1:104">
      <c r="A61" s="62">
        <f t="shared" si="9"/>
        <v>1.6817928305074312</v>
      </c>
      <c r="B61" s="62">
        <f t="shared" si="10"/>
        <v>1.8333333333333333</v>
      </c>
      <c r="C61" s="83">
        <f t="shared" si="80"/>
        <v>3.2249999999999996</v>
      </c>
      <c r="D61" s="87"/>
      <c r="E61" s="65">
        <f t="shared" si="12"/>
        <v>2048.0000000000077</v>
      </c>
      <c r="F61" s="62">
        <f t="shared" si="76"/>
        <v>11.000000000000005</v>
      </c>
      <c r="G61" s="66">
        <v>55</v>
      </c>
      <c r="H61" s="71">
        <f t="shared" si="13"/>
        <v>55</v>
      </c>
      <c r="I61" s="71">
        <f t="shared" si="14"/>
        <v>1</v>
      </c>
      <c r="J61" s="71">
        <v>1</v>
      </c>
      <c r="K61" s="62">
        <f t="shared" si="15"/>
        <v>1</v>
      </c>
      <c r="L61" s="70">
        <f t="shared" si="0"/>
        <v>10</v>
      </c>
      <c r="M61" s="70">
        <f t="shared" si="16"/>
        <v>550</v>
      </c>
      <c r="N61" s="70">
        <f t="shared" si="17"/>
        <v>20480.000000000076</v>
      </c>
      <c r="O61" s="70">
        <f t="shared" si="18"/>
        <v>102400.00000000039</v>
      </c>
      <c r="P61" s="70">
        <f t="shared" si="19"/>
        <v>53.537071771153222</v>
      </c>
      <c r="Q61" s="99">
        <f t="shared" si="78"/>
        <v>37.236363636363777</v>
      </c>
      <c r="S61" s="71">
        <f t="shared" si="21"/>
        <v>45</v>
      </c>
      <c r="T61" s="71">
        <f t="shared" si="22"/>
        <v>2.0499999999999998</v>
      </c>
      <c r="U61" s="71">
        <v>1</v>
      </c>
      <c r="V61" s="62">
        <f t="shared" si="23"/>
        <v>1.05</v>
      </c>
      <c r="W61" s="70">
        <f t="shared" si="1"/>
        <v>20</v>
      </c>
      <c r="X61" s="70">
        <f t="shared" si="24"/>
        <v>945</v>
      </c>
      <c r="Y61" s="70">
        <f t="shared" si="25"/>
        <v>10496.000000000031</v>
      </c>
      <c r="Z61" s="70">
        <f t="shared" si="26"/>
        <v>209920.00000000076</v>
      </c>
      <c r="AA61" s="70">
        <f t="shared" si="27"/>
        <v>53.537071771153222</v>
      </c>
      <c r="AB61" s="99">
        <f t="shared" si="81"/>
        <v>11.10687830687834</v>
      </c>
      <c r="AD61" s="71">
        <f t="shared" si="28"/>
        <v>20</v>
      </c>
      <c r="AE61" s="71">
        <f t="shared" si="29"/>
        <v>3.2249999999999996</v>
      </c>
      <c r="AF61" s="71">
        <v>3</v>
      </c>
      <c r="AG61" s="62">
        <f t="shared" si="30"/>
        <v>1.175</v>
      </c>
      <c r="AH61" s="70">
        <f t="shared" si="2"/>
        <v>3</v>
      </c>
      <c r="AI61" s="70">
        <f t="shared" si="31"/>
        <v>70.5</v>
      </c>
      <c r="AJ61" s="70">
        <f t="shared" si="32"/>
        <v>516.00000000000068</v>
      </c>
      <c r="AK61" s="70">
        <f t="shared" si="33"/>
        <v>330240.00000000116</v>
      </c>
      <c r="AL61" s="70">
        <f t="shared" si="34"/>
        <v>53.537071771153222</v>
      </c>
      <c r="AM61" s="99">
        <f t="shared" si="82"/>
        <v>7.3191489361702224</v>
      </c>
      <c r="AO61" s="71">
        <f t="shared" si="35"/>
        <v>-10</v>
      </c>
      <c r="AP61" s="71">
        <f t="shared" si="36"/>
        <v>4.55</v>
      </c>
      <c r="AQ61" s="71">
        <v>1</v>
      </c>
      <c r="AR61" s="62">
        <f t="shared" si="37"/>
        <v>1.325</v>
      </c>
      <c r="AS61" s="70">
        <f t="shared" si="3"/>
        <v>1</v>
      </c>
      <c r="AT61" s="70">
        <f t="shared" si="38"/>
        <v>-13.25</v>
      </c>
      <c r="AU61" s="70">
        <f t="shared" si="39"/>
        <v>11.374999999999993</v>
      </c>
      <c r="AV61" s="70">
        <f t="shared" si="40"/>
        <v>465920.00000000169</v>
      </c>
      <c r="AW61" s="70">
        <f t="shared" si="41"/>
        <v>53.537071771153222</v>
      </c>
      <c r="AZ61" s="71">
        <f t="shared" si="42"/>
        <v>-47</v>
      </c>
      <c r="BA61" s="71">
        <f t="shared" si="43"/>
        <v>6.06</v>
      </c>
      <c r="BB61" s="71">
        <v>1</v>
      </c>
      <c r="BC61" s="62">
        <f t="shared" si="44"/>
        <v>1.51</v>
      </c>
      <c r="BD61" s="70">
        <f t="shared" si="4"/>
        <v>1</v>
      </c>
      <c r="BE61" s="70">
        <f t="shared" si="45"/>
        <v>-70.97</v>
      </c>
      <c r="BF61" s="70">
        <f t="shared" si="46"/>
        <v>8.9699632744658045E-2</v>
      </c>
      <c r="BG61" s="70">
        <f t="shared" si="47"/>
        <v>620544.00000000233</v>
      </c>
      <c r="BH61" s="70">
        <f t="shared" si="48"/>
        <v>53.537071771153222</v>
      </c>
      <c r="BK61" s="71">
        <f t="shared" si="49"/>
        <v>-97</v>
      </c>
      <c r="BL61" s="71">
        <f t="shared" si="50"/>
        <v>7.8199999999999994</v>
      </c>
      <c r="BM61" s="71">
        <v>1</v>
      </c>
      <c r="BN61" s="62">
        <f t="shared" si="51"/>
        <v>1.76</v>
      </c>
      <c r="BO61" s="70">
        <f t="shared" si="5"/>
        <v>1</v>
      </c>
      <c r="BP61" s="70">
        <f t="shared" si="52"/>
        <v>-170.72</v>
      </c>
      <c r="BQ61" s="70">
        <f t="shared" si="53"/>
        <v>1.1303809690581543E-4</v>
      </c>
      <c r="BR61" s="70">
        <f t="shared" si="54"/>
        <v>800768.00000000291</v>
      </c>
      <c r="BS61" s="70">
        <f t="shared" si="55"/>
        <v>53.537071771153222</v>
      </c>
      <c r="BV61" s="71">
        <f t="shared" si="56"/>
        <v>-152</v>
      </c>
      <c r="BW61" s="71">
        <f t="shared" si="57"/>
        <v>9.8550000000000004</v>
      </c>
      <c r="BX61" s="71">
        <v>1</v>
      </c>
      <c r="BY61" s="62">
        <f t="shared" si="58"/>
        <v>2.0350000000000001</v>
      </c>
      <c r="BZ61" s="70">
        <f t="shared" si="6"/>
        <v>1</v>
      </c>
      <c r="CA61" s="70">
        <f t="shared" si="59"/>
        <v>-309.32000000000005</v>
      </c>
      <c r="CB61" s="70">
        <f t="shared" si="60"/>
        <v>6.9557627490534558E-8</v>
      </c>
      <c r="CC61" s="70">
        <f t="shared" si="61"/>
        <v>1009152.0000000038</v>
      </c>
      <c r="CD61" s="70">
        <f t="shared" si="62"/>
        <v>53.537071771153222</v>
      </c>
      <c r="CG61" s="71">
        <f t="shared" si="63"/>
        <v>-202</v>
      </c>
      <c r="CH61" s="71">
        <f t="shared" si="64"/>
        <v>12.14</v>
      </c>
      <c r="CI61" s="71">
        <v>1</v>
      </c>
      <c r="CJ61" s="62">
        <f t="shared" si="65"/>
        <v>2.2850000000000001</v>
      </c>
      <c r="CK61" s="70">
        <f t="shared" si="7"/>
        <v>1</v>
      </c>
      <c r="CL61" s="70">
        <f t="shared" si="66"/>
        <v>-461.57000000000005</v>
      </c>
      <c r="CM61" s="70">
        <f t="shared" si="67"/>
        <v>8.3677146528480015E-11</v>
      </c>
      <c r="CN61" s="70">
        <f t="shared" si="68"/>
        <v>1243136.0000000049</v>
      </c>
      <c r="CO61" s="70">
        <f t="shared" si="69"/>
        <v>53.537071771153222</v>
      </c>
      <c r="CR61" s="71">
        <f t="shared" si="70"/>
        <v>-265</v>
      </c>
      <c r="CS61" s="71">
        <f t="shared" si="71"/>
        <v>14.74</v>
      </c>
      <c r="CT61" s="71">
        <v>1</v>
      </c>
      <c r="CU61" s="62">
        <f t="shared" si="77"/>
        <v>2.6</v>
      </c>
      <c r="CV61" s="70">
        <f t="shared" si="8"/>
        <v>1</v>
      </c>
      <c r="CW61" s="70">
        <f t="shared" si="72"/>
        <v>-689</v>
      </c>
      <c r="CX61" s="70">
        <f t="shared" si="73"/>
        <v>1.6364687382974518E-14</v>
      </c>
      <c r="CY61" s="70">
        <f t="shared" si="74"/>
        <v>1509376.0000000056</v>
      </c>
      <c r="CZ61" s="70">
        <f t="shared" si="75"/>
        <v>53.537071771153222</v>
      </c>
    </row>
    <row r="62" spans="1:104">
      <c r="A62" s="62">
        <f t="shared" si="9"/>
        <v>1.7411011265922505</v>
      </c>
      <c r="B62" s="62">
        <f t="shared" si="10"/>
        <v>1.8666666666666667</v>
      </c>
      <c r="C62" s="83">
        <f t="shared" si="80"/>
        <v>3.2249999999999996</v>
      </c>
      <c r="D62" s="87"/>
      <c r="E62" s="65">
        <f t="shared" si="12"/>
        <v>2352.5342310339365</v>
      </c>
      <c r="F62" s="62">
        <f t="shared" si="76"/>
        <v>11.200000000000006</v>
      </c>
      <c r="G62" s="66">
        <v>56</v>
      </c>
      <c r="H62" s="71">
        <f t="shared" si="13"/>
        <v>56</v>
      </c>
      <c r="I62" s="71">
        <f t="shared" si="14"/>
        <v>1</v>
      </c>
      <c r="J62" s="71">
        <v>1</v>
      </c>
      <c r="K62" s="62">
        <f t="shared" si="15"/>
        <v>1</v>
      </c>
      <c r="L62" s="70">
        <f t="shared" si="0"/>
        <v>10</v>
      </c>
      <c r="M62" s="70">
        <f t="shared" si="16"/>
        <v>560</v>
      </c>
      <c r="N62" s="70">
        <f t="shared" si="17"/>
        <v>23525.342310339365</v>
      </c>
      <c r="O62" s="70">
        <f t="shared" si="18"/>
        <v>117626.71155169682</v>
      </c>
      <c r="P62" s="70">
        <f t="shared" si="19"/>
        <v>55.483089234073049</v>
      </c>
      <c r="Q62" s="99">
        <f t="shared" si="78"/>
        <v>42.009539839891723</v>
      </c>
      <c r="S62" s="71">
        <f t="shared" si="21"/>
        <v>46</v>
      </c>
      <c r="T62" s="71">
        <f t="shared" si="22"/>
        <v>2.0499999999999998</v>
      </c>
      <c r="U62" s="71">
        <v>1</v>
      </c>
      <c r="V62" s="62">
        <f t="shared" si="23"/>
        <v>1.05</v>
      </c>
      <c r="W62" s="70">
        <f t="shared" si="1"/>
        <v>20</v>
      </c>
      <c r="X62" s="70">
        <f t="shared" si="24"/>
        <v>966</v>
      </c>
      <c r="Y62" s="70">
        <f t="shared" si="25"/>
        <v>12056.737934048915</v>
      </c>
      <c r="Z62" s="70">
        <f t="shared" si="26"/>
        <v>241134.7586809785</v>
      </c>
      <c r="AA62" s="70">
        <f t="shared" si="27"/>
        <v>55.483089234073049</v>
      </c>
      <c r="AB62" s="99">
        <f t="shared" si="81"/>
        <v>12.481095169822893</v>
      </c>
      <c r="AD62" s="71">
        <f t="shared" si="28"/>
        <v>21</v>
      </c>
      <c r="AE62" s="71">
        <f t="shared" si="29"/>
        <v>3.2249999999999996</v>
      </c>
      <c r="AF62" s="71">
        <v>1</v>
      </c>
      <c r="AG62" s="62">
        <f t="shared" si="30"/>
        <v>1.175</v>
      </c>
      <c r="AH62" s="70">
        <f t="shared" si="2"/>
        <v>3</v>
      </c>
      <c r="AI62" s="70">
        <f t="shared" si="31"/>
        <v>74.025000000000006</v>
      </c>
      <c r="AJ62" s="70">
        <f t="shared" si="32"/>
        <v>592.7283511784708</v>
      </c>
      <c r="AK62" s="70">
        <f t="shared" si="33"/>
        <v>379346.14475422224</v>
      </c>
      <c r="AL62" s="70">
        <f t="shared" si="34"/>
        <v>55.483089234073049</v>
      </c>
      <c r="AM62" s="99">
        <f t="shared" si="82"/>
        <v>8.0071374694828883</v>
      </c>
      <c r="AO62" s="71">
        <f t="shared" si="35"/>
        <v>-9</v>
      </c>
      <c r="AP62" s="71">
        <f t="shared" si="36"/>
        <v>4.55</v>
      </c>
      <c r="AQ62" s="71">
        <v>1</v>
      </c>
      <c r="AR62" s="62">
        <f t="shared" si="37"/>
        <v>1.325</v>
      </c>
      <c r="AS62" s="70">
        <f t="shared" si="3"/>
        <v>1</v>
      </c>
      <c r="AT62" s="70">
        <f t="shared" si="38"/>
        <v>-11.924999999999999</v>
      </c>
      <c r="AU62" s="70">
        <f t="shared" si="39"/>
        <v>13.066443788091265</v>
      </c>
      <c r="AV62" s="70">
        <f t="shared" si="40"/>
        <v>535201.53756022057</v>
      </c>
      <c r="AW62" s="70">
        <f t="shared" si="41"/>
        <v>55.483089234073049</v>
      </c>
      <c r="AZ62" s="71">
        <f t="shared" si="42"/>
        <v>-46</v>
      </c>
      <c r="BA62" s="71">
        <f t="shared" si="43"/>
        <v>6.06</v>
      </c>
      <c r="BB62" s="71">
        <v>1</v>
      </c>
      <c r="BC62" s="62">
        <f t="shared" si="44"/>
        <v>1.51</v>
      </c>
      <c r="BD62" s="70">
        <f t="shared" si="4"/>
        <v>1</v>
      </c>
      <c r="BE62" s="70">
        <f t="shared" si="45"/>
        <v>-69.459999999999994</v>
      </c>
      <c r="BF62" s="70">
        <f t="shared" si="46"/>
        <v>0.10303782057762688</v>
      </c>
      <c r="BG62" s="70">
        <f t="shared" si="47"/>
        <v>712817.87200328277</v>
      </c>
      <c r="BH62" s="70">
        <f t="shared" si="48"/>
        <v>55.483089234073049</v>
      </c>
      <c r="BK62" s="71">
        <f t="shared" si="49"/>
        <v>-96</v>
      </c>
      <c r="BL62" s="71">
        <f t="shared" si="50"/>
        <v>7.8199999999999994</v>
      </c>
      <c r="BM62" s="71">
        <v>1</v>
      </c>
      <c r="BN62" s="62">
        <f t="shared" si="51"/>
        <v>1.76</v>
      </c>
      <c r="BO62" s="70">
        <f t="shared" si="5"/>
        <v>1</v>
      </c>
      <c r="BP62" s="70">
        <f t="shared" si="52"/>
        <v>-168.96</v>
      </c>
      <c r="BQ62" s="70">
        <f t="shared" si="53"/>
        <v>1.2984667596770564E-4</v>
      </c>
      <c r="BR62" s="70">
        <f t="shared" si="54"/>
        <v>919840.8843342691</v>
      </c>
      <c r="BS62" s="70">
        <f t="shared" si="55"/>
        <v>55.483089234073049</v>
      </c>
      <c r="BV62" s="71">
        <f t="shared" si="56"/>
        <v>-151</v>
      </c>
      <c r="BW62" s="71">
        <f t="shared" si="57"/>
        <v>9.8550000000000004</v>
      </c>
      <c r="BX62" s="71">
        <v>1</v>
      </c>
      <c r="BY62" s="62">
        <f t="shared" si="58"/>
        <v>2.0350000000000001</v>
      </c>
      <c r="BZ62" s="70">
        <f t="shared" si="6"/>
        <v>1</v>
      </c>
      <c r="CA62" s="70">
        <f t="shared" si="59"/>
        <v>-307.28500000000003</v>
      </c>
      <c r="CB62" s="70">
        <f t="shared" si="60"/>
        <v>7.9900732275873591E-8</v>
      </c>
      <c r="CC62" s="70">
        <f t="shared" si="61"/>
        <v>1159211.2423419724</v>
      </c>
      <c r="CD62" s="70">
        <f t="shared" si="62"/>
        <v>55.483089234073049</v>
      </c>
      <c r="CG62" s="71">
        <f t="shared" si="63"/>
        <v>-201</v>
      </c>
      <c r="CH62" s="71">
        <f t="shared" si="64"/>
        <v>12.14</v>
      </c>
      <c r="CI62" s="71">
        <v>1</v>
      </c>
      <c r="CJ62" s="62">
        <f t="shared" si="65"/>
        <v>2.2850000000000001</v>
      </c>
      <c r="CK62" s="70">
        <f t="shared" si="7"/>
        <v>1</v>
      </c>
      <c r="CL62" s="70">
        <f t="shared" si="66"/>
        <v>-459.28500000000003</v>
      </c>
      <c r="CM62" s="70">
        <f t="shared" si="67"/>
        <v>9.6119800568110864E-11</v>
      </c>
      <c r="CN62" s="70">
        <f t="shared" si="68"/>
        <v>1427988.2782375994</v>
      </c>
      <c r="CO62" s="70">
        <f t="shared" si="69"/>
        <v>55.483089234073049</v>
      </c>
      <c r="CR62" s="71">
        <f t="shared" si="70"/>
        <v>-264</v>
      </c>
      <c r="CS62" s="71">
        <f t="shared" si="71"/>
        <v>14.74</v>
      </c>
      <c r="CT62" s="71">
        <v>1</v>
      </c>
      <c r="CU62" s="62">
        <f t="shared" si="77"/>
        <v>2.6</v>
      </c>
      <c r="CV62" s="70">
        <f t="shared" si="8"/>
        <v>1</v>
      </c>
      <c r="CW62" s="70">
        <f t="shared" si="72"/>
        <v>-686.4</v>
      </c>
      <c r="CX62" s="70">
        <f t="shared" si="73"/>
        <v>1.8798089476863567E-14</v>
      </c>
      <c r="CY62" s="70">
        <f t="shared" si="74"/>
        <v>1733817.7282720113</v>
      </c>
      <c r="CZ62" s="70">
        <f t="shared" si="75"/>
        <v>55.483089234073049</v>
      </c>
    </row>
    <row r="63" spans="1:104">
      <c r="A63" s="62">
        <f t="shared" si="9"/>
        <v>1.8025009252216628</v>
      </c>
      <c r="B63" s="62">
        <f t="shared" si="10"/>
        <v>1.9</v>
      </c>
      <c r="C63" s="83">
        <f t="shared" si="80"/>
        <v>3.2249999999999996</v>
      </c>
      <c r="D63" s="87"/>
      <c r="E63" s="65">
        <f t="shared" si="12"/>
        <v>2702.3522012628982</v>
      </c>
      <c r="F63" s="62">
        <f t="shared" si="76"/>
        <v>11.400000000000006</v>
      </c>
      <c r="G63" s="66">
        <v>57</v>
      </c>
      <c r="H63" s="71">
        <f t="shared" si="13"/>
        <v>57</v>
      </c>
      <c r="I63" s="71">
        <f t="shared" si="14"/>
        <v>1</v>
      </c>
      <c r="J63" s="71">
        <v>1</v>
      </c>
      <c r="K63" s="62">
        <f t="shared" si="15"/>
        <v>1</v>
      </c>
      <c r="L63" s="70">
        <f t="shared" si="0"/>
        <v>10</v>
      </c>
      <c r="M63" s="70">
        <f t="shared" si="16"/>
        <v>570</v>
      </c>
      <c r="N63" s="70">
        <f t="shared" si="17"/>
        <v>27023.522012628982</v>
      </c>
      <c r="O63" s="70">
        <f t="shared" si="18"/>
        <v>135117.61006314491</v>
      </c>
      <c r="P63" s="70">
        <f t="shared" si="19"/>
        <v>57.499779514571038</v>
      </c>
      <c r="Q63" s="99">
        <f t="shared" si="78"/>
        <v>47.409687741454356</v>
      </c>
      <c r="S63" s="71">
        <f t="shared" si="21"/>
        <v>47</v>
      </c>
      <c r="T63" s="71">
        <f t="shared" si="22"/>
        <v>2.0499999999999998</v>
      </c>
      <c r="U63" s="71">
        <v>1</v>
      </c>
      <c r="V63" s="62">
        <f t="shared" si="23"/>
        <v>1.05</v>
      </c>
      <c r="W63" s="70">
        <f t="shared" si="1"/>
        <v>20</v>
      </c>
      <c r="X63" s="70">
        <f t="shared" si="24"/>
        <v>987</v>
      </c>
      <c r="Y63" s="70">
        <f t="shared" si="25"/>
        <v>13849.555031472339</v>
      </c>
      <c r="Z63" s="70">
        <f t="shared" si="26"/>
        <v>276991.10062944703</v>
      </c>
      <c r="AA63" s="70">
        <f t="shared" si="27"/>
        <v>57.499779514571038</v>
      </c>
      <c r="AB63" s="99">
        <f t="shared" si="81"/>
        <v>14.031970649921316</v>
      </c>
      <c r="AD63" s="71">
        <f t="shared" si="28"/>
        <v>22</v>
      </c>
      <c r="AE63" s="71">
        <f t="shared" si="29"/>
        <v>3.2249999999999996</v>
      </c>
      <c r="AF63" s="71">
        <v>1</v>
      </c>
      <c r="AG63" s="62">
        <f t="shared" si="30"/>
        <v>1.175</v>
      </c>
      <c r="AH63" s="70">
        <f t="shared" si="2"/>
        <v>3</v>
      </c>
      <c r="AI63" s="70">
        <f t="shared" si="31"/>
        <v>77.55</v>
      </c>
      <c r="AJ63" s="70">
        <f t="shared" si="32"/>
        <v>680.86608195881433</v>
      </c>
      <c r="AK63" s="70">
        <f t="shared" si="33"/>
        <v>435754.29245364229</v>
      </c>
      <c r="AL63" s="70">
        <f t="shared" si="34"/>
        <v>57.499779514571038</v>
      </c>
      <c r="AM63" s="99">
        <f t="shared" si="82"/>
        <v>8.7797044740014751</v>
      </c>
      <c r="AO63" s="71">
        <f t="shared" si="35"/>
        <v>-8</v>
      </c>
      <c r="AP63" s="71">
        <f t="shared" si="36"/>
        <v>4.55</v>
      </c>
      <c r="AQ63" s="71">
        <v>1</v>
      </c>
      <c r="AR63" s="62">
        <f t="shared" si="37"/>
        <v>1.325</v>
      </c>
      <c r="AS63" s="70">
        <f t="shared" si="3"/>
        <v>1</v>
      </c>
      <c r="AT63" s="70">
        <f t="shared" si="38"/>
        <v>-10.6</v>
      </c>
      <c r="AU63" s="70">
        <f t="shared" si="39"/>
        <v>15.009402485041663</v>
      </c>
      <c r="AV63" s="70">
        <f t="shared" si="40"/>
        <v>614785.12578730937</v>
      </c>
      <c r="AW63" s="70">
        <f t="shared" si="41"/>
        <v>57.499779514571038</v>
      </c>
      <c r="AZ63" s="71">
        <f t="shared" si="42"/>
        <v>-45</v>
      </c>
      <c r="BA63" s="71">
        <f t="shared" si="43"/>
        <v>6.06</v>
      </c>
      <c r="BB63" s="71">
        <v>1</v>
      </c>
      <c r="BC63" s="62">
        <f t="shared" si="44"/>
        <v>1.51</v>
      </c>
      <c r="BD63" s="70">
        <f t="shared" si="4"/>
        <v>1</v>
      </c>
      <c r="BE63" s="70">
        <f t="shared" si="45"/>
        <v>-67.95</v>
      </c>
      <c r="BF63" s="70">
        <f t="shared" si="46"/>
        <v>0.11835937499999964</v>
      </c>
      <c r="BG63" s="70">
        <f t="shared" si="47"/>
        <v>818812.71698265814</v>
      </c>
      <c r="BH63" s="70">
        <f t="shared" si="48"/>
        <v>57.499779514571038</v>
      </c>
      <c r="BK63" s="71">
        <f t="shared" si="49"/>
        <v>-95</v>
      </c>
      <c r="BL63" s="71">
        <f t="shared" si="50"/>
        <v>7.8199999999999994</v>
      </c>
      <c r="BM63" s="71">
        <v>1</v>
      </c>
      <c r="BN63" s="62">
        <f t="shared" si="51"/>
        <v>1.76</v>
      </c>
      <c r="BO63" s="70">
        <f t="shared" si="5"/>
        <v>1</v>
      </c>
      <c r="BP63" s="70">
        <f t="shared" si="52"/>
        <v>-167.2</v>
      </c>
      <c r="BQ63" s="70">
        <f t="shared" si="53"/>
        <v>1.4915466308593653E-4</v>
      </c>
      <c r="BR63" s="70">
        <f t="shared" si="54"/>
        <v>1056619.7106937931</v>
      </c>
      <c r="BS63" s="70">
        <f t="shared" si="55"/>
        <v>57.499779514571038</v>
      </c>
      <c r="BV63" s="71">
        <f t="shared" si="56"/>
        <v>-150</v>
      </c>
      <c r="BW63" s="71">
        <f t="shared" si="57"/>
        <v>9.8550000000000004</v>
      </c>
      <c r="BX63" s="71">
        <v>1</v>
      </c>
      <c r="BY63" s="62">
        <f t="shared" si="58"/>
        <v>2.0350000000000001</v>
      </c>
      <c r="BZ63" s="70">
        <f t="shared" si="6"/>
        <v>1</v>
      </c>
      <c r="CA63" s="70">
        <f t="shared" si="59"/>
        <v>-305.25</v>
      </c>
      <c r="CB63" s="70">
        <f t="shared" si="60"/>
        <v>9.1781839728354505E-8</v>
      </c>
      <c r="CC63" s="70">
        <f t="shared" si="61"/>
        <v>1331584.0471722931</v>
      </c>
      <c r="CD63" s="70">
        <f t="shared" si="62"/>
        <v>57.499779514571038</v>
      </c>
      <c r="CG63" s="71">
        <f t="shared" si="63"/>
        <v>-200</v>
      </c>
      <c r="CH63" s="71">
        <f t="shared" si="64"/>
        <v>12.14</v>
      </c>
      <c r="CI63" s="71">
        <v>1</v>
      </c>
      <c r="CJ63" s="62">
        <f t="shared" si="65"/>
        <v>2.2850000000000001</v>
      </c>
      <c r="CK63" s="70">
        <f t="shared" si="7"/>
        <v>1</v>
      </c>
      <c r="CL63" s="70">
        <f t="shared" si="66"/>
        <v>-457</v>
      </c>
      <c r="CM63" s="70">
        <f t="shared" si="67"/>
        <v>1.1041265679523202E-10</v>
      </c>
      <c r="CN63" s="70">
        <f t="shared" si="68"/>
        <v>1640327.7861665792</v>
      </c>
      <c r="CO63" s="70">
        <f t="shared" si="69"/>
        <v>57.499779514571038</v>
      </c>
      <c r="CR63" s="71">
        <f t="shared" si="70"/>
        <v>-263</v>
      </c>
      <c r="CS63" s="71">
        <f t="shared" si="71"/>
        <v>14.74</v>
      </c>
      <c r="CT63" s="71">
        <v>1</v>
      </c>
      <c r="CU63" s="62">
        <f t="shared" si="77"/>
        <v>2.6</v>
      </c>
      <c r="CV63" s="70">
        <f t="shared" si="8"/>
        <v>1</v>
      </c>
      <c r="CW63" s="70">
        <f t="shared" si="72"/>
        <v>-683.80000000000007</v>
      </c>
      <c r="CX63" s="70">
        <f t="shared" si="73"/>
        <v>2.1593334459160253E-14</v>
      </c>
      <c r="CY63" s="70">
        <f t="shared" si="74"/>
        <v>1991633.5723307559</v>
      </c>
      <c r="CZ63" s="70">
        <f t="shared" si="75"/>
        <v>57.499779514571038</v>
      </c>
    </row>
    <row r="64" spans="1:104">
      <c r="A64" s="62">
        <f t="shared" si="9"/>
        <v>1.8660659830736175</v>
      </c>
      <c r="B64" s="62">
        <f t="shared" si="10"/>
        <v>1.9333333333333333</v>
      </c>
      <c r="C64" s="83">
        <f t="shared" si="80"/>
        <v>3.2249999999999996</v>
      </c>
      <c r="D64" s="87"/>
      <c r="E64" s="65">
        <f t="shared" si="12"/>
        <v>3104.1875282133069</v>
      </c>
      <c r="F64" s="62">
        <f t="shared" si="76"/>
        <v>11.600000000000007</v>
      </c>
      <c r="G64" s="66">
        <v>58</v>
      </c>
      <c r="H64" s="71">
        <f t="shared" si="13"/>
        <v>58</v>
      </c>
      <c r="I64" s="71">
        <f t="shared" si="14"/>
        <v>1</v>
      </c>
      <c r="J64" s="71">
        <v>1</v>
      </c>
      <c r="K64" s="62">
        <f t="shared" si="15"/>
        <v>1</v>
      </c>
      <c r="L64" s="70">
        <f t="shared" si="0"/>
        <v>10</v>
      </c>
      <c r="M64" s="70">
        <f t="shared" si="16"/>
        <v>580</v>
      </c>
      <c r="N64" s="70">
        <f t="shared" si="17"/>
        <v>31041.875282133071</v>
      </c>
      <c r="O64" s="70">
        <f t="shared" si="18"/>
        <v>155209.37641066534</v>
      </c>
      <c r="P64" s="70">
        <f t="shared" si="19"/>
        <v>59.589707059484184</v>
      </c>
      <c r="Q64" s="99">
        <f t="shared" si="78"/>
        <v>53.520474624367367</v>
      </c>
      <c r="S64" s="71">
        <f t="shared" si="21"/>
        <v>48</v>
      </c>
      <c r="T64" s="71">
        <f t="shared" si="22"/>
        <v>2.0499999999999998</v>
      </c>
      <c r="U64" s="71">
        <v>1</v>
      </c>
      <c r="V64" s="62">
        <f t="shared" si="23"/>
        <v>1.05</v>
      </c>
      <c r="W64" s="70">
        <f t="shared" si="1"/>
        <v>20</v>
      </c>
      <c r="X64" s="70">
        <f t="shared" si="24"/>
        <v>1008</v>
      </c>
      <c r="Y64" s="70">
        <f t="shared" si="25"/>
        <v>15908.961082093188</v>
      </c>
      <c r="Z64" s="70">
        <f t="shared" si="26"/>
        <v>318179.22164186393</v>
      </c>
      <c r="AA64" s="70">
        <f t="shared" si="27"/>
        <v>59.589707059484184</v>
      </c>
      <c r="AB64" s="99">
        <f t="shared" si="81"/>
        <v>15.78269948620356</v>
      </c>
      <c r="AD64" s="71">
        <f t="shared" si="28"/>
        <v>23</v>
      </c>
      <c r="AE64" s="71">
        <f t="shared" si="29"/>
        <v>3.2249999999999996</v>
      </c>
      <c r="AF64" s="71">
        <v>1</v>
      </c>
      <c r="AG64" s="62">
        <f t="shared" si="30"/>
        <v>1.175</v>
      </c>
      <c r="AH64" s="70">
        <f t="shared" si="2"/>
        <v>3</v>
      </c>
      <c r="AI64" s="70">
        <f t="shared" si="31"/>
        <v>81.075000000000003</v>
      </c>
      <c r="AJ64" s="70">
        <f t="shared" si="32"/>
        <v>782.10974831936664</v>
      </c>
      <c r="AK64" s="70">
        <f t="shared" si="33"/>
        <v>500550.23892439564</v>
      </c>
      <c r="AL64" s="70">
        <f t="shared" si="34"/>
        <v>59.589707059484184</v>
      </c>
      <c r="AM64" s="99">
        <f t="shared" si="82"/>
        <v>9.6467437350523166</v>
      </c>
      <c r="AO64" s="71">
        <f t="shared" si="35"/>
        <v>-7</v>
      </c>
      <c r="AP64" s="71">
        <f t="shared" si="36"/>
        <v>4.55</v>
      </c>
      <c r="AQ64" s="71">
        <v>1</v>
      </c>
      <c r="AR64" s="62">
        <f t="shared" si="37"/>
        <v>1.325</v>
      </c>
      <c r="AS64" s="70">
        <f t="shared" si="3"/>
        <v>1</v>
      </c>
      <c r="AT64" s="70">
        <f t="shared" si="38"/>
        <v>-9.2750000000000004</v>
      </c>
      <c r="AU64" s="70">
        <f t="shared" si="39"/>
        <v>17.241275944055769</v>
      </c>
      <c r="AV64" s="70">
        <f t="shared" si="40"/>
        <v>706202.66266852734</v>
      </c>
      <c r="AW64" s="70">
        <f t="shared" si="41"/>
        <v>59.589707059484184</v>
      </c>
      <c r="AZ64" s="71">
        <f t="shared" si="42"/>
        <v>-44</v>
      </c>
      <c r="BA64" s="71">
        <f t="shared" si="43"/>
        <v>6.06</v>
      </c>
      <c r="BB64" s="71">
        <v>1</v>
      </c>
      <c r="BC64" s="62">
        <f t="shared" si="44"/>
        <v>1.51</v>
      </c>
      <c r="BD64" s="70">
        <f t="shared" si="4"/>
        <v>1</v>
      </c>
      <c r="BE64" s="70">
        <f t="shared" si="45"/>
        <v>-66.44</v>
      </c>
      <c r="BF64" s="70">
        <f t="shared" si="46"/>
        <v>0.1359592193609768</v>
      </c>
      <c r="BG64" s="70">
        <f t="shared" si="47"/>
        <v>940568.82104863203</v>
      </c>
      <c r="BH64" s="70">
        <f t="shared" si="48"/>
        <v>59.589707059484184</v>
      </c>
      <c r="BK64" s="71">
        <f t="shared" si="49"/>
        <v>-94</v>
      </c>
      <c r="BL64" s="71">
        <f t="shared" si="50"/>
        <v>7.8199999999999994</v>
      </c>
      <c r="BM64" s="71">
        <v>1</v>
      </c>
      <c r="BN64" s="62">
        <f t="shared" si="51"/>
        <v>1.76</v>
      </c>
      <c r="BO64" s="70">
        <f t="shared" si="5"/>
        <v>1</v>
      </c>
      <c r="BP64" s="70">
        <f t="shared" si="52"/>
        <v>-165.44</v>
      </c>
      <c r="BQ64" s="70">
        <f t="shared" si="53"/>
        <v>1.7133371612695233E-4</v>
      </c>
      <c r="BR64" s="70">
        <f t="shared" si="54"/>
        <v>1213737.323531403</v>
      </c>
      <c r="BS64" s="70">
        <f t="shared" si="55"/>
        <v>59.589707059484184</v>
      </c>
      <c r="BV64" s="71">
        <f t="shared" si="56"/>
        <v>-149</v>
      </c>
      <c r="BW64" s="71">
        <f t="shared" si="57"/>
        <v>9.8550000000000004</v>
      </c>
      <c r="BX64" s="71">
        <v>1</v>
      </c>
      <c r="BY64" s="62">
        <f t="shared" si="58"/>
        <v>2.0350000000000001</v>
      </c>
      <c r="BZ64" s="70">
        <f t="shared" si="6"/>
        <v>1</v>
      </c>
      <c r="CA64" s="70">
        <f t="shared" si="59"/>
        <v>-303.21500000000003</v>
      </c>
      <c r="CB64" s="70">
        <f t="shared" si="60"/>
        <v>1.0542964831456235E-7</v>
      </c>
      <c r="CC64" s="70">
        <f t="shared" si="61"/>
        <v>1529588.404527107</v>
      </c>
      <c r="CD64" s="70">
        <f t="shared" si="62"/>
        <v>59.589707059484184</v>
      </c>
      <c r="CG64" s="71">
        <f t="shared" si="63"/>
        <v>-199</v>
      </c>
      <c r="CH64" s="71">
        <f t="shared" si="64"/>
        <v>12.14</v>
      </c>
      <c r="CI64" s="71">
        <v>1</v>
      </c>
      <c r="CJ64" s="62">
        <f t="shared" si="65"/>
        <v>2.2850000000000001</v>
      </c>
      <c r="CK64" s="70">
        <f t="shared" si="7"/>
        <v>1</v>
      </c>
      <c r="CL64" s="70">
        <f t="shared" si="66"/>
        <v>-454.71500000000003</v>
      </c>
      <c r="CM64" s="70">
        <f t="shared" si="67"/>
        <v>1.2683083723153522E-10</v>
      </c>
      <c r="CN64" s="70">
        <f t="shared" si="68"/>
        <v>1884241.8296254775</v>
      </c>
      <c r="CO64" s="70">
        <f t="shared" si="69"/>
        <v>59.589707059484184</v>
      </c>
      <c r="CR64" s="71">
        <f t="shared" si="70"/>
        <v>-262</v>
      </c>
      <c r="CS64" s="71">
        <f t="shared" si="71"/>
        <v>14.74</v>
      </c>
      <c r="CT64" s="71">
        <v>1</v>
      </c>
      <c r="CU64" s="62">
        <f t="shared" si="77"/>
        <v>2.6</v>
      </c>
      <c r="CV64" s="70">
        <f t="shared" si="8"/>
        <v>1</v>
      </c>
      <c r="CW64" s="70">
        <f t="shared" si="72"/>
        <v>-681.2</v>
      </c>
      <c r="CX64" s="70">
        <f t="shared" si="73"/>
        <v>2.4804227772138179E-14</v>
      </c>
      <c r="CY64" s="70">
        <f t="shared" si="74"/>
        <v>2287786.208293207</v>
      </c>
      <c r="CZ64" s="70">
        <f t="shared" si="75"/>
        <v>59.589707059484184</v>
      </c>
    </row>
    <row r="65" spans="1:104">
      <c r="A65" s="62">
        <f t="shared" si="9"/>
        <v>1.9318726578496941</v>
      </c>
      <c r="B65" s="62">
        <f t="shared" si="10"/>
        <v>1.9666666666666666</v>
      </c>
      <c r="C65" s="83">
        <f t="shared" si="80"/>
        <v>3.2249999999999996</v>
      </c>
      <c r="D65" s="87"/>
      <c r="E65" s="65">
        <f t="shared" si="12"/>
        <v>3565.7751072609381</v>
      </c>
      <c r="F65" s="62">
        <f t="shared" si="76"/>
        <v>11.800000000000008</v>
      </c>
      <c r="G65" s="66">
        <v>59</v>
      </c>
      <c r="H65" s="71">
        <f t="shared" si="13"/>
        <v>59</v>
      </c>
      <c r="I65" s="71">
        <f t="shared" si="14"/>
        <v>1</v>
      </c>
      <c r="J65" s="71">
        <v>1</v>
      </c>
      <c r="K65" s="62">
        <f t="shared" si="15"/>
        <v>1</v>
      </c>
      <c r="L65" s="70">
        <f t="shared" si="0"/>
        <v>10</v>
      </c>
      <c r="M65" s="70">
        <f t="shared" si="16"/>
        <v>590</v>
      </c>
      <c r="N65" s="70">
        <f t="shared" si="17"/>
        <v>35657.751072609382</v>
      </c>
      <c r="O65" s="70">
        <f t="shared" si="18"/>
        <v>178288.75536304689</v>
      </c>
      <c r="P65" s="70">
        <f t="shared" si="19"/>
        <v>61.755529295928554</v>
      </c>
      <c r="Q65" s="99">
        <f t="shared" si="78"/>
        <v>60.436866224761665</v>
      </c>
      <c r="S65" s="71">
        <f t="shared" si="21"/>
        <v>49</v>
      </c>
      <c r="T65" s="71">
        <f t="shared" si="22"/>
        <v>2.0499999999999998</v>
      </c>
      <c r="U65" s="71">
        <v>1</v>
      </c>
      <c r="V65" s="62">
        <f t="shared" si="23"/>
        <v>1.05</v>
      </c>
      <c r="W65" s="70">
        <f t="shared" si="1"/>
        <v>20</v>
      </c>
      <c r="X65" s="70">
        <f t="shared" si="24"/>
        <v>1029</v>
      </c>
      <c r="Y65" s="70">
        <f t="shared" si="25"/>
        <v>18274.597424712298</v>
      </c>
      <c r="Z65" s="70">
        <f t="shared" si="26"/>
        <v>365491.94849424611</v>
      </c>
      <c r="AA65" s="70">
        <f t="shared" si="27"/>
        <v>61.755529295928554</v>
      </c>
      <c r="AB65" s="99">
        <f t="shared" si="81"/>
        <v>17.75956989767959</v>
      </c>
      <c r="AD65" s="71">
        <f t="shared" si="28"/>
        <v>24</v>
      </c>
      <c r="AE65" s="71">
        <f t="shared" si="29"/>
        <v>3.2249999999999996</v>
      </c>
      <c r="AF65" s="71">
        <v>1</v>
      </c>
      <c r="AG65" s="62">
        <f t="shared" si="30"/>
        <v>1.175</v>
      </c>
      <c r="AH65" s="70">
        <f t="shared" si="2"/>
        <v>3</v>
      </c>
      <c r="AI65" s="70">
        <f t="shared" si="31"/>
        <v>84.600000000000009</v>
      </c>
      <c r="AJ65" s="70">
        <f t="shared" si="32"/>
        <v>898.40818132160143</v>
      </c>
      <c r="AK65" s="70">
        <f t="shared" si="33"/>
        <v>574981.23604582611</v>
      </c>
      <c r="AL65" s="70">
        <f t="shared" si="34"/>
        <v>61.755529295928554</v>
      </c>
      <c r="AM65" s="99">
        <f t="shared" si="82"/>
        <v>10.619482048718693</v>
      </c>
      <c r="AO65" s="71">
        <f t="shared" si="35"/>
        <v>-6</v>
      </c>
      <c r="AP65" s="71">
        <f t="shared" si="36"/>
        <v>4.55</v>
      </c>
      <c r="AQ65" s="71">
        <v>1</v>
      </c>
      <c r="AR65" s="62">
        <f t="shared" si="37"/>
        <v>1.325</v>
      </c>
      <c r="AS65" s="70">
        <f t="shared" si="3"/>
        <v>1</v>
      </c>
      <c r="AT65" s="70">
        <f t="shared" si="38"/>
        <v>-7.9499999999999993</v>
      </c>
      <c r="AU65" s="70">
        <f t="shared" si="39"/>
        <v>19.805025314986818</v>
      </c>
      <c r="AV65" s="70">
        <f t="shared" si="40"/>
        <v>811213.83690186334</v>
      </c>
      <c r="AW65" s="70">
        <f t="shared" si="41"/>
        <v>61.755529295928554</v>
      </c>
      <c r="AZ65" s="71">
        <f t="shared" si="42"/>
        <v>-43</v>
      </c>
      <c r="BA65" s="71">
        <f t="shared" si="43"/>
        <v>6.06</v>
      </c>
      <c r="BB65" s="71">
        <v>1</v>
      </c>
      <c r="BC65" s="62">
        <f t="shared" si="44"/>
        <v>1.51</v>
      </c>
      <c r="BD65" s="70">
        <f t="shared" si="4"/>
        <v>1</v>
      </c>
      <c r="BE65" s="70">
        <f t="shared" si="45"/>
        <v>-64.930000000000007</v>
      </c>
      <c r="BF65" s="70">
        <f t="shared" si="46"/>
        <v>0.15617613162663507</v>
      </c>
      <c r="BG65" s="70">
        <f t="shared" si="47"/>
        <v>1080429.8575000642</v>
      </c>
      <c r="BH65" s="70">
        <f t="shared" si="48"/>
        <v>61.755529295928554</v>
      </c>
      <c r="BK65" s="71">
        <f t="shared" si="49"/>
        <v>-93</v>
      </c>
      <c r="BL65" s="71">
        <f t="shared" si="50"/>
        <v>7.8199999999999994</v>
      </c>
      <c r="BM65" s="71">
        <v>1</v>
      </c>
      <c r="BN65" s="62">
        <f t="shared" si="51"/>
        <v>1.76</v>
      </c>
      <c r="BO65" s="70">
        <f t="shared" si="5"/>
        <v>1</v>
      </c>
      <c r="BP65" s="70">
        <f t="shared" si="52"/>
        <v>-163.68</v>
      </c>
      <c r="BQ65" s="70">
        <f t="shared" si="53"/>
        <v>1.9681075787055907E-4</v>
      </c>
      <c r="BR65" s="70">
        <f t="shared" si="54"/>
        <v>1394218.0669390268</v>
      </c>
      <c r="BS65" s="70">
        <f t="shared" si="55"/>
        <v>61.755529295928554</v>
      </c>
      <c r="BV65" s="71">
        <f t="shared" si="56"/>
        <v>-148</v>
      </c>
      <c r="BW65" s="71">
        <f t="shared" si="57"/>
        <v>9.8550000000000004</v>
      </c>
      <c r="BX65" s="71">
        <v>1</v>
      </c>
      <c r="BY65" s="62">
        <f t="shared" si="58"/>
        <v>2.0350000000000001</v>
      </c>
      <c r="BZ65" s="70">
        <f t="shared" si="6"/>
        <v>1</v>
      </c>
      <c r="CA65" s="70">
        <f t="shared" si="59"/>
        <v>-301.18</v>
      </c>
      <c r="CB65" s="70">
        <f t="shared" si="60"/>
        <v>1.2110686358685368E-7</v>
      </c>
      <c r="CC65" s="70">
        <f t="shared" si="61"/>
        <v>1757035.6841028272</v>
      </c>
      <c r="CD65" s="70">
        <f t="shared" si="62"/>
        <v>61.755529295928554</v>
      </c>
      <c r="CG65" s="71">
        <f t="shared" si="63"/>
        <v>-198</v>
      </c>
      <c r="CH65" s="71">
        <f t="shared" si="64"/>
        <v>12.14</v>
      </c>
      <c r="CI65" s="71">
        <v>1</v>
      </c>
      <c r="CJ65" s="62">
        <f t="shared" si="65"/>
        <v>2.2850000000000001</v>
      </c>
      <c r="CK65" s="70">
        <f t="shared" si="7"/>
        <v>1</v>
      </c>
      <c r="CL65" s="70">
        <f t="shared" si="66"/>
        <v>-452.43</v>
      </c>
      <c r="CM65" s="70">
        <f t="shared" si="67"/>
        <v>1.4569037409076122E-10</v>
      </c>
      <c r="CN65" s="70">
        <f t="shared" si="68"/>
        <v>2164425.4901073896</v>
      </c>
      <c r="CO65" s="70">
        <f t="shared" si="69"/>
        <v>61.755529295928554</v>
      </c>
      <c r="CR65" s="71">
        <f t="shared" si="70"/>
        <v>-261</v>
      </c>
      <c r="CS65" s="71">
        <f t="shared" si="71"/>
        <v>14.74</v>
      </c>
      <c r="CT65" s="71">
        <v>1</v>
      </c>
      <c r="CU65" s="62">
        <f t="shared" si="77"/>
        <v>2.6</v>
      </c>
      <c r="CV65" s="70">
        <f t="shared" si="8"/>
        <v>1</v>
      </c>
      <c r="CW65" s="70">
        <f t="shared" si="72"/>
        <v>-678.6</v>
      </c>
      <c r="CX65" s="70">
        <f t="shared" si="73"/>
        <v>2.8492575638826898E-14</v>
      </c>
      <c r="CY65" s="70">
        <f t="shared" si="74"/>
        <v>2627976.2540513114</v>
      </c>
      <c r="CZ65" s="70">
        <f t="shared" si="75"/>
        <v>61.755529295928554</v>
      </c>
    </row>
    <row r="66" spans="1:104">
      <c r="A66" s="62">
        <f t="shared" si="9"/>
        <v>2.0000000000000031</v>
      </c>
      <c r="B66" s="62">
        <f t="shared" si="10"/>
        <v>2</v>
      </c>
      <c r="C66" s="83">
        <f t="shared" si="80"/>
        <v>3.2249999999999996</v>
      </c>
      <c r="D66" s="87"/>
      <c r="E66" s="65">
        <f t="shared" si="12"/>
        <v>4096.0000000000164</v>
      </c>
      <c r="F66" s="62">
        <f t="shared" si="76"/>
        <v>12.000000000000007</v>
      </c>
      <c r="G66" s="66">
        <v>60</v>
      </c>
      <c r="H66" s="71">
        <f t="shared" si="13"/>
        <v>60</v>
      </c>
      <c r="I66" s="71">
        <f t="shared" si="14"/>
        <v>1</v>
      </c>
      <c r="J66" s="71">
        <v>12</v>
      </c>
      <c r="K66" s="62">
        <f t="shared" si="15"/>
        <v>1</v>
      </c>
      <c r="L66" s="70">
        <f t="shared" si="0"/>
        <v>120</v>
      </c>
      <c r="M66" s="70">
        <f t="shared" si="16"/>
        <v>7200</v>
      </c>
      <c r="N66" s="70">
        <f t="shared" si="17"/>
        <v>40960.00000000016</v>
      </c>
      <c r="O66" s="70">
        <f t="shared" si="18"/>
        <v>204800.00000000081</v>
      </c>
      <c r="P66" s="70">
        <f t="shared" si="19"/>
        <v>64.000000000000099</v>
      </c>
      <c r="Q66" s="99">
        <f t="shared" si="78"/>
        <v>5.6888888888889113</v>
      </c>
      <c r="S66" s="71">
        <f t="shared" si="21"/>
        <v>50</v>
      </c>
      <c r="T66" s="71">
        <f t="shared" si="22"/>
        <v>2.0499999999999998</v>
      </c>
      <c r="U66" s="71">
        <v>1</v>
      </c>
      <c r="V66" s="62">
        <f t="shared" si="23"/>
        <v>1.05</v>
      </c>
      <c r="W66" s="70">
        <f t="shared" si="1"/>
        <v>20</v>
      </c>
      <c r="X66" s="70">
        <f t="shared" si="24"/>
        <v>1050</v>
      </c>
      <c r="Y66" s="70">
        <f t="shared" si="25"/>
        <v>20992.000000000069</v>
      </c>
      <c r="Z66" s="70">
        <f t="shared" si="26"/>
        <v>419840.00000000163</v>
      </c>
      <c r="AA66" s="70">
        <f t="shared" si="27"/>
        <v>64.000000000000099</v>
      </c>
      <c r="AB66" s="99">
        <f t="shared" si="81"/>
        <v>19.992380952381019</v>
      </c>
      <c r="AD66" s="71">
        <f t="shared" si="28"/>
        <v>25</v>
      </c>
      <c r="AE66" s="71">
        <f t="shared" si="29"/>
        <v>3.2249999999999996</v>
      </c>
      <c r="AF66" s="71">
        <v>1</v>
      </c>
      <c r="AG66" s="62">
        <f t="shared" si="30"/>
        <v>1.175</v>
      </c>
      <c r="AH66" s="70">
        <f t="shared" si="2"/>
        <v>3</v>
      </c>
      <c r="AI66" s="70">
        <f t="shared" si="31"/>
        <v>88.125</v>
      </c>
      <c r="AJ66" s="70">
        <f t="shared" si="32"/>
        <v>1032.0000000000018</v>
      </c>
      <c r="AK66" s="70">
        <f t="shared" si="33"/>
        <v>660480.00000000256</v>
      </c>
      <c r="AL66" s="70">
        <f t="shared" si="34"/>
        <v>64.000000000000099</v>
      </c>
      <c r="AM66" s="99">
        <f t="shared" si="82"/>
        <v>11.710638297872361</v>
      </c>
      <c r="AO66" s="71">
        <f t="shared" si="35"/>
        <v>-5</v>
      </c>
      <c r="AP66" s="71">
        <f t="shared" si="36"/>
        <v>4.55</v>
      </c>
      <c r="AQ66" s="71">
        <v>1</v>
      </c>
      <c r="AR66" s="62">
        <f t="shared" si="37"/>
        <v>1.325</v>
      </c>
      <c r="AS66" s="70">
        <f t="shared" si="3"/>
        <v>1</v>
      </c>
      <c r="AT66" s="70">
        <f t="shared" si="38"/>
        <v>-6.625</v>
      </c>
      <c r="AU66" s="70">
        <f t="shared" si="39"/>
        <v>22.749999999999996</v>
      </c>
      <c r="AV66" s="70">
        <f t="shared" si="40"/>
        <v>931840.00000000361</v>
      </c>
      <c r="AW66" s="70">
        <f t="shared" si="41"/>
        <v>64.000000000000099</v>
      </c>
      <c r="AZ66" s="71">
        <f t="shared" si="42"/>
        <v>-42</v>
      </c>
      <c r="BA66" s="71">
        <f t="shared" si="43"/>
        <v>6.06</v>
      </c>
      <c r="BB66" s="71">
        <v>1</v>
      </c>
      <c r="BC66" s="62">
        <f t="shared" si="44"/>
        <v>1.51</v>
      </c>
      <c r="BD66" s="70">
        <f t="shared" si="4"/>
        <v>1</v>
      </c>
      <c r="BE66" s="70">
        <f t="shared" si="45"/>
        <v>-63.42</v>
      </c>
      <c r="BF66" s="70">
        <f t="shared" si="46"/>
        <v>0.17939926548931612</v>
      </c>
      <c r="BG66" s="70">
        <f t="shared" si="47"/>
        <v>1241088.0000000049</v>
      </c>
      <c r="BH66" s="70">
        <f t="shared" si="48"/>
        <v>64.000000000000099</v>
      </c>
      <c r="BK66" s="71">
        <f t="shared" si="49"/>
        <v>-92</v>
      </c>
      <c r="BL66" s="71">
        <f t="shared" si="50"/>
        <v>7.8199999999999994</v>
      </c>
      <c r="BM66" s="71">
        <v>1</v>
      </c>
      <c r="BN66" s="62">
        <f t="shared" si="51"/>
        <v>1.76</v>
      </c>
      <c r="BO66" s="70">
        <f t="shared" si="5"/>
        <v>1</v>
      </c>
      <c r="BP66" s="70">
        <f t="shared" si="52"/>
        <v>-161.91999999999999</v>
      </c>
      <c r="BQ66" s="70">
        <f t="shared" si="53"/>
        <v>2.2607619381163096E-4</v>
      </c>
      <c r="BR66" s="70">
        <f t="shared" si="54"/>
        <v>1601536.0000000063</v>
      </c>
      <c r="BS66" s="70">
        <f t="shared" si="55"/>
        <v>64.000000000000099</v>
      </c>
      <c r="BV66" s="71">
        <f t="shared" si="56"/>
        <v>-147</v>
      </c>
      <c r="BW66" s="71">
        <f t="shared" si="57"/>
        <v>9.8550000000000004</v>
      </c>
      <c r="BX66" s="71">
        <v>1</v>
      </c>
      <c r="BY66" s="62">
        <f t="shared" si="58"/>
        <v>2.0350000000000001</v>
      </c>
      <c r="BZ66" s="70">
        <f t="shared" si="6"/>
        <v>1</v>
      </c>
      <c r="CA66" s="70">
        <f t="shared" si="59"/>
        <v>-299.14500000000004</v>
      </c>
      <c r="CB66" s="70">
        <f t="shared" si="60"/>
        <v>1.3911525498106914E-7</v>
      </c>
      <c r="CC66" s="70">
        <f t="shared" si="61"/>
        <v>2018304.0000000081</v>
      </c>
      <c r="CD66" s="70">
        <f t="shared" si="62"/>
        <v>64.000000000000099</v>
      </c>
      <c r="CG66" s="71">
        <f t="shared" si="63"/>
        <v>-197</v>
      </c>
      <c r="CH66" s="71">
        <f t="shared" si="64"/>
        <v>12.14</v>
      </c>
      <c r="CI66" s="71">
        <v>1</v>
      </c>
      <c r="CJ66" s="62">
        <f t="shared" si="65"/>
        <v>2.2850000000000001</v>
      </c>
      <c r="CK66" s="70">
        <f t="shared" si="7"/>
        <v>1</v>
      </c>
      <c r="CL66" s="70">
        <f t="shared" si="66"/>
        <v>-450.14500000000004</v>
      </c>
      <c r="CM66" s="70">
        <f t="shared" si="67"/>
        <v>1.6735429305696008E-10</v>
      </c>
      <c r="CN66" s="70">
        <f t="shared" si="68"/>
        <v>2486272.0000000098</v>
      </c>
      <c r="CO66" s="70">
        <f t="shared" si="69"/>
        <v>64.000000000000099</v>
      </c>
      <c r="CR66" s="71">
        <f t="shared" si="70"/>
        <v>-260</v>
      </c>
      <c r="CS66" s="71">
        <f t="shared" si="71"/>
        <v>14.74</v>
      </c>
      <c r="CT66" s="71">
        <v>1</v>
      </c>
      <c r="CU66" s="62">
        <f t="shared" si="77"/>
        <v>2.6</v>
      </c>
      <c r="CV66" s="70">
        <f t="shared" si="8"/>
        <v>1</v>
      </c>
      <c r="CW66" s="70">
        <f t="shared" si="72"/>
        <v>-676</v>
      </c>
      <c r="CX66" s="70">
        <f t="shared" si="73"/>
        <v>3.2729374765949048E-14</v>
      </c>
      <c r="CY66" s="70">
        <f t="shared" si="74"/>
        <v>3018752.0000000121</v>
      </c>
      <c r="CZ66" s="70">
        <f t="shared" si="75"/>
        <v>64.000000000000099</v>
      </c>
    </row>
    <row r="67" spans="1:104">
      <c r="A67" s="62">
        <f t="shared" si="9"/>
        <v>2.0705298476827583</v>
      </c>
      <c r="B67" s="62">
        <f t="shared" si="10"/>
        <v>2.0333333333333332</v>
      </c>
      <c r="C67" s="83">
        <f t="shared" si="80"/>
        <v>3.2249999999999996</v>
      </c>
      <c r="D67" s="87"/>
      <c r="E67" s="65">
        <f t="shared" si="12"/>
        <v>4705.068462067874</v>
      </c>
      <c r="F67" s="62">
        <f t="shared" si="76"/>
        <v>12.200000000000006</v>
      </c>
      <c r="G67" s="66">
        <v>61</v>
      </c>
      <c r="H67" s="71">
        <f t="shared" si="13"/>
        <v>61</v>
      </c>
      <c r="I67" s="71">
        <f t="shared" si="14"/>
        <v>1</v>
      </c>
      <c r="J67" s="71">
        <v>1</v>
      </c>
      <c r="K67" s="62">
        <f t="shared" si="15"/>
        <v>1</v>
      </c>
      <c r="L67" s="70">
        <f t="shared" si="0"/>
        <v>120</v>
      </c>
      <c r="M67" s="70">
        <f t="shared" si="16"/>
        <v>7320</v>
      </c>
      <c r="N67" s="70">
        <f t="shared" si="17"/>
        <v>47050.684620678738</v>
      </c>
      <c r="O67" s="70">
        <f t="shared" si="18"/>
        <v>235253.4231033937</v>
      </c>
      <c r="P67" s="70">
        <f t="shared" si="19"/>
        <v>66.325972787437692</v>
      </c>
      <c r="Q67" s="99">
        <f t="shared" si="78"/>
        <v>6.4276891558304285</v>
      </c>
      <c r="S67" s="71">
        <f t="shared" si="21"/>
        <v>51</v>
      </c>
      <c r="T67" s="71">
        <f t="shared" si="22"/>
        <v>2.0499999999999998</v>
      </c>
      <c r="U67" s="71">
        <v>1</v>
      </c>
      <c r="V67" s="62">
        <f t="shared" si="23"/>
        <v>1.05</v>
      </c>
      <c r="W67" s="70">
        <f t="shared" si="1"/>
        <v>20</v>
      </c>
      <c r="X67" s="70">
        <f t="shared" si="24"/>
        <v>1071</v>
      </c>
      <c r="Y67" s="70">
        <f t="shared" si="25"/>
        <v>24113.475868097841</v>
      </c>
      <c r="Z67" s="70">
        <f t="shared" si="26"/>
        <v>482269.51736195706</v>
      </c>
      <c r="AA67" s="70">
        <f t="shared" si="27"/>
        <v>66.325972787437692</v>
      </c>
      <c r="AB67" s="99">
        <f t="shared" si="81"/>
        <v>22.514916776935426</v>
      </c>
      <c r="AD67" s="71">
        <f t="shared" si="28"/>
        <v>26</v>
      </c>
      <c r="AE67" s="71">
        <f t="shared" si="29"/>
        <v>3.2249999999999996</v>
      </c>
      <c r="AF67" s="71">
        <v>1</v>
      </c>
      <c r="AG67" s="62">
        <f t="shared" si="30"/>
        <v>1.175</v>
      </c>
      <c r="AH67" s="70">
        <f t="shared" si="2"/>
        <v>3</v>
      </c>
      <c r="AI67" s="70">
        <f t="shared" si="31"/>
        <v>91.65</v>
      </c>
      <c r="AJ67" s="70">
        <f t="shared" si="32"/>
        <v>1185.4567023569421</v>
      </c>
      <c r="AK67" s="70">
        <f t="shared" si="33"/>
        <v>758692.28950844461</v>
      </c>
      <c r="AL67" s="70">
        <f t="shared" si="34"/>
        <v>66.325972787437692</v>
      </c>
      <c r="AM67" s="99">
        <f t="shared" si="82"/>
        <v>12.934606681472362</v>
      </c>
      <c r="AO67" s="71">
        <f t="shared" si="35"/>
        <v>-4</v>
      </c>
      <c r="AP67" s="71">
        <f t="shared" si="36"/>
        <v>4.55</v>
      </c>
      <c r="AQ67" s="71">
        <v>1</v>
      </c>
      <c r="AR67" s="62">
        <f t="shared" si="37"/>
        <v>1.325</v>
      </c>
      <c r="AS67" s="70">
        <f t="shared" si="3"/>
        <v>1</v>
      </c>
      <c r="AT67" s="70">
        <f t="shared" si="38"/>
        <v>-5.3</v>
      </c>
      <c r="AU67" s="70">
        <f t="shared" si="39"/>
        <v>26.13288757618254</v>
      </c>
      <c r="AV67" s="70">
        <f t="shared" si="40"/>
        <v>1070403.0751204414</v>
      </c>
      <c r="AW67" s="70">
        <f t="shared" si="41"/>
        <v>66.325972787437692</v>
      </c>
      <c r="AZ67" s="71">
        <f t="shared" si="42"/>
        <v>-41</v>
      </c>
      <c r="BA67" s="71">
        <f t="shared" si="43"/>
        <v>6.06</v>
      </c>
      <c r="BB67" s="71">
        <v>1</v>
      </c>
      <c r="BC67" s="62">
        <f t="shared" si="44"/>
        <v>1.51</v>
      </c>
      <c r="BD67" s="70">
        <f t="shared" si="4"/>
        <v>1</v>
      </c>
      <c r="BE67" s="70">
        <f t="shared" si="45"/>
        <v>-61.910000000000004</v>
      </c>
      <c r="BF67" s="70">
        <f t="shared" si="46"/>
        <v>0.20607564115525379</v>
      </c>
      <c r="BG67" s="70">
        <f t="shared" si="47"/>
        <v>1425635.7440065658</v>
      </c>
      <c r="BH67" s="70">
        <f t="shared" si="48"/>
        <v>66.325972787437692</v>
      </c>
      <c r="BK67" s="71">
        <f t="shared" si="49"/>
        <v>-91</v>
      </c>
      <c r="BL67" s="71">
        <f t="shared" si="50"/>
        <v>7.8199999999999994</v>
      </c>
      <c r="BM67" s="71">
        <v>1</v>
      </c>
      <c r="BN67" s="62">
        <f t="shared" si="51"/>
        <v>1.76</v>
      </c>
      <c r="BO67" s="70">
        <f t="shared" si="5"/>
        <v>1</v>
      </c>
      <c r="BP67" s="70">
        <f t="shared" si="52"/>
        <v>-160.16</v>
      </c>
      <c r="BQ67" s="70">
        <f t="shared" si="53"/>
        <v>2.5969335193541145E-4</v>
      </c>
      <c r="BR67" s="70">
        <f t="shared" si="54"/>
        <v>1839681.7686685387</v>
      </c>
      <c r="BS67" s="70">
        <f t="shared" si="55"/>
        <v>66.325972787437692</v>
      </c>
      <c r="BV67" s="71">
        <f t="shared" si="56"/>
        <v>-146</v>
      </c>
      <c r="BW67" s="71">
        <f t="shared" si="57"/>
        <v>9.8550000000000004</v>
      </c>
      <c r="BX67" s="71">
        <v>1</v>
      </c>
      <c r="BY67" s="62">
        <f t="shared" si="58"/>
        <v>2.0350000000000001</v>
      </c>
      <c r="BZ67" s="70">
        <f t="shared" si="6"/>
        <v>1</v>
      </c>
      <c r="CA67" s="70">
        <f t="shared" si="59"/>
        <v>-297.11</v>
      </c>
      <c r="CB67" s="70">
        <f t="shared" si="60"/>
        <v>1.5980146455174723E-7</v>
      </c>
      <c r="CC67" s="70">
        <f t="shared" si="61"/>
        <v>2318422.4846839448</v>
      </c>
      <c r="CD67" s="70">
        <f t="shared" si="62"/>
        <v>66.325972787437692</v>
      </c>
      <c r="CG67" s="71">
        <f t="shared" si="63"/>
        <v>-196</v>
      </c>
      <c r="CH67" s="71">
        <f t="shared" si="64"/>
        <v>12.14</v>
      </c>
      <c r="CI67" s="71">
        <v>1</v>
      </c>
      <c r="CJ67" s="62">
        <f t="shared" si="65"/>
        <v>2.2850000000000001</v>
      </c>
      <c r="CK67" s="70">
        <f t="shared" si="7"/>
        <v>1</v>
      </c>
      <c r="CL67" s="70">
        <f t="shared" si="66"/>
        <v>-447.86</v>
      </c>
      <c r="CM67" s="70">
        <f t="shared" si="67"/>
        <v>1.9223960113622173E-10</v>
      </c>
      <c r="CN67" s="70">
        <f t="shared" si="68"/>
        <v>2855976.5564751998</v>
      </c>
      <c r="CO67" s="70">
        <f t="shared" si="69"/>
        <v>66.325972787437692</v>
      </c>
      <c r="CR67" s="71">
        <f t="shared" si="70"/>
        <v>-259</v>
      </c>
      <c r="CS67" s="71">
        <f t="shared" si="71"/>
        <v>14.74</v>
      </c>
      <c r="CT67" s="71">
        <v>1</v>
      </c>
      <c r="CU67" s="62">
        <f t="shared" si="77"/>
        <v>2.6</v>
      </c>
      <c r="CV67" s="70">
        <f t="shared" si="8"/>
        <v>1</v>
      </c>
      <c r="CW67" s="70">
        <f t="shared" si="72"/>
        <v>-673.4</v>
      </c>
      <c r="CX67" s="70">
        <f t="shared" si="73"/>
        <v>3.7596178953727141E-14</v>
      </c>
      <c r="CY67" s="70">
        <f t="shared" si="74"/>
        <v>3467635.4565440235</v>
      </c>
      <c r="CZ67" s="70">
        <f t="shared" si="75"/>
        <v>66.325972787437692</v>
      </c>
    </row>
    <row r="68" spans="1:104">
      <c r="A68" s="62">
        <f t="shared" si="9"/>
        <v>2.1435469250725898</v>
      </c>
      <c r="B68" s="62">
        <f t="shared" si="10"/>
        <v>2.0666666666666669</v>
      </c>
      <c r="C68" s="83">
        <f t="shared" si="80"/>
        <v>3.2249999999999996</v>
      </c>
      <c r="D68" s="87"/>
      <c r="E68" s="65">
        <f t="shared" si="12"/>
        <v>5404.7044025257965</v>
      </c>
      <c r="F68" s="62">
        <f t="shared" si="76"/>
        <v>12.400000000000007</v>
      </c>
      <c r="G68" s="66">
        <v>62</v>
      </c>
      <c r="H68" s="71">
        <f t="shared" si="13"/>
        <v>62</v>
      </c>
      <c r="I68" s="71">
        <f t="shared" si="14"/>
        <v>1</v>
      </c>
      <c r="J68" s="71">
        <v>1</v>
      </c>
      <c r="K68" s="62">
        <f t="shared" si="15"/>
        <v>1</v>
      </c>
      <c r="L68" s="70">
        <f t="shared" si="0"/>
        <v>120</v>
      </c>
      <c r="M68" s="70">
        <f t="shared" si="16"/>
        <v>7440</v>
      </c>
      <c r="N68" s="70">
        <f t="shared" si="17"/>
        <v>54047.044025257965</v>
      </c>
      <c r="O68" s="70">
        <f t="shared" si="18"/>
        <v>270235.22012628982</v>
      </c>
      <c r="P68" s="70">
        <f t="shared" si="19"/>
        <v>68.73640473066105</v>
      </c>
      <c r="Q68" s="99">
        <f t="shared" si="78"/>
        <v>7.2643876378034902</v>
      </c>
      <c r="S68" s="71">
        <f t="shared" si="21"/>
        <v>52</v>
      </c>
      <c r="T68" s="71">
        <f t="shared" si="22"/>
        <v>2.0499999999999998</v>
      </c>
      <c r="U68" s="71">
        <v>1</v>
      </c>
      <c r="V68" s="62">
        <f t="shared" si="23"/>
        <v>1.05</v>
      </c>
      <c r="W68" s="70">
        <f t="shared" si="1"/>
        <v>20</v>
      </c>
      <c r="X68" s="70">
        <f t="shared" si="24"/>
        <v>1092</v>
      </c>
      <c r="Y68" s="70">
        <f t="shared" si="25"/>
        <v>27699.110062944692</v>
      </c>
      <c r="Z68" s="70">
        <f t="shared" si="26"/>
        <v>553982.20125889406</v>
      </c>
      <c r="AA68" s="70">
        <f t="shared" si="27"/>
        <v>68.73640473066105</v>
      </c>
      <c r="AB68" s="99">
        <f t="shared" si="81"/>
        <v>25.365485405627009</v>
      </c>
      <c r="AD68" s="71">
        <f t="shared" si="28"/>
        <v>27</v>
      </c>
      <c r="AE68" s="71">
        <f t="shared" si="29"/>
        <v>3.2249999999999996</v>
      </c>
      <c r="AF68" s="71">
        <v>1</v>
      </c>
      <c r="AG68" s="62">
        <f t="shared" si="30"/>
        <v>1.175</v>
      </c>
      <c r="AH68" s="70">
        <f t="shared" si="2"/>
        <v>3</v>
      </c>
      <c r="AI68" s="70">
        <f t="shared" si="31"/>
        <v>95.174999999999997</v>
      </c>
      <c r="AJ68" s="70">
        <f t="shared" si="32"/>
        <v>1361.7321639176291</v>
      </c>
      <c r="AK68" s="70">
        <f t="shared" si="33"/>
        <v>871508.58490728459</v>
      </c>
      <c r="AL68" s="70">
        <f t="shared" si="34"/>
        <v>68.73640473066105</v>
      </c>
      <c r="AM68" s="99">
        <f t="shared" si="82"/>
        <v>14.30766655022463</v>
      </c>
      <c r="AO68" s="71">
        <f t="shared" si="35"/>
        <v>-3</v>
      </c>
      <c r="AP68" s="71">
        <f t="shared" si="36"/>
        <v>4.55</v>
      </c>
      <c r="AQ68" s="71">
        <v>1</v>
      </c>
      <c r="AR68" s="62">
        <f t="shared" si="37"/>
        <v>1.325</v>
      </c>
      <c r="AS68" s="70">
        <f t="shared" si="3"/>
        <v>1</v>
      </c>
      <c r="AT68" s="70">
        <f t="shared" si="38"/>
        <v>-3.9749999999999996</v>
      </c>
      <c r="AU68" s="70">
        <f t="shared" si="39"/>
        <v>30.018804970083337</v>
      </c>
      <c r="AV68" s="70">
        <f t="shared" si="40"/>
        <v>1229570.2515746187</v>
      </c>
      <c r="AW68" s="70">
        <f t="shared" si="41"/>
        <v>68.73640473066105</v>
      </c>
      <c r="AZ68" s="71">
        <f t="shared" si="42"/>
        <v>-40</v>
      </c>
      <c r="BA68" s="71">
        <f t="shared" si="43"/>
        <v>6.06</v>
      </c>
      <c r="BB68" s="71">
        <v>1</v>
      </c>
      <c r="BC68" s="62">
        <f t="shared" si="44"/>
        <v>1.51</v>
      </c>
      <c r="BD68" s="70">
        <f t="shared" si="4"/>
        <v>1</v>
      </c>
      <c r="BE68" s="70">
        <f t="shared" si="45"/>
        <v>-60.4</v>
      </c>
      <c r="BF68" s="70">
        <f t="shared" si="46"/>
        <v>0.23671874999999934</v>
      </c>
      <c r="BG68" s="70">
        <f t="shared" si="47"/>
        <v>1637625.4339653163</v>
      </c>
      <c r="BH68" s="70">
        <f t="shared" si="48"/>
        <v>68.73640473066105</v>
      </c>
      <c r="BK68" s="71">
        <f t="shared" si="49"/>
        <v>-90</v>
      </c>
      <c r="BL68" s="71">
        <f t="shared" si="50"/>
        <v>7.8199999999999994</v>
      </c>
      <c r="BM68" s="71">
        <v>1</v>
      </c>
      <c r="BN68" s="62">
        <f t="shared" si="51"/>
        <v>1.76</v>
      </c>
      <c r="BO68" s="70">
        <f t="shared" si="5"/>
        <v>1</v>
      </c>
      <c r="BP68" s="70">
        <f t="shared" si="52"/>
        <v>-158.4</v>
      </c>
      <c r="BQ68" s="70">
        <f t="shared" si="53"/>
        <v>2.9830932617187317E-4</v>
      </c>
      <c r="BR68" s="70">
        <f t="shared" si="54"/>
        <v>2113239.4213875863</v>
      </c>
      <c r="BS68" s="70">
        <f t="shared" si="55"/>
        <v>68.73640473066105</v>
      </c>
      <c r="BV68" s="71">
        <f t="shared" si="56"/>
        <v>-145</v>
      </c>
      <c r="BW68" s="71">
        <f t="shared" si="57"/>
        <v>9.8550000000000004</v>
      </c>
      <c r="BX68" s="71">
        <v>1</v>
      </c>
      <c r="BY68" s="62">
        <f t="shared" si="58"/>
        <v>2.0350000000000001</v>
      </c>
      <c r="BZ68" s="70">
        <f t="shared" si="6"/>
        <v>1</v>
      </c>
      <c r="CA68" s="70">
        <f t="shared" si="59"/>
        <v>-295.07500000000005</v>
      </c>
      <c r="CB68" s="70">
        <f t="shared" si="60"/>
        <v>1.8356367945670904E-7</v>
      </c>
      <c r="CC68" s="70">
        <f t="shared" si="61"/>
        <v>2663168.0943445861</v>
      </c>
      <c r="CD68" s="70">
        <f t="shared" si="62"/>
        <v>68.73640473066105</v>
      </c>
      <c r="CG68" s="71">
        <f t="shared" si="63"/>
        <v>-195</v>
      </c>
      <c r="CH68" s="71">
        <f t="shared" si="64"/>
        <v>12.14</v>
      </c>
      <c r="CI68" s="71">
        <v>1</v>
      </c>
      <c r="CJ68" s="62">
        <f t="shared" si="65"/>
        <v>2.2850000000000001</v>
      </c>
      <c r="CK68" s="70">
        <f t="shared" si="7"/>
        <v>1</v>
      </c>
      <c r="CL68" s="70">
        <f t="shared" si="66"/>
        <v>-445.57500000000005</v>
      </c>
      <c r="CM68" s="70">
        <f t="shared" si="67"/>
        <v>2.2082531359046409E-10</v>
      </c>
      <c r="CN68" s="70">
        <f t="shared" si="68"/>
        <v>3280655.5723331585</v>
      </c>
      <c r="CO68" s="70">
        <f t="shared" si="69"/>
        <v>68.73640473066105</v>
      </c>
      <c r="CR68" s="71">
        <f t="shared" si="70"/>
        <v>-258</v>
      </c>
      <c r="CS68" s="71">
        <f t="shared" si="71"/>
        <v>14.74</v>
      </c>
      <c r="CT68" s="71">
        <v>1</v>
      </c>
      <c r="CU68" s="62">
        <f t="shared" si="77"/>
        <v>2.6</v>
      </c>
      <c r="CV68" s="70">
        <f t="shared" si="8"/>
        <v>1</v>
      </c>
      <c r="CW68" s="70">
        <f t="shared" si="72"/>
        <v>-670.80000000000007</v>
      </c>
      <c r="CX68" s="70">
        <f t="shared" si="73"/>
        <v>4.3186668918320519E-14</v>
      </c>
      <c r="CY68" s="70">
        <f t="shared" si="74"/>
        <v>3983267.1446615118</v>
      </c>
      <c r="CZ68" s="70">
        <f t="shared" si="75"/>
        <v>68.73640473066105</v>
      </c>
    </row>
    <row r="69" spans="1:104">
      <c r="A69" s="62">
        <f t="shared" si="9"/>
        <v>2.2191389441356941</v>
      </c>
      <c r="B69" s="62">
        <f t="shared" si="10"/>
        <v>2.1</v>
      </c>
      <c r="C69" s="83">
        <f t="shared" si="80"/>
        <v>3.2249999999999996</v>
      </c>
      <c r="D69" s="87"/>
      <c r="E69" s="65">
        <f t="shared" si="12"/>
        <v>6208.3750564266165</v>
      </c>
      <c r="F69" s="62">
        <f t="shared" si="76"/>
        <v>12.600000000000007</v>
      </c>
      <c r="G69" s="66">
        <v>63</v>
      </c>
      <c r="H69" s="71">
        <f t="shared" si="13"/>
        <v>63</v>
      </c>
      <c r="I69" s="71">
        <f t="shared" si="14"/>
        <v>1</v>
      </c>
      <c r="J69" s="71">
        <v>1</v>
      </c>
      <c r="K69" s="62">
        <f t="shared" si="15"/>
        <v>1</v>
      </c>
      <c r="L69" s="70">
        <f t="shared" si="0"/>
        <v>120</v>
      </c>
      <c r="M69" s="70">
        <f t="shared" si="16"/>
        <v>7560</v>
      </c>
      <c r="N69" s="70">
        <f t="shared" si="17"/>
        <v>62083.750564266164</v>
      </c>
      <c r="O69" s="70">
        <f t="shared" si="18"/>
        <v>310418.75282133085</v>
      </c>
      <c r="P69" s="70">
        <f t="shared" si="19"/>
        <v>71.234360106755787</v>
      </c>
      <c r="Q69" s="99">
        <f t="shared" si="78"/>
        <v>8.2121363180246245</v>
      </c>
      <c r="S69" s="71">
        <f t="shared" si="21"/>
        <v>53</v>
      </c>
      <c r="T69" s="71">
        <f t="shared" si="22"/>
        <v>2.0499999999999998</v>
      </c>
      <c r="U69" s="71">
        <v>1</v>
      </c>
      <c r="V69" s="62">
        <f t="shared" si="23"/>
        <v>1.05</v>
      </c>
      <c r="W69" s="70">
        <f t="shared" si="1"/>
        <v>20</v>
      </c>
      <c r="X69" s="70">
        <f t="shared" si="24"/>
        <v>1113</v>
      </c>
      <c r="Y69" s="70">
        <f t="shared" si="25"/>
        <v>31817.922164186388</v>
      </c>
      <c r="Z69" s="70">
        <f t="shared" si="26"/>
        <v>636358.44328372809</v>
      </c>
      <c r="AA69" s="70">
        <f t="shared" si="27"/>
        <v>71.234360106755787</v>
      </c>
      <c r="AB69" s="99">
        <f t="shared" si="81"/>
        <v>28.587531144821554</v>
      </c>
      <c r="AD69" s="71">
        <f t="shared" si="28"/>
        <v>28</v>
      </c>
      <c r="AE69" s="71">
        <f t="shared" si="29"/>
        <v>3.2249999999999996</v>
      </c>
      <c r="AF69" s="71">
        <v>1</v>
      </c>
      <c r="AG69" s="62">
        <f t="shared" si="30"/>
        <v>1.175</v>
      </c>
      <c r="AH69" s="70">
        <f t="shared" si="2"/>
        <v>3</v>
      </c>
      <c r="AI69" s="70">
        <f t="shared" si="31"/>
        <v>98.7</v>
      </c>
      <c r="AJ69" s="70">
        <f t="shared" si="32"/>
        <v>1564.2194966387337</v>
      </c>
      <c r="AK69" s="70">
        <f t="shared" si="33"/>
        <v>1001100.4778487919</v>
      </c>
      <c r="AL69" s="70">
        <f t="shared" si="34"/>
        <v>71.234360106755787</v>
      </c>
      <c r="AM69" s="99">
        <f t="shared" si="82"/>
        <v>15.848221850443098</v>
      </c>
      <c r="AO69" s="71">
        <f t="shared" si="35"/>
        <v>-2</v>
      </c>
      <c r="AP69" s="71">
        <f t="shared" si="36"/>
        <v>4.55</v>
      </c>
      <c r="AQ69" s="71">
        <v>1</v>
      </c>
      <c r="AR69" s="62">
        <f t="shared" si="37"/>
        <v>1.325</v>
      </c>
      <c r="AS69" s="70">
        <f t="shared" si="3"/>
        <v>1</v>
      </c>
      <c r="AT69" s="70">
        <f t="shared" si="38"/>
        <v>-2.65</v>
      </c>
      <c r="AU69" s="70">
        <f t="shared" si="39"/>
        <v>34.482551888111551</v>
      </c>
      <c r="AV69" s="70">
        <f t="shared" si="40"/>
        <v>1412405.3253370551</v>
      </c>
      <c r="AW69" s="70">
        <f t="shared" si="41"/>
        <v>71.234360106755787</v>
      </c>
      <c r="AZ69" s="71">
        <f t="shared" si="42"/>
        <v>-39</v>
      </c>
      <c r="BA69" s="71">
        <f t="shared" si="43"/>
        <v>6.06</v>
      </c>
      <c r="BB69" s="71">
        <v>1</v>
      </c>
      <c r="BC69" s="62">
        <f t="shared" si="44"/>
        <v>1.51</v>
      </c>
      <c r="BD69" s="70">
        <f t="shared" si="4"/>
        <v>1</v>
      </c>
      <c r="BE69" s="70">
        <f t="shared" si="45"/>
        <v>-58.89</v>
      </c>
      <c r="BF69" s="70">
        <f t="shared" si="46"/>
        <v>0.27191843872195365</v>
      </c>
      <c r="BG69" s="70">
        <f t="shared" si="47"/>
        <v>1881137.6420972648</v>
      </c>
      <c r="BH69" s="70">
        <f t="shared" si="48"/>
        <v>71.234360106755787</v>
      </c>
      <c r="BK69" s="71">
        <f t="shared" si="49"/>
        <v>-89</v>
      </c>
      <c r="BL69" s="71">
        <f t="shared" si="50"/>
        <v>7.8199999999999994</v>
      </c>
      <c r="BM69" s="71">
        <v>1</v>
      </c>
      <c r="BN69" s="62">
        <f t="shared" si="51"/>
        <v>1.76</v>
      </c>
      <c r="BO69" s="70">
        <f t="shared" si="5"/>
        <v>1</v>
      </c>
      <c r="BP69" s="70">
        <f t="shared" si="52"/>
        <v>-156.64000000000001</v>
      </c>
      <c r="BQ69" s="70">
        <f t="shared" si="53"/>
        <v>3.4266743225390466E-4</v>
      </c>
      <c r="BR69" s="70">
        <f t="shared" si="54"/>
        <v>2427474.6470628069</v>
      </c>
      <c r="BS69" s="70">
        <f t="shared" si="55"/>
        <v>71.234360106755787</v>
      </c>
      <c r="BV69" s="71">
        <f t="shared" si="56"/>
        <v>-144</v>
      </c>
      <c r="BW69" s="71">
        <f t="shared" si="57"/>
        <v>9.8550000000000004</v>
      </c>
      <c r="BX69" s="71">
        <v>1</v>
      </c>
      <c r="BY69" s="62">
        <f t="shared" si="58"/>
        <v>2.0350000000000001</v>
      </c>
      <c r="BZ69" s="70">
        <f t="shared" si="6"/>
        <v>1</v>
      </c>
      <c r="CA69" s="70">
        <f t="shared" si="59"/>
        <v>-293.04000000000002</v>
      </c>
      <c r="CB69" s="70">
        <f t="shared" si="60"/>
        <v>2.1085929662912473E-7</v>
      </c>
      <c r="CC69" s="70">
        <f t="shared" si="61"/>
        <v>3059176.8090542154</v>
      </c>
      <c r="CD69" s="70">
        <f t="shared" si="62"/>
        <v>71.234360106755787</v>
      </c>
      <c r="CG69" s="71">
        <f t="shared" si="63"/>
        <v>-194</v>
      </c>
      <c r="CH69" s="71">
        <f t="shared" si="64"/>
        <v>12.14</v>
      </c>
      <c r="CI69" s="71">
        <v>1</v>
      </c>
      <c r="CJ69" s="62">
        <f t="shared" si="65"/>
        <v>2.2850000000000001</v>
      </c>
      <c r="CK69" s="70">
        <f t="shared" si="7"/>
        <v>1</v>
      </c>
      <c r="CL69" s="70">
        <f t="shared" si="66"/>
        <v>-443.29</v>
      </c>
      <c r="CM69" s="70">
        <f t="shared" si="67"/>
        <v>2.536616744630705E-10</v>
      </c>
      <c r="CN69" s="70">
        <f t="shared" si="68"/>
        <v>3768483.6592509565</v>
      </c>
      <c r="CO69" s="70">
        <f t="shared" si="69"/>
        <v>71.234360106755787</v>
      </c>
      <c r="CR69" s="71">
        <f t="shared" si="70"/>
        <v>-257</v>
      </c>
      <c r="CS69" s="71">
        <f t="shared" si="71"/>
        <v>14.74</v>
      </c>
      <c r="CT69" s="71">
        <v>1</v>
      </c>
      <c r="CU69" s="62">
        <f t="shared" si="77"/>
        <v>2.6</v>
      </c>
      <c r="CV69" s="70">
        <f t="shared" si="8"/>
        <v>1</v>
      </c>
      <c r="CW69" s="70">
        <f t="shared" si="72"/>
        <v>-668.2</v>
      </c>
      <c r="CX69" s="70">
        <f t="shared" si="73"/>
        <v>4.9608455544276371E-14</v>
      </c>
      <c r="CY69" s="70">
        <f t="shared" si="74"/>
        <v>4575572.4165864168</v>
      </c>
      <c r="CZ69" s="70">
        <f t="shared" si="75"/>
        <v>71.234360106755787</v>
      </c>
    </row>
    <row r="70" spans="1:104">
      <c r="A70" s="62">
        <f t="shared" si="9"/>
        <v>2.2973967099940742</v>
      </c>
      <c r="B70" s="62">
        <f t="shared" si="10"/>
        <v>2.1333333333333333</v>
      </c>
      <c r="C70" s="83">
        <f t="shared" si="80"/>
        <v>3.2249999999999996</v>
      </c>
      <c r="D70" s="87"/>
      <c r="E70" s="65">
        <f t="shared" si="12"/>
        <v>7131.5502145218798</v>
      </c>
      <c r="F70" s="62">
        <f t="shared" si="76"/>
        <v>12.800000000000008</v>
      </c>
      <c r="G70" s="66">
        <v>64</v>
      </c>
      <c r="H70" s="71">
        <f t="shared" si="13"/>
        <v>64</v>
      </c>
      <c r="I70" s="71">
        <f t="shared" si="14"/>
        <v>1</v>
      </c>
      <c r="J70" s="71">
        <v>1</v>
      </c>
      <c r="K70" s="62">
        <f t="shared" si="15"/>
        <v>1</v>
      </c>
      <c r="L70" s="70">
        <f t="shared" ref="L70:L133" si="83">L69*J70</f>
        <v>120</v>
      </c>
      <c r="M70" s="70">
        <f t="shared" si="16"/>
        <v>7680</v>
      </c>
      <c r="N70" s="70">
        <f t="shared" si="17"/>
        <v>71315.502145218794</v>
      </c>
      <c r="O70" s="70">
        <f t="shared" si="18"/>
        <v>356577.51072609401</v>
      </c>
      <c r="P70" s="70">
        <f t="shared" si="19"/>
        <v>73.823014281142918</v>
      </c>
      <c r="Q70" s="99">
        <f t="shared" si="78"/>
        <v>9.2858726751586964</v>
      </c>
      <c r="S70" s="71">
        <f t="shared" si="21"/>
        <v>54</v>
      </c>
      <c r="T70" s="71">
        <f t="shared" si="22"/>
        <v>2.0499999999999998</v>
      </c>
      <c r="U70" s="71">
        <v>1</v>
      </c>
      <c r="V70" s="62">
        <f t="shared" si="23"/>
        <v>1.05</v>
      </c>
      <c r="W70" s="70">
        <f t="shared" ref="W70:W133" si="84">W69*U70</f>
        <v>20</v>
      </c>
      <c r="X70" s="70">
        <f t="shared" si="24"/>
        <v>1134</v>
      </c>
      <c r="Y70" s="70">
        <f t="shared" si="25"/>
        <v>36549.194849424603</v>
      </c>
      <c r="Z70" s="70">
        <f t="shared" si="26"/>
        <v>730983.89698849258</v>
      </c>
      <c r="AA70" s="70">
        <f t="shared" si="27"/>
        <v>73.823014281142918</v>
      </c>
      <c r="AB70" s="99">
        <f t="shared" si="81"/>
        <v>32.230330555048148</v>
      </c>
      <c r="AD70" s="71">
        <f t="shared" si="28"/>
        <v>29</v>
      </c>
      <c r="AE70" s="71">
        <f t="shared" si="29"/>
        <v>3.2249999999999996</v>
      </c>
      <c r="AF70" s="71">
        <v>1</v>
      </c>
      <c r="AG70" s="62">
        <f t="shared" si="30"/>
        <v>1.175</v>
      </c>
      <c r="AH70" s="70">
        <f t="shared" ref="AH70:AH133" si="85">AH69*AF70</f>
        <v>3</v>
      </c>
      <c r="AI70" s="70">
        <f t="shared" si="31"/>
        <v>102.22500000000001</v>
      </c>
      <c r="AJ70" s="70">
        <f t="shared" si="32"/>
        <v>1796.8163626432035</v>
      </c>
      <c r="AK70" s="70">
        <f t="shared" si="33"/>
        <v>1149962.4720916529</v>
      </c>
      <c r="AL70" s="70">
        <f t="shared" si="34"/>
        <v>73.823014281142918</v>
      </c>
      <c r="AM70" s="99">
        <f t="shared" si="82"/>
        <v>17.577073735810256</v>
      </c>
      <c r="AO70" s="71">
        <f t="shared" si="35"/>
        <v>-1</v>
      </c>
      <c r="AP70" s="71">
        <f t="shared" si="36"/>
        <v>4.55</v>
      </c>
      <c r="AQ70" s="71">
        <v>1</v>
      </c>
      <c r="AR70" s="62">
        <f t="shared" si="37"/>
        <v>1.325</v>
      </c>
      <c r="AS70" s="70">
        <f t="shared" ref="AS70:AS133" si="86">AS69*AQ70</f>
        <v>1</v>
      </c>
      <c r="AT70" s="70">
        <f t="shared" si="38"/>
        <v>-1.325</v>
      </c>
      <c r="AU70" s="70">
        <f t="shared" si="39"/>
        <v>39.610050629973649</v>
      </c>
      <c r="AV70" s="70">
        <f t="shared" si="40"/>
        <v>1622427.6738037276</v>
      </c>
      <c r="AW70" s="70">
        <f t="shared" si="41"/>
        <v>73.823014281142918</v>
      </c>
      <c r="AZ70" s="71">
        <f t="shared" si="42"/>
        <v>-38</v>
      </c>
      <c r="BA70" s="71">
        <f t="shared" si="43"/>
        <v>6.06</v>
      </c>
      <c r="BB70" s="71">
        <v>1</v>
      </c>
      <c r="BC70" s="62">
        <f t="shared" si="44"/>
        <v>1.51</v>
      </c>
      <c r="BD70" s="70">
        <f t="shared" ref="BD70:BD133" si="87">BD69*BB70</f>
        <v>1</v>
      </c>
      <c r="BE70" s="70">
        <f t="shared" si="45"/>
        <v>-57.38</v>
      </c>
      <c r="BF70" s="70">
        <f t="shared" si="46"/>
        <v>0.31235226325327026</v>
      </c>
      <c r="BG70" s="70">
        <f t="shared" si="47"/>
        <v>2160859.7150001293</v>
      </c>
      <c r="BH70" s="70">
        <f t="shared" si="48"/>
        <v>73.823014281142918</v>
      </c>
      <c r="BK70" s="71">
        <f t="shared" si="49"/>
        <v>-88</v>
      </c>
      <c r="BL70" s="71">
        <f t="shared" si="50"/>
        <v>7.8199999999999994</v>
      </c>
      <c r="BM70" s="71">
        <v>1</v>
      </c>
      <c r="BN70" s="62">
        <f t="shared" si="51"/>
        <v>1.76</v>
      </c>
      <c r="BO70" s="70">
        <f t="shared" ref="BO70:BO133" si="88">BO69*BM70</f>
        <v>1</v>
      </c>
      <c r="BP70" s="70">
        <f t="shared" si="52"/>
        <v>-154.88</v>
      </c>
      <c r="BQ70" s="70">
        <f t="shared" si="53"/>
        <v>3.936215157411183E-4</v>
      </c>
      <c r="BR70" s="70">
        <f t="shared" si="54"/>
        <v>2788436.133878055</v>
      </c>
      <c r="BS70" s="70">
        <f t="shared" si="55"/>
        <v>73.823014281142918</v>
      </c>
      <c r="BV70" s="71">
        <f t="shared" si="56"/>
        <v>-143</v>
      </c>
      <c r="BW70" s="71">
        <f t="shared" si="57"/>
        <v>9.8550000000000004</v>
      </c>
      <c r="BX70" s="71">
        <v>1</v>
      </c>
      <c r="BY70" s="62">
        <f t="shared" si="58"/>
        <v>2.0350000000000001</v>
      </c>
      <c r="BZ70" s="70">
        <f t="shared" ref="BZ70:BZ133" si="89">BZ69*BX70</f>
        <v>1</v>
      </c>
      <c r="CA70" s="70">
        <f t="shared" si="59"/>
        <v>-291.005</v>
      </c>
      <c r="CB70" s="70">
        <f t="shared" si="60"/>
        <v>2.4221372717370747E-7</v>
      </c>
      <c r="CC70" s="70">
        <f t="shared" si="61"/>
        <v>3514071.3682056563</v>
      </c>
      <c r="CD70" s="70">
        <f t="shared" si="62"/>
        <v>73.823014281142918</v>
      </c>
      <c r="CG70" s="71">
        <f t="shared" si="63"/>
        <v>-193</v>
      </c>
      <c r="CH70" s="71">
        <f t="shared" si="64"/>
        <v>12.14</v>
      </c>
      <c r="CI70" s="71">
        <v>1</v>
      </c>
      <c r="CJ70" s="62">
        <f t="shared" si="65"/>
        <v>2.2850000000000001</v>
      </c>
      <c r="CK70" s="70">
        <f t="shared" ref="CK70:CK133" si="90">CK69*CI70</f>
        <v>1</v>
      </c>
      <c r="CL70" s="70">
        <f t="shared" si="66"/>
        <v>-441.00500000000005</v>
      </c>
      <c r="CM70" s="70">
        <f t="shared" si="67"/>
        <v>2.9138074818152253E-10</v>
      </c>
      <c r="CN70" s="70">
        <f t="shared" si="68"/>
        <v>4328850.9802147811</v>
      </c>
      <c r="CO70" s="70">
        <f t="shared" si="69"/>
        <v>73.823014281142918</v>
      </c>
      <c r="CR70" s="71">
        <f t="shared" si="70"/>
        <v>-256</v>
      </c>
      <c r="CS70" s="71">
        <f t="shared" si="71"/>
        <v>14.74</v>
      </c>
      <c r="CT70" s="71">
        <v>1</v>
      </c>
      <c r="CU70" s="62">
        <f t="shared" si="77"/>
        <v>2.6</v>
      </c>
      <c r="CV70" s="70">
        <f t="shared" ref="CV70:CV133" si="91">CV69*CT70</f>
        <v>1</v>
      </c>
      <c r="CW70" s="70">
        <f t="shared" si="72"/>
        <v>-665.6</v>
      </c>
      <c r="CX70" s="70">
        <f t="shared" si="73"/>
        <v>5.6985151277653809E-14</v>
      </c>
      <c r="CY70" s="70">
        <f t="shared" si="74"/>
        <v>5255952.5081026256</v>
      </c>
      <c r="CZ70" s="70">
        <f t="shared" si="75"/>
        <v>73.823014281142918</v>
      </c>
    </row>
    <row r="71" spans="1:104">
      <c r="A71" s="62">
        <f t="shared" ref="A71:A134" si="92">POWER(POWER(2,0.05),G71-40)</f>
        <v>2.3784142300054469</v>
      </c>
      <c r="B71" s="62">
        <f t="shared" ref="B71:B134" si="93">G71/30</f>
        <v>2.1666666666666665</v>
      </c>
      <c r="C71" s="83">
        <f t="shared" si="80"/>
        <v>4.55</v>
      </c>
      <c r="D71" s="86">
        <f>1+G71/200</f>
        <v>1.325</v>
      </c>
      <c r="E71" s="65">
        <f t="shared" ref="E71:E134" si="94">POWER($F$1,G71)</f>
        <v>8192.0000000000364</v>
      </c>
      <c r="F71" s="62">
        <f t="shared" si="76"/>
        <v>13.000000000000007</v>
      </c>
      <c r="G71" s="66">
        <v>65</v>
      </c>
      <c r="H71" s="71">
        <f t="shared" ref="H71:H134" si="95">$G71-I$3</f>
        <v>65</v>
      </c>
      <c r="I71" s="71">
        <f t="shared" ref="I71:I134" si="96">J$3</f>
        <v>1</v>
      </c>
      <c r="J71" s="71">
        <v>1</v>
      </c>
      <c r="K71" s="62">
        <f t="shared" ref="K71:K134" si="97">K$3</f>
        <v>1</v>
      </c>
      <c r="L71" s="70">
        <f t="shared" si="83"/>
        <v>120</v>
      </c>
      <c r="M71" s="70">
        <f t="shared" ref="M71:M134" si="98">H71*L71*K71</f>
        <v>7800</v>
      </c>
      <c r="N71" s="70">
        <f t="shared" ref="N71:N134" si="99">J$3*10*POWER($F$1,H71)</f>
        <v>81920.000000000364</v>
      </c>
      <c r="O71" s="70">
        <f t="shared" ref="O71:O134" si="100">J$3*$E71*50</f>
        <v>409600.0000000018</v>
      </c>
      <c r="P71" s="70">
        <f t="shared" ref="P71:P134" si="101">$A71*(30+$B71)</f>
        <v>76.505657731841865</v>
      </c>
      <c r="Q71" s="99">
        <f t="shared" si="78"/>
        <v>10.502564102564149</v>
      </c>
      <c r="S71" s="71">
        <f t="shared" ref="S71:S134" si="102">$G71-T$3</f>
        <v>55</v>
      </c>
      <c r="T71" s="71">
        <f t="shared" ref="T71:T134" si="103">U$3</f>
        <v>2.0499999999999998</v>
      </c>
      <c r="U71" s="71">
        <v>1</v>
      </c>
      <c r="V71" s="62">
        <f t="shared" ref="V71:V134" si="104">V$3</f>
        <v>1.05</v>
      </c>
      <c r="W71" s="70">
        <f t="shared" si="84"/>
        <v>20</v>
      </c>
      <c r="X71" s="70">
        <f t="shared" ref="X71:X134" si="105">S71*W71*V71</f>
        <v>1155</v>
      </c>
      <c r="Y71" s="70">
        <f t="shared" ref="Y71:Y134" si="106">U$3*10*POWER($F$1,S71)</f>
        <v>41984.00000000016</v>
      </c>
      <c r="Z71" s="70">
        <f t="shared" ref="Z71:Z134" si="107">U$3*$E71*50</f>
        <v>839680.00000000361</v>
      </c>
      <c r="AA71" s="70">
        <f t="shared" ref="AA71:AA134" si="108">$A71*(30+$B71)</f>
        <v>76.505657731841865</v>
      </c>
      <c r="AB71" s="99">
        <f t="shared" si="81"/>
        <v>36.349783549783687</v>
      </c>
      <c r="AD71" s="71">
        <f t="shared" ref="AD71:AD134" si="109">$G71-AE$3</f>
        <v>30</v>
      </c>
      <c r="AE71" s="71">
        <f t="shared" ref="AE71:AE134" si="110">AF$3</f>
        <v>3.2249999999999996</v>
      </c>
      <c r="AF71" s="71">
        <v>1</v>
      </c>
      <c r="AG71" s="62">
        <f t="shared" ref="AG71:AG134" si="111">AG$3</f>
        <v>1.175</v>
      </c>
      <c r="AH71" s="70">
        <f t="shared" si="85"/>
        <v>3</v>
      </c>
      <c r="AI71" s="70">
        <f t="shared" ref="AI71:AI134" si="112">AD71*AH71*AG71</f>
        <v>105.75</v>
      </c>
      <c r="AJ71" s="70">
        <f t="shared" ref="AJ71:AJ134" si="113">AF$3*10*POWER($F$1,AD71)</f>
        <v>2064.0000000000036</v>
      </c>
      <c r="AK71" s="70">
        <f t="shared" ref="AK71:AK134" si="114">AF$3*$E71*50</f>
        <v>1320960.0000000056</v>
      </c>
      <c r="AL71" s="70">
        <f t="shared" ref="AL71:AL134" si="115">$A71*(30+$B71)</f>
        <v>76.505657731841865</v>
      </c>
      <c r="AM71" s="99">
        <f t="shared" si="82"/>
        <v>19.517730496453936</v>
      </c>
      <c r="AO71" s="71">
        <f t="shared" ref="AO71:AO134" si="116">$G71-AP$3</f>
        <v>0</v>
      </c>
      <c r="AP71" s="71">
        <f t="shared" ref="AP71:AP134" si="117">AQ$3</f>
        <v>4.55</v>
      </c>
      <c r="AQ71" s="71">
        <v>1</v>
      </c>
      <c r="AR71" s="62">
        <f t="shared" ref="AR71:AR134" si="118">AR$3</f>
        <v>1.325</v>
      </c>
      <c r="AS71" s="70">
        <f t="shared" si="86"/>
        <v>1</v>
      </c>
      <c r="AT71" s="70">
        <f t="shared" ref="AT71:AT134" si="119">AO71*AS71*AR71</f>
        <v>0</v>
      </c>
      <c r="AU71" s="70">
        <f t="shared" ref="AU71:AU134" si="120">AQ$3*10*POWER($F$1,AO71)</f>
        <v>45.5</v>
      </c>
      <c r="AV71" s="70">
        <f t="shared" ref="AV71:AV134" si="121">AQ$3*$E71*50</f>
        <v>1863680.0000000084</v>
      </c>
      <c r="AW71" s="70">
        <f t="shared" ref="AW71:AW134" si="122">$A71*(30+$B71)</f>
        <v>76.505657731841865</v>
      </c>
      <c r="AZ71" s="71">
        <f t="shared" ref="AZ71:AZ134" si="123">$G71-BA$3</f>
        <v>-37</v>
      </c>
      <c r="BA71" s="71">
        <f t="shared" ref="BA71:BA134" si="124">BB$3</f>
        <v>6.06</v>
      </c>
      <c r="BB71" s="71">
        <v>1</v>
      </c>
      <c r="BC71" s="62">
        <f t="shared" ref="BC71:BC134" si="125">BC$3</f>
        <v>1.51</v>
      </c>
      <c r="BD71" s="70">
        <f t="shared" si="87"/>
        <v>1</v>
      </c>
      <c r="BE71" s="70">
        <f t="shared" ref="BE71:BE134" si="126">AZ71*BD71*BC71</f>
        <v>-55.87</v>
      </c>
      <c r="BF71" s="70">
        <f t="shared" ref="BF71:BF134" si="127">BB$3*10*POWER($F$1,AZ71)</f>
        <v>0.35879853097863246</v>
      </c>
      <c r="BG71" s="70">
        <f t="shared" ref="BG71:BG134" si="128">BB$3*$E71*50</f>
        <v>2482176.0000000107</v>
      </c>
      <c r="BH71" s="70">
        <f t="shared" ref="BH71:BH134" si="129">$A71*(30+$B71)</f>
        <v>76.505657731841865</v>
      </c>
      <c r="BK71" s="71">
        <f t="shared" ref="BK71:BK134" si="130">$G71-BL$3</f>
        <v>-87</v>
      </c>
      <c r="BL71" s="71">
        <f t="shared" ref="BL71:BL134" si="131">BM$3</f>
        <v>7.8199999999999994</v>
      </c>
      <c r="BM71" s="71">
        <v>1</v>
      </c>
      <c r="BN71" s="62">
        <f t="shared" ref="BN71:BN134" si="132">BN$3</f>
        <v>1.76</v>
      </c>
      <c r="BO71" s="70">
        <f t="shared" si="88"/>
        <v>1</v>
      </c>
      <c r="BP71" s="70">
        <f t="shared" ref="BP71:BP134" si="133">BK71*BO71*BN71</f>
        <v>-153.12</v>
      </c>
      <c r="BQ71" s="70">
        <f t="shared" ref="BQ71:BQ134" si="134">BM$3*10*POWER($F$1,BK71)</f>
        <v>4.5215238762326215E-4</v>
      </c>
      <c r="BR71" s="70">
        <f t="shared" ref="BR71:BR134" si="135">BM$3*$E71*50</f>
        <v>3203072.000000014</v>
      </c>
      <c r="BS71" s="70">
        <f t="shared" ref="BS71:BS134" si="136">$A71*(30+$B71)</f>
        <v>76.505657731841865</v>
      </c>
      <c r="BV71" s="71">
        <f t="shared" ref="BV71:BV134" si="137">$G71-BW$3</f>
        <v>-142</v>
      </c>
      <c r="BW71" s="71">
        <f t="shared" ref="BW71:BW134" si="138">BX$3</f>
        <v>9.8550000000000004</v>
      </c>
      <c r="BX71" s="71">
        <v>1</v>
      </c>
      <c r="BY71" s="62">
        <f t="shared" ref="BY71:BY134" si="139">BY$3</f>
        <v>2.0350000000000001</v>
      </c>
      <c r="BZ71" s="70">
        <f t="shared" si="89"/>
        <v>1</v>
      </c>
      <c r="CA71" s="70">
        <f t="shared" ref="CA71:CA134" si="140">BV71*BZ71*BY71</f>
        <v>-288.97000000000003</v>
      </c>
      <c r="CB71" s="70">
        <f t="shared" ref="CB71:CB134" si="141">BX$3*10*POWER($F$1,BV71)</f>
        <v>2.7823050996213844E-7</v>
      </c>
      <c r="CC71" s="70">
        <f t="shared" ref="CC71:CC134" si="142">BX$3*$E71*50</f>
        <v>4036608.0000000182</v>
      </c>
      <c r="CD71" s="70">
        <f t="shared" ref="CD71:CD134" si="143">$A71*(30+$B71)</f>
        <v>76.505657731841865</v>
      </c>
      <c r="CG71" s="71">
        <f t="shared" ref="CG71:CG134" si="144">$G71-CH$3</f>
        <v>-192</v>
      </c>
      <c r="CH71" s="71">
        <f t="shared" ref="CH71:CH134" si="145">CI$3</f>
        <v>12.14</v>
      </c>
      <c r="CI71" s="71">
        <v>1</v>
      </c>
      <c r="CJ71" s="62">
        <f t="shared" ref="CJ71:CJ134" si="146">CJ$3</f>
        <v>2.2850000000000001</v>
      </c>
      <c r="CK71" s="70">
        <f t="shared" si="90"/>
        <v>1</v>
      </c>
      <c r="CL71" s="70">
        <f t="shared" ref="CL71:CL134" si="147">CG71*CK71*CJ71</f>
        <v>-438.72</v>
      </c>
      <c r="CM71" s="70">
        <f t="shared" ref="CM71:CM134" si="148">CI$3*10*POWER($F$1,CG71)</f>
        <v>3.3470858611392022E-10</v>
      </c>
      <c r="CN71" s="70">
        <f t="shared" ref="CN71:CN134" si="149">CI$3*$E71*50</f>
        <v>4972544.0000000224</v>
      </c>
      <c r="CO71" s="70">
        <f t="shared" ref="CO71:CO134" si="150">$A71*(30+$B71)</f>
        <v>76.505657731841865</v>
      </c>
      <c r="CR71" s="71">
        <f t="shared" ref="CR71:CR134" si="151">$G71-CS$3</f>
        <v>-255</v>
      </c>
      <c r="CS71" s="71">
        <f t="shared" ref="CS71:CS134" si="152">CT$3</f>
        <v>14.74</v>
      </c>
      <c r="CT71" s="71">
        <v>1</v>
      </c>
      <c r="CU71" s="62">
        <f t="shared" si="77"/>
        <v>2.6</v>
      </c>
      <c r="CV71" s="70">
        <f t="shared" si="91"/>
        <v>1</v>
      </c>
      <c r="CW71" s="70">
        <f t="shared" ref="CW71:CW134" si="153">CR71*CV71*CU71</f>
        <v>-663</v>
      </c>
      <c r="CX71" s="70">
        <f t="shared" ref="CX71:CX134" si="154">CT$3*10*POWER($F$1,CR71)</f>
        <v>6.5458749531898109E-14</v>
      </c>
      <c r="CY71" s="70">
        <f t="shared" ref="CY71:CY134" si="155">CT$3*$E71*50</f>
        <v>6037504.000000027</v>
      </c>
      <c r="CZ71" s="70">
        <f t="shared" ref="CZ71:CZ134" si="156">$A71*(30+$B71)</f>
        <v>76.505657731841865</v>
      </c>
    </row>
    <row r="72" spans="1:104">
      <c r="A72" s="62">
        <f t="shared" si="92"/>
        <v>2.462288826689838</v>
      </c>
      <c r="B72" s="62">
        <f t="shared" si="93"/>
        <v>2.2000000000000002</v>
      </c>
      <c r="C72" s="83">
        <f t="shared" si="80"/>
        <v>4.55</v>
      </c>
      <c r="D72" s="87"/>
      <c r="E72" s="65">
        <f t="shared" si="94"/>
        <v>9410.1369241357534</v>
      </c>
      <c r="F72" s="62">
        <f t="shared" ref="F72:F135" si="157">LOG(E72,2)</f>
        <v>13.200000000000006</v>
      </c>
      <c r="G72" s="66">
        <v>66</v>
      </c>
      <c r="H72" s="71">
        <f t="shared" si="95"/>
        <v>66</v>
      </c>
      <c r="I72" s="71">
        <f t="shared" si="96"/>
        <v>1</v>
      </c>
      <c r="J72" s="71">
        <v>1</v>
      </c>
      <c r="K72" s="62">
        <f t="shared" si="97"/>
        <v>1</v>
      </c>
      <c r="L72" s="70">
        <f t="shared" si="83"/>
        <v>120</v>
      </c>
      <c r="M72" s="70">
        <f t="shared" si="98"/>
        <v>7920</v>
      </c>
      <c r="N72" s="70">
        <f t="shared" si="99"/>
        <v>94101.369241357534</v>
      </c>
      <c r="O72" s="70">
        <f t="shared" si="100"/>
        <v>470506.84620678768</v>
      </c>
      <c r="P72" s="70">
        <f t="shared" si="101"/>
        <v>79.285700219412789</v>
      </c>
      <c r="Q72" s="99">
        <f t="shared" si="78"/>
        <v>11.88148601532292</v>
      </c>
      <c r="S72" s="71">
        <f t="shared" si="102"/>
        <v>56</v>
      </c>
      <c r="T72" s="71">
        <f t="shared" si="103"/>
        <v>2.0499999999999998</v>
      </c>
      <c r="U72" s="71">
        <v>1</v>
      </c>
      <c r="V72" s="62">
        <f t="shared" si="104"/>
        <v>1.05</v>
      </c>
      <c r="W72" s="70">
        <f t="shared" si="84"/>
        <v>20</v>
      </c>
      <c r="X72" s="70">
        <f t="shared" si="105"/>
        <v>1176</v>
      </c>
      <c r="Y72" s="70">
        <f t="shared" si="106"/>
        <v>48226.951736195697</v>
      </c>
      <c r="Z72" s="70">
        <f t="shared" si="107"/>
        <v>964539.03472391469</v>
      </c>
      <c r="AA72" s="70">
        <f t="shared" si="108"/>
        <v>79.285700219412789</v>
      </c>
      <c r="AB72" s="99">
        <f t="shared" si="81"/>
        <v>41.009312700846678</v>
      </c>
      <c r="AD72" s="71">
        <f t="shared" si="109"/>
        <v>31</v>
      </c>
      <c r="AE72" s="71">
        <f t="shared" si="110"/>
        <v>3.2249999999999996</v>
      </c>
      <c r="AF72" s="71">
        <v>1</v>
      </c>
      <c r="AG72" s="62">
        <f t="shared" si="111"/>
        <v>1.175</v>
      </c>
      <c r="AH72" s="70">
        <f t="shared" si="85"/>
        <v>3</v>
      </c>
      <c r="AI72" s="70">
        <f t="shared" si="112"/>
        <v>109.27500000000001</v>
      </c>
      <c r="AJ72" s="70">
        <f t="shared" si="113"/>
        <v>2370.913404713885</v>
      </c>
      <c r="AK72" s="70">
        <f t="shared" si="114"/>
        <v>1517384.5790168899</v>
      </c>
      <c r="AL72" s="70">
        <f t="shared" si="115"/>
        <v>79.285700219412789</v>
      </c>
      <c r="AM72" s="99">
        <f t="shared" ref="AM72:AM135" si="158">AJ72/AI72</f>
        <v>21.69675959472784</v>
      </c>
      <c r="AO72" s="71">
        <f t="shared" si="116"/>
        <v>1</v>
      </c>
      <c r="AP72" s="71">
        <f t="shared" si="117"/>
        <v>4.55</v>
      </c>
      <c r="AQ72" s="71">
        <v>1</v>
      </c>
      <c r="AR72" s="62">
        <f t="shared" si="118"/>
        <v>1.325</v>
      </c>
      <c r="AS72" s="70">
        <f t="shared" si="86"/>
        <v>1</v>
      </c>
      <c r="AT72" s="70">
        <f t="shared" si="119"/>
        <v>1.325</v>
      </c>
      <c r="AU72" s="70">
        <f t="shared" si="120"/>
        <v>52.265775152365094</v>
      </c>
      <c r="AV72" s="70">
        <f t="shared" si="121"/>
        <v>2140806.1502408837</v>
      </c>
      <c r="AW72" s="70">
        <f t="shared" si="122"/>
        <v>79.285700219412789</v>
      </c>
      <c r="AX72" s="99">
        <f t="shared" ref="AX72:AX108" si="159">AU72/AT72</f>
        <v>39.445868039520825</v>
      </c>
      <c r="AZ72" s="71">
        <f t="shared" si="123"/>
        <v>-36</v>
      </c>
      <c r="BA72" s="71">
        <f t="shared" si="124"/>
        <v>6.06</v>
      </c>
      <c r="BB72" s="71">
        <v>1</v>
      </c>
      <c r="BC72" s="62">
        <f t="shared" si="125"/>
        <v>1.51</v>
      </c>
      <c r="BD72" s="70">
        <f t="shared" si="87"/>
        <v>1</v>
      </c>
      <c r="BE72" s="70">
        <f t="shared" si="126"/>
        <v>-54.36</v>
      </c>
      <c r="BF72" s="70">
        <f t="shared" si="127"/>
        <v>0.41215128231050774</v>
      </c>
      <c r="BG72" s="70">
        <f t="shared" si="128"/>
        <v>2851271.4880131329</v>
      </c>
      <c r="BH72" s="70">
        <f t="shared" si="129"/>
        <v>79.285700219412789</v>
      </c>
      <c r="BK72" s="71">
        <f t="shared" si="130"/>
        <v>-86</v>
      </c>
      <c r="BL72" s="71">
        <f t="shared" si="131"/>
        <v>7.8199999999999994</v>
      </c>
      <c r="BM72" s="71">
        <v>1</v>
      </c>
      <c r="BN72" s="62">
        <f t="shared" si="132"/>
        <v>1.76</v>
      </c>
      <c r="BO72" s="70">
        <f t="shared" si="88"/>
        <v>1</v>
      </c>
      <c r="BP72" s="70">
        <f t="shared" si="133"/>
        <v>-151.36000000000001</v>
      </c>
      <c r="BQ72" s="70">
        <f t="shared" si="134"/>
        <v>5.19386703870823E-4</v>
      </c>
      <c r="BR72" s="70">
        <f t="shared" si="135"/>
        <v>3679363.5373370796</v>
      </c>
      <c r="BS72" s="70">
        <f t="shared" si="136"/>
        <v>79.285700219412789</v>
      </c>
      <c r="BV72" s="71">
        <f t="shared" si="137"/>
        <v>-141</v>
      </c>
      <c r="BW72" s="71">
        <f t="shared" si="138"/>
        <v>9.8550000000000004</v>
      </c>
      <c r="BX72" s="71">
        <v>1</v>
      </c>
      <c r="BY72" s="62">
        <f t="shared" si="139"/>
        <v>2.0350000000000001</v>
      </c>
      <c r="BZ72" s="70">
        <f t="shared" si="89"/>
        <v>1</v>
      </c>
      <c r="CA72" s="70">
        <f t="shared" si="140"/>
        <v>-286.935</v>
      </c>
      <c r="CB72" s="70">
        <f t="shared" si="141"/>
        <v>3.1960292910349458E-7</v>
      </c>
      <c r="CC72" s="70">
        <f t="shared" si="142"/>
        <v>4636844.9693678925</v>
      </c>
      <c r="CD72" s="70">
        <f t="shared" si="143"/>
        <v>79.285700219412789</v>
      </c>
      <c r="CG72" s="71">
        <f t="shared" si="144"/>
        <v>-191</v>
      </c>
      <c r="CH72" s="71">
        <f t="shared" si="145"/>
        <v>12.14</v>
      </c>
      <c r="CI72" s="71">
        <v>1</v>
      </c>
      <c r="CJ72" s="62">
        <f t="shared" si="146"/>
        <v>2.2850000000000001</v>
      </c>
      <c r="CK72" s="70">
        <f t="shared" si="90"/>
        <v>1</v>
      </c>
      <c r="CL72" s="70">
        <f t="shared" si="147"/>
        <v>-436.435</v>
      </c>
      <c r="CM72" s="70">
        <f t="shared" si="148"/>
        <v>3.8447920227244361E-10</v>
      </c>
      <c r="CN72" s="70">
        <f t="shared" si="149"/>
        <v>5711953.1129504023</v>
      </c>
      <c r="CO72" s="70">
        <f t="shared" si="150"/>
        <v>79.285700219412789</v>
      </c>
      <c r="CR72" s="71">
        <f t="shared" si="151"/>
        <v>-254</v>
      </c>
      <c r="CS72" s="71">
        <f t="shared" si="152"/>
        <v>14.74</v>
      </c>
      <c r="CT72" s="71">
        <v>1</v>
      </c>
      <c r="CU72" s="62">
        <f t="shared" ref="CU72:CU135" si="160">CU71</f>
        <v>2.6</v>
      </c>
      <c r="CV72" s="70">
        <f t="shared" si="91"/>
        <v>1</v>
      </c>
      <c r="CW72" s="70">
        <f t="shared" si="153"/>
        <v>-660.4</v>
      </c>
      <c r="CX72" s="70">
        <f t="shared" si="154"/>
        <v>7.5192357907454307E-14</v>
      </c>
      <c r="CY72" s="70">
        <f t="shared" si="155"/>
        <v>6935270.9130880507</v>
      </c>
      <c r="CZ72" s="70">
        <f t="shared" si="156"/>
        <v>79.285700219412789</v>
      </c>
    </row>
    <row r="73" spans="1:104">
      <c r="A73" s="62">
        <f t="shared" si="92"/>
        <v>2.5491212546385298</v>
      </c>
      <c r="B73" s="62">
        <f t="shared" si="93"/>
        <v>2.2333333333333334</v>
      </c>
      <c r="C73" s="83">
        <f t="shared" si="80"/>
        <v>4.55</v>
      </c>
      <c r="D73" s="87"/>
      <c r="E73" s="65">
        <f t="shared" si="94"/>
        <v>10809.408805051598</v>
      </c>
      <c r="F73" s="62">
        <f t="shared" si="157"/>
        <v>13.400000000000007</v>
      </c>
      <c r="G73" s="66">
        <v>67</v>
      </c>
      <c r="H73" s="71">
        <f t="shared" si="95"/>
        <v>67</v>
      </c>
      <c r="I73" s="71">
        <f t="shared" si="96"/>
        <v>1</v>
      </c>
      <c r="J73" s="71">
        <v>1</v>
      </c>
      <c r="K73" s="62">
        <f t="shared" si="97"/>
        <v>1</v>
      </c>
      <c r="L73" s="70">
        <f t="shared" si="83"/>
        <v>120</v>
      </c>
      <c r="M73" s="70">
        <f t="shared" si="98"/>
        <v>8040</v>
      </c>
      <c r="N73" s="70">
        <f t="shared" si="99"/>
        <v>108094.08805051599</v>
      </c>
      <c r="O73" s="70">
        <f t="shared" si="100"/>
        <v>540470.44025257987</v>
      </c>
      <c r="P73" s="70">
        <f t="shared" si="101"/>
        <v>82.166675107848619</v>
      </c>
      <c r="Q73" s="99">
        <f t="shared" si="78"/>
        <v>13.444538314740795</v>
      </c>
      <c r="S73" s="71">
        <f t="shared" si="102"/>
        <v>57</v>
      </c>
      <c r="T73" s="71">
        <f t="shared" si="103"/>
        <v>2.0499999999999998</v>
      </c>
      <c r="U73" s="71">
        <v>1</v>
      </c>
      <c r="V73" s="62">
        <f t="shared" si="104"/>
        <v>1.05</v>
      </c>
      <c r="W73" s="70">
        <f t="shared" si="84"/>
        <v>20</v>
      </c>
      <c r="X73" s="70">
        <f t="shared" si="105"/>
        <v>1197</v>
      </c>
      <c r="Y73" s="70">
        <f t="shared" si="106"/>
        <v>55398.220125889413</v>
      </c>
      <c r="Z73" s="70">
        <f t="shared" si="107"/>
        <v>1107964.4025177888</v>
      </c>
      <c r="AA73" s="70">
        <f t="shared" si="108"/>
        <v>82.166675107848619</v>
      </c>
      <c r="AB73" s="99">
        <f t="shared" si="81"/>
        <v>46.280885652372106</v>
      </c>
      <c r="AD73" s="71">
        <f t="shared" si="109"/>
        <v>32</v>
      </c>
      <c r="AE73" s="71">
        <f t="shared" si="110"/>
        <v>3.2249999999999996</v>
      </c>
      <c r="AF73" s="71">
        <v>1</v>
      </c>
      <c r="AG73" s="62">
        <f t="shared" si="111"/>
        <v>1.175</v>
      </c>
      <c r="AH73" s="70">
        <f t="shared" si="85"/>
        <v>3</v>
      </c>
      <c r="AI73" s="70">
        <f t="shared" si="112"/>
        <v>112.80000000000001</v>
      </c>
      <c r="AJ73" s="70">
        <f t="shared" si="113"/>
        <v>2723.4643278352596</v>
      </c>
      <c r="AK73" s="70">
        <f t="shared" si="114"/>
        <v>1743017.1698145699</v>
      </c>
      <c r="AL73" s="70">
        <f t="shared" si="115"/>
        <v>82.166675107848619</v>
      </c>
      <c r="AM73" s="99">
        <f t="shared" si="158"/>
        <v>24.144187303504072</v>
      </c>
      <c r="AO73" s="71">
        <f t="shared" si="116"/>
        <v>2</v>
      </c>
      <c r="AP73" s="71">
        <f t="shared" si="117"/>
        <v>4.55</v>
      </c>
      <c r="AQ73" s="71">
        <v>1</v>
      </c>
      <c r="AR73" s="62">
        <f t="shared" si="118"/>
        <v>1.325</v>
      </c>
      <c r="AS73" s="70">
        <f t="shared" si="86"/>
        <v>1</v>
      </c>
      <c r="AT73" s="70">
        <f t="shared" si="119"/>
        <v>2.65</v>
      </c>
      <c r="AU73" s="70">
        <f t="shared" si="120"/>
        <v>60.037609940166696</v>
      </c>
      <c r="AV73" s="70">
        <f t="shared" si="121"/>
        <v>2459140.5031492384</v>
      </c>
      <c r="AW73" s="70">
        <f t="shared" si="122"/>
        <v>82.166675107848619</v>
      </c>
      <c r="AX73" s="99">
        <f t="shared" si="159"/>
        <v>22.655701864213849</v>
      </c>
      <c r="AZ73" s="71">
        <f t="shared" si="123"/>
        <v>-35</v>
      </c>
      <c r="BA73" s="71">
        <f t="shared" si="124"/>
        <v>6.06</v>
      </c>
      <c r="BB73" s="71">
        <v>1</v>
      </c>
      <c r="BC73" s="62">
        <f t="shared" si="125"/>
        <v>1.51</v>
      </c>
      <c r="BD73" s="70">
        <f t="shared" si="87"/>
        <v>1</v>
      </c>
      <c r="BE73" s="70">
        <f t="shared" si="126"/>
        <v>-52.85</v>
      </c>
      <c r="BF73" s="70">
        <f t="shared" si="127"/>
        <v>0.47343749999999879</v>
      </c>
      <c r="BG73" s="70">
        <f t="shared" si="128"/>
        <v>3275250.8679306344</v>
      </c>
      <c r="BH73" s="70">
        <f t="shared" si="129"/>
        <v>82.166675107848619</v>
      </c>
      <c r="BK73" s="71">
        <f t="shared" si="130"/>
        <v>-85</v>
      </c>
      <c r="BL73" s="71">
        <f t="shared" si="131"/>
        <v>7.8199999999999994</v>
      </c>
      <c r="BM73" s="71">
        <v>1</v>
      </c>
      <c r="BN73" s="62">
        <f t="shared" si="132"/>
        <v>1.76</v>
      </c>
      <c r="BO73" s="70">
        <f t="shared" si="88"/>
        <v>1</v>
      </c>
      <c r="BP73" s="70">
        <f t="shared" si="133"/>
        <v>-149.6</v>
      </c>
      <c r="BQ73" s="70">
        <f t="shared" si="134"/>
        <v>5.9661865234374655E-4</v>
      </c>
      <c r="BR73" s="70">
        <f t="shared" si="135"/>
        <v>4226478.8427751744</v>
      </c>
      <c r="BS73" s="70">
        <f t="shared" si="136"/>
        <v>82.166675107848619</v>
      </c>
      <c r="BV73" s="71">
        <f t="shared" si="137"/>
        <v>-140</v>
      </c>
      <c r="BW73" s="71">
        <f t="shared" si="138"/>
        <v>9.8550000000000004</v>
      </c>
      <c r="BX73" s="71">
        <v>1</v>
      </c>
      <c r="BY73" s="62">
        <f t="shared" si="139"/>
        <v>2.0350000000000001</v>
      </c>
      <c r="BZ73" s="70">
        <f t="shared" si="89"/>
        <v>1</v>
      </c>
      <c r="CA73" s="70">
        <f t="shared" si="140"/>
        <v>-284.90000000000003</v>
      </c>
      <c r="CB73" s="70">
        <f t="shared" si="141"/>
        <v>3.6712735891341823E-7</v>
      </c>
      <c r="CC73" s="70">
        <f t="shared" si="142"/>
        <v>5326336.1886891751</v>
      </c>
      <c r="CD73" s="70">
        <f t="shared" si="143"/>
        <v>82.166675107848619</v>
      </c>
      <c r="CG73" s="71">
        <f t="shared" si="144"/>
        <v>-190</v>
      </c>
      <c r="CH73" s="71">
        <f t="shared" si="145"/>
        <v>12.14</v>
      </c>
      <c r="CI73" s="71">
        <v>1</v>
      </c>
      <c r="CJ73" s="62">
        <f t="shared" si="146"/>
        <v>2.2850000000000001</v>
      </c>
      <c r="CK73" s="70">
        <f t="shared" si="90"/>
        <v>1</v>
      </c>
      <c r="CL73" s="70">
        <f t="shared" si="147"/>
        <v>-434.15000000000003</v>
      </c>
      <c r="CM73" s="70">
        <f t="shared" si="148"/>
        <v>4.4165062718092839E-10</v>
      </c>
      <c r="CN73" s="70">
        <f t="shared" si="149"/>
        <v>6561311.1446663197</v>
      </c>
      <c r="CO73" s="70">
        <f t="shared" si="150"/>
        <v>82.166675107848619</v>
      </c>
      <c r="CR73" s="71">
        <f t="shared" si="151"/>
        <v>-253</v>
      </c>
      <c r="CS73" s="71">
        <f t="shared" si="152"/>
        <v>14.74</v>
      </c>
      <c r="CT73" s="71">
        <v>1</v>
      </c>
      <c r="CU73" s="62">
        <f t="shared" si="160"/>
        <v>2.6</v>
      </c>
      <c r="CV73" s="70">
        <f t="shared" si="91"/>
        <v>1</v>
      </c>
      <c r="CW73" s="70">
        <f t="shared" si="153"/>
        <v>-657.80000000000007</v>
      </c>
      <c r="CX73" s="70">
        <f t="shared" si="154"/>
        <v>8.6373337836641088E-14</v>
      </c>
      <c r="CY73" s="70">
        <f t="shared" si="155"/>
        <v>7966534.2893230282</v>
      </c>
      <c r="CZ73" s="70">
        <f t="shared" si="156"/>
        <v>82.166675107848619</v>
      </c>
    </row>
    <row r="74" spans="1:104">
      <c r="A74" s="62">
        <f t="shared" si="92"/>
        <v>2.6390158215457942</v>
      </c>
      <c r="B74" s="62">
        <f t="shared" si="93"/>
        <v>2.2666666666666666</v>
      </c>
      <c r="C74" s="83">
        <f t="shared" si="80"/>
        <v>4.55</v>
      </c>
      <c r="D74" s="87"/>
      <c r="E74" s="65">
        <f t="shared" si="94"/>
        <v>12416.750112853239</v>
      </c>
      <c r="F74" s="62">
        <f t="shared" si="157"/>
        <v>13.600000000000007</v>
      </c>
      <c r="G74" s="66">
        <v>68</v>
      </c>
      <c r="H74" s="71">
        <f t="shared" si="95"/>
        <v>68</v>
      </c>
      <c r="I74" s="71">
        <f t="shared" si="96"/>
        <v>1</v>
      </c>
      <c r="J74" s="71">
        <v>1</v>
      </c>
      <c r="K74" s="62">
        <f t="shared" si="97"/>
        <v>1</v>
      </c>
      <c r="L74" s="70">
        <f t="shared" si="83"/>
        <v>120</v>
      </c>
      <c r="M74" s="70">
        <f t="shared" si="98"/>
        <v>8160</v>
      </c>
      <c r="N74" s="70">
        <f t="shared" si="99"/>
        <v>124167.50112853239</v>
      </c>
      <c r="O74" s="70">
        <f t="shared" si="100"/>
        <v>620837.50564266194</v>
      </c>
      <c r="P74" s="70">
        <f t="shared" si="101"/>
        <v>85.15224384187762</v>
      </c>
      <c r="Q74" s="99">
        <f t="shared" si="78"/>
        <v>15.2166055304574</v>
      </c>
      <c r="S74" s="71">
        <f t="shared" si="102"/>
        <v>58</v>
      </c>
      <c r="T74" s="71">
        <f t="shared" si="103"/>
        <v>2.0499999999999998</v>
      </c>
      <c r="U74" s="71">
        <v>1</v>
      </c>
      <c r="V74" s="62">
        <f t="shared" si="104"/>
        <v>1.05</v>
      </c>
      <c r="W74" s="70">
        <f t="shared" si="84"/>
        <v>20</v>
      </c>
      <c r="X74" s="70">
        <f t="shared" si="105"/>
        <v>1218</v>
      </c>
      <c r="Y74" s="70">
        <f t="shared" si="106"/>
        <v>63635.84432837279</v>
      </c>
      <c r="Z74" s="70">
        <f t="shared" si="107"/>
        <v>1272716.8865674569</v>
      </c>
      <c r="AA74" s="70">
        <f t="shared" si="108"/>
        <v>85.15224384187762</v>
      </c>
      <c r="AB74" s="99">
        <f t="shared" si="81"/>
        <v>52.246177609501473</v>
      </c>
      <c r="AD74" s="71">
        <f t="shared" si="109"/>
        <v>33</v>
      </c>
      <c r="AE74" s="71">
        <f t="shared" si="110"/>
        <v>3.2249999999999996</v>
      </c>
      <c r="AF74" s="71">
        <v>1</v>
      </c>
      <c r="AG74" s="62">
        <f t="shared" si="111"/>
        <v>1.175</v>
      </c>
      <c r="AH74" s="70">
        <f t="shared" si="85"/>
        <v>3</v>
      </c>
      <c r="AI74" s="70">
        <f t="shared" si="112"/>
        <v>116.325</v>
      </c>
      <c r="AJ74" s="70">
        <f t="shared" si="113"/>
        <v>3128.4389932774689</v>
      </c>
      <c r="AK74" s="70">
        <f t="shared" si="114"/>
        <v>2002200.9556975844</v>
      </c>
      <c r="AL74" s="70">
        <f t="shared" si="115"/>
        <v>85.15224384187762</v>
      </c>
      <c r="AM74" s="99">
        <f t="shared" si="158"/>
        <v>26.893952231054964</v>
      </c>
      <c r="AO74" s="71">
        <f t="shared" si="116"/>
        <v>3</v>
      </c>
      <c r="AP74" s="71">
        <f t="shared" si="117"/>
        <v>4.55</v>
      </c>
      <c r="AQ74" s="71">
        <v>1</v>
      </c>
      <c r="AR74" s="62">
        <f t="shared" si="118"/>
        <v>1.325</v>
      </c>
      <c r="AS74" s="70">
        <f t="shared" si="86"/>
        <v>1</v>
      </c>
      <c r="AT74" s="70">
        <f t="shared" si="119"/>
        <v>3.9749999999999996</v>
      </c>
      <c r="AU74" s="70">
        <f t="shared" si="120"/>
        <v>68.965103776223131</v>
      </c>
      <c r="AV74" s="70">
        <f t="shared" si="121"/>
        <v>2824810.6506741117</v>
      </c>
      <c r="AW74" s="70">
        <f t="shared" si="122"/>
        <v>85.15224384187762</v>
      </c>
      <c r="AX74" s="99">
        <f t="shared" si="159"/>
        <v>17.349711641817141</v>
      </c>
      <c r="AZ74" s="71">
        <f t="shared" si="123"/>
        <v>-34</v>
      </c>
      <c r="BA74" s="71">
        <f t="shared" si="124"/>
        <v>6.06</v>
      </c>
      <c r="BB74" s="71">
        <v>1</v>
      </c>
      <c r="BC74" s="62">
        <f t="shared" si="125"/>
        <v>1.51</v>
      </c>
      <c r="BD74" s="70">
        <f t="shared" si="87"/>
        <v>1</v>
      </c>
      <c r="BE74" s="70">
        <f t="shared" si="126"/>
        <v>-51.34</v>
      </c>
      <c r="BF74" s="70">
        <f t="shared" si="127"/>
        <v>0.54383687744390752</v>
      </c>
      <c r="BG74" s="70">
        <f t="shared" si="128"/>
        <v>3762275.2841945309</v>
      </c>
      <c r="BH74" s="70">
        <f t="shared" si="129"/>
        <v>85.15224384187762</v>
      </c>
      <c r="BK74" s="71">
        <f t="shared" si="130"/>
        <v>-84</v>
      </c>
      <c r="BL74" s="71">
        <f t="shared" si="131"/>
        <v>7.8199999999999994</v>
      </c>
      <c r="BM74" s="71">
        <v>1</v>
      </c>
      <c r="BN74" s="62">
        <f t="shared" si="132"/>
        <v>1.76</v>
      </c>
      <c r="BO74" s="70">
        <f t="shared" si="88"/>
        <v>1</v>
      </c>
      <c r="BP74" s="70">
        <f t="shared" si="133"/>
        <v>-147.84</v>
      </c>
      <c r="BQ74" s="70">
        <f t="shared" si="134"/>
        <v>6.8533486450780964E-4</v>
      </c>
      <c r="BR74" s="70">
        <f t="shared" si="135"/>
        <v>4854949.2941256166</v>
      </c>
      <c r="BS74" s="70">
        <f t="shared" si="136"/>
        <v>85.15224384187762</v>
      </c>
      <c r="BV74" s="71">
        <f t="shared" si="137"/>
        <v>-139</v>
      </c>
      <c r="BW74" s="71">
        <f t="shared" si="138"/>
        <v>9.8550000000000004</v>
      </c>
      <c r="BX74" s="71">
        <v>1</v>
      </c>
      <c r="BY74" s="62">
        <f t="shared" si="139"/>
        <v>2.0350000000000001</v>
      </c>
      <c r="BZ74" s="70">
        <f t="shared" si="89"/>
        <v>1</v>
      </c>
      <c r="CA74" s="70">
        <f t="shared" si="140"/>
        <v>-282.86500000000001</v>
      </c>
      <c r="CB74" s="70">
        <f t="shared" si="141"/>
        <v>4.2171859325824968E-7</v>
      </c>
      <c r="CC74" s="70">
        <f t="shared" si="142"/>
        <v>6118353.6181084337</v>
      </c>
      <c r="CD74" s="70">
        <f t="shared" si="143"/>
        <v>85.15224384187762</v>
      </c>
      <c r="CG74" s="71">
        <f t="shared" si="144"/>
        <v>-189</v>
      </c>
      <c r="CH74" s="71">
        <f t="shared" si="145"/>
        <v>12.14</v>
      </c>
      <c r="CI74" s="71">
        <v>1</v>
      </c>
      <c r="CJ74" s="62">
        <f t="shared" si="146"/>
        <v>2.2850000000000001</v>
      </c>
      <c r="CK74" s="70">
        <f t="shared" si="90"/>
        <v>1</v>
      </c>
      <c r="CL74" s="70">
        <f t="shared" si="147"/>
        <v>-431.86500000000001</v>
      </c>
      <c r="CM74" s="70">
        <f t="shared" si="148"/>
        <v>5.073233489261413E-10</v>
      </c>
      <c r="CN74" s="70">
        <f t="shared" si="149"/>
        <v>7536967.3185019158</v>
      </c>
      <c r="CO74" s="70">
        <f t="shared" si="150"/>
        <v>85.15224384187762</v>
      </c>
      <c r="CR74" s="71">
        <f t="shared" si="151"/>
        <v>-252</v>
      </c>
      <c r="CS74" s="71">
        <f t="shared" si="152"/>
        <v>14.74</v>
      </c>
      <c r="CT74" s="71">
        <v>1</v>
      </c>
      <c r="CU74" s="62">
        <f t="shared" si="160"/>
        <v>2.6</v>
      </c>
      <c r="CV74" s="70">
        <f t="shared" si="91"/>
        <v>1</v>
      </c>
      <c r="CW74" s="70">
        <f t="shared" si="153"/>
        <v>-655.20000000000005</v>
      </c>
      <c r="CX74" s="70">
        <f t="shared" si="154"/>
        <v>9.9216911088552767E-14</v>
      </c>
      <c r="CY74" s="70">
        <f t="shared" si="155"/>
        <v>9151144.8331728373</v>
      </c>
      <c r="CZ74" s="70">
        <f t="shared" si="156"/>
        <v>85.15224384187762</v>
      </c>
    </row>
    <row r="75" spans="1:104">
      <c r="A75" s="62">
        <f t="shared" si="92"/>
        <v>2.7320805135087971</v>
      </c>
      <c r="B75" s="62">
        <f t="shared" si="93"/>
        <v>2.2999999999999998</v>
      </c>
      <c r="C75" s="83">
        <f t="shared" si="80"/>
        <v>4.55</v>
      </c>
      <c r="D75" s="87"/>
      <c r="E75" s="65">
        <f t="shared" si="94"/>
        <v>14263.100429043763</v>
      </c>
      <c r="F75" s="62">
        <f t="shared" si="157"/>
        <v>13.800000000000008</v>
      </c>
      <c r="G75" s="66">
        <v>69</v>
      </c>
      <c r="H75" s="71">
        <f t="shared" si="95"/>
        <v>69</v>
      </c>
      <c r="I75" s="71">
        <f t="shared" si="96"/>
        <v>1</v>
      </c>
      <c r="J75" s="71">
        <v>1</v>
      </c>
      <c r="K75" s="62">
        <f t="shared" si="97"/>
        <v>1</v>
      </c>
      <c r="L75" s="70">
        <f t="shared" si="83"/>
        <v>120</v>
      </c>
      <c r="M75" s="70">
        <f t="shared" si="98"/>
        <v>8280</v>
      </c>
      <c r="N75" s="70">
        <f t="shared" si="99"/>
        <v>142631.00429043762</v>
      </c>
      <c r="O75" s="70">
        <f t="shared" si="100"/>
        <v>713155.02145218814</v>
      </c>
      <c r="P75" s="70">
        <f t="shared" si="101"/>
        <v>88.24620058633414</v>
      </c>
      <c r="Q75" s="99">
        <f t="shared" si="78"/>
        <v>17.225966701743673</v>
      </c>
      <c r="S75" s="71">
        <f t="shared" si="102"/>
        <v>59</v>
      </c>
      <c r="T75" s="71">
        <f t="shared" si="103"/>
        <v>2.0499999999999998</v>
      </c>
      <c r="U75" s="71">
        <v>1</v>
      </c>
      <c r="V75" s="62">
        <f t="shared" si="104"/>
        <v>1.05</v>
      </c>
      <c r="W75" s="70">
        <f t="shared" si="84"/>
        <v>20</v>
      </c>
      <c r="X75" s="70">
        <f t="shared" si="105"/>
        <v>1239</v>
      </c>
      <c r="Y75" s="70">
        <f t="shared" si="106"/>
        <v>73098.389698849234</v>
      </c>
      <c r="Z75" s="70">
        <f t="shared" si="107"/>
        <v>1461967.7939769856</v>
      </c>
      <c r="AA75" s="70">
        <f t="shared" si="108"/>
        <v>88.24620058633414</v>
      </c>
      <c r="AB75" s="99">
        <f t="shared" si="81"/>
        <v>58.997893219410194</v>
      </c>
      <c r="AD75" s="71">
        <f t="shared" si="109"/>
        <v>34</v>
      </c>
      <c r="AE75" s="71">
        <f t="shared" si="110"/>
        <v>3.2249999999999996</v>
      </c>
      <c r="AF75" s="71">
        <v>1</v>
      </c>
      <c r="AG75" s="62">
        <f t="shared" si="111"/>
        <v>1.175</v>
      </c>
      <c r="AH75" s="70">
        <f t="shared" si="85"/>
        <v>3</v>
      </c>
      <c r="AI75" s="70">
        <f t="shared" si="112"/>
        <v>119.85000000000001</v>
      </c>
      <c r="AJ75" s="70">
        <f t="shared" si="113"/>
        <v>3593.6327252864085</v>
      </c>
      <c r="AK75" s="70">
        <f t="shared" si="114"/>
        <v>2299924.9441833063</v>
      </c>
      <c r="AL75" s="70">
        <f t="shared" si="115"/>
        <v>88.24620058633414</v>
      </c>
      <c r="AM75" s="99">
        <f t="shared" si="158"/>
        <v>29.984419902264566</v>
      </c>
      <c r="AO75" s="71">
        <f t="shared" si="116"/>
        <v>4</v>
      </c>
      <c r="AP75" s="71">
        <f t="shared" si="117"/>
        <v>4.55</v>
      </c>
      <c r="AQ75" s="71">
        <v>1</v>
      </c>
      <c r="AR75" s="62">
        <f t="shared" si="118"/>
        <v>1.325</v>
      </c>
      <c r="AS75" s="70">
        <f t="shared" si="86"/>
        <v>1</v>
      </c>
      <c r="AT75" s="70">
        <f t="shared" si="119"/>
        <v>5.3</v>
      </c>
      <c r="AU75" s="70">
        <f t="shared" si="120"/>
        <v>79.220101259947313</v>
      </c>
      <c r="AV75" s="70">
        <f t="shared" si="121"/>
        <v>3244855.3476074561</v>
      </c>
      <c r="AW75" s="70">
        <f t="shared" si="122"/>
        <v>88.24620058633414</v>
      </c>
      <c r="AX75" s="99">
        <f t="shared" si="159"/>
        <v>14.947188916971191</v>
      </c>
      <c r="AZ75" s="71">
        <f t="shared" si="123"/>
        <v>-33</v>
      </c>
      <c r="BA75" s="71">
        <f t="shared" si="124"/>
        <v>6.06</v>
      </c>
      <c r="BB75" s="71">
        <v>1</v>
      </c>
      <c r="BC75" s="62">
        <f t="shared" si="125"/>
        <v>1.51</v>
      </c>
      <c r="BD75" s="70">
        <f t="shared" si="87"/>
        <v>1</v>
      </c>
      <c r="BE75" s="70">
        <f t="shared" si="126"/>
        <v>-49.83</v>
      </c>
      <c r="BF75" s="70">
        <f t="shared" si="127"/>
        <v>0.62470452650654062</v>
      </c>
      <c r="BG75" s="70">
        <f t="shared" si="128"/>
        <v>4321719.4300002605</v>
      </c>
      <c r="BH75" s="70">
        <f t="shared" si="129"/>
        <v>88.24620058633414</v>
      </c>
      <c r="BK75" s="71">
        <f t="shared" si="130"/>
        <v>-83</v>
      </c>
      <c r="BL75" s="71">
        <f t="shared" si="131"/>
        <v>7.8199999999999994</v>
      </c>
      <c r="BM75" s="71">
        <v>1</v>
      </c>
      <c r="BN75" s="62">
        <f t="shared" si="132"/>
        <v>1.76</v>
      </c>
      <c r="BO75" s="70">
        <f t="shared" si="88"/>
        <v>1</v>
      </c>
      <c r="BP75" s="70">
        <f t="shared" si="133"/>
        <v>-146.08000000000001</v>
      </c>
      <c r="BQ75" s="70">
        <f t="shared" si="134"/>
        <v>7.8724303148223693E-4</v>
      </c>
      <c r="BR75" s="70">
        <f t="shared" si="135"/>
        <v>5576872.267756111</v>
      </c>
      <c r="BS75" s="70">
        <f t="shared" si="136"/>
        <v>88.24620058633414</v>
      </c>
      <c r="BV75" s="71">
        <f t="shared" si="137"/>
        <v>-138</v>
      </c>
      <c r="BW75" s="71">
        <f t="shared" si="138"/>
        <v>9.8550000000000004</v>
      </c>
      <c r="BX75" s="71">
        <v>1</v>
      </c>
      <c r="BY75" s="62">
        <f t="shared" si="139"/>
        <v>2.0350000000000001</v>
      </c>
      <c r="BZ75" s="70">
        <f t="shared" si="89"/>
        <v>1</v>
      </c>
      <c r="CA75" s="70">
        <f t="shared" si="140"/>
        <v>-280.83000000000004</v>
      </c>
      <c r="CB75" s="70">
        <f t="shared" si="141"/>
        <v>4.8442745434741504E-7</v>
      </c>
      <c r="CC75" s="70">
        <f t="shared" si="142"/>
        <v>7028142.7364113145</v>
      </c>
      <c r="CD75" s="70">
        <f t="shared" si="143"/>
        <v>88.24620058633414</v>
      </c>
      <c r="CG75" s="71">
        <f t="shared" si="144"/>
        <v>-188</v>
      </c>
      <c r="CH75" s="71">
        <f t="shared" si="145"/>
        <v>12.14</v>
      </c>
      <c r="CI75" s="71">
        <v>1</v>
      </c>
      <c r="CJ75" s="62">
        <f t="shared" si="146"/>
        <v>2.2850000000000001</v>
      </c>
      <c r="CK75" s="70">
        <f t="shared" si="90"/>
        <v>1</v>
      </c>
      <c r="CL75" s="70">
        <f t="shared" si="147"/>
        <v>-429.58000000000004</v>
      </c>
      <c r="CM75" s="70">
        <f t="shared" si="148"/>
        <v>5.8276149636304538E-10</v>
      </c>
      <c r="CN75" s="70">
        <f t="shared" si="149"/>
        <v>8657701.960429566</v>
      </c>
      <c r="CO75" s="70">
        <f t="shared" si="150"/>
        <v>88.24620058633414</v>
      </c>
      <c r="CR75" s="71">
        <f t="shared" si="151"/>
        <v>-251</v>
      </c>
      <c r="CS75" s="71">
        <f t="shared" si="152"/>
        <v>14.74</v>
      </c>
      <c r="CT75" s="71">
        <v>1</v>
      </c>
      <c r="CU75" s="62">
        <f t="shared" si="160"/>
        <v>2.6</v>
      </c>
      <c r="CV75" s="70">
        <f t="shared" si="91"/>
        <v>1</v>
      </c>
      <c r="CW75" s="70">
        <f t="shared" si="153"/>
        <v>-652.6</v>
      </c>
      <c r="CX75" s="70">
        <f t="shared" si="154"/>
        <v>1.1397030255530764E-13</v>
      </c>
      <c r="CY75" s="70">
        <f t="shared" si="155"/>
        <v>10511905.016205253</v>
      </c>
      <c r="CZ75" s="70">
        <f t="shared" si="156"/>
        <v>88.24620058633414</v>
      </c>
    </row>
    <row r="76" spans="1:104">
      <c r="A76" s="62">
        <f t="shared" si="92"/>
        <v>2.8284271247461965</v>
      </c>
      <c r="B76" s="62">
        <f t="shared" si="93"/>
        <v>2.3333333333333335</v>
      </c>
      <c r="C76" s="83">
        <f t="shared" si="80"/>
        <v>4.55</v>
      </c>
      <c r="D76" s="87"/>
      <c r="E76" s="65">
        <f t="shared" si="94"/>
        <v>16384.000000000076</v>
      </c>
      <c r="F76" s="62">
        <f t="shared" si="157"/>
        <v>14.000000000000007</v>
      </c>
      <c r="G76" s="66">
        <v>70</v>
      </c>
      <c r="H76" s="71">
        <f t="shared" si="95"/>
        <v>70</v>
      </c>
      <c r="I76" s="71">
        <f t="shared" si="96"/>
        <v>1</v>
      </c>
      <c r="J76" s="71">
        <v>1</v>
      </c>
      <c r="K76" s="62">
        <f t="shared" si="97"/>
        <v>1</v>
      </c>
      <c r="L76" s="70">
        <f t="shared" si="83"/>
        <v>120</v>
      </c>
      <c r="M76" s="70">
        <f t="shared" si="98"/>
        <v>8400</v>
      </c>
      <c r="N76" s="70">
        <f t="shared" si="99"/>
        <v>163840.00000000076</v>
      </c>
      <c r="O76" s="70">
        <f t="shared" si="100"/>
        <v>819200.00000000384</v>
      </c>
      <c r="P76" s="70">
        <f t="shared" si="101"/>
        <v>91.452477033460355</v>
      </c>
      <c r="Q76" s="99">
        <f t="shared" si="78"/>
        <v>19.504761904761995</v>
      </c>
      <c r="S76" s="71">
        <f t="shared" si="102"/>
        <v>60</v>
      </c>
      <c r="T76" s="71">
        <f t="shared" si="103"/>
        <v>2.0499999999999998</v>
      </c>
      <c r="U76" s="71">
        <v>12</v>
      </c>
      <c r="V76" s="62">
        <f t="shared" si="104"/>
        <v>1.05</v>
      </c>
      <c r="W76" s="70">
        <f t="shared" si="84"/>
        <v>240</v>
      </c>
      <c r="X76" s="70">
        <f t="shared" si="105"/>
        <v>15120</v>
      </c>
      <c r="Y76" s="70">
        <f t="shared" si="106"/>
        <v>83968.000000000335</v>
      </c>
      <c r="Z76" s="70">
        <f t="shared" si="107"/>
        <v>1679360.0000000079</v>
      </c>
      <c r="AA76" s="70">
        <f t="shared" si="108"/>
        <v>91.452477033460355</v>
      </c>
      <c r="AB76" s="99">
        <f t="shared" si="81"/>
        <v>5.5534391534391752</v>
      </c>
      <c r="AD76" s="71">
        <f t="shared" si="109"/>
        <v>35</v>
      </c>
      <c r="AE76" s="71">
        <f t="shared" si="110"/>
        <v>3.2249999999999996</v>
      </c>
      <c r="AF76" s="71">
        <v>1</v>
      </c>
      <c r="AG76" s="62">
        <f t="shared" si="111"/>
        <v>1.175</v>
      </c>
      <c r="AH76" s="70">
        <f t="shared" si="85"/>
        <v>3</v>
      </c>
      <c r="AI76" s="70">
        <f t="shared" si="112"/>
        <v>123.375</v>
      </c>
      <c r="AJ76" s="70">
        <f t="shared" si="113"/>
        <v>4128.00000000001</v>
      </c>
      <c r="AK76" s="70">
        <f t="shared" si="114"/>
        <v>2641920.0000000121</v>
      </c>
      <c r="AL76" s="70">
        <f t="shared" si="115"/>
        <v>91.452477033460355</v>
      </c>
      <c r="AM76" s="99">
        <f t="shared" si="158"/>
        <v>33.458966565349627</v>
      </c>
      <c r="AO76" s="71">
        <f t="shared" si="116"/>
        <v>5</v>
      </c>
      <c r="AP76" s="71">
        <f t="shared" si="117"/>
        <v>4.55</v>
      </c>
      <c r="AQ76" s="71">
        <v>1</v>
      </c>
      <c r="AR76" s="62">
        <f t="shared" si="118"/>
        <v>1.325</v>
      </c>
      <c r="AS76" s="70">
        <f t="shared" si="86"/>
        <v>1</v>
      </c>
      <c r="AT76" s="70">
        <f t="shared" si="119"/>
        <v>6.625</v>
      </c>
      <c r="AU76" s="70">
        <f t="shared" si="120"/>
        <v>91.000000000000014</v>
      </c>
      <c r="AV76" s="70">
        <f t="shared" si="121"/>
        <v>3727360.0000000172</v>
      </c>
      <c r="AW76" s="70">
        <f t="shared" si="122"/>
        <v>91.452477033460355</v>
      </c>
      <c r="AX76" s="99">
        <f t="shared" si="159"/>
        <v>13.735849056603776</v>
      </c>
      <c r="AZ76" s="71">
        <f t="shared" si="123"/>
        <v>-32</v>
      </c>
      <c r="BA76" s="71">
        <f t="shared" si="124"/>
        <v>6.06</v>
      </c>
      <c r="BB76" s="71">
        <v>1</v>
      </c>
      <c r="BC76" s="62">
        <f t="shared" si="125"/>
        <v>1.51</v>
      </c>
      <c r="BD76" s="70">
        <f t="shared" si="87"/>
        <v>1</v>
      </c>
      <c r="BE76" s="70">
        <f t="shared" si="126"/>
        <v>-48.32</v>
      </c>
      <c r="BF76" s="70">
        <f t="shared" si="127"/>
        <v>0.71759706195726503</v>
      </c>
      <c r="BG76" s="70">
        <f t="shared" si="128"/>
        <v>4964352.0000000233</v>
      </c>
      <c r="BH76" s="70">
        <f t="shared" si="129"/>
        <v>91.452477033460355</v>
      </c>
      <c r="BK76" s="71">
        <f t="shared" si="130"/>
        <v>-82</v>
      </c>
      <c r="BL76" s="71">
        <f t="shared" si="131"/>
        <v>7.8199999999999994</v>
      </c>
      <c r="BM76" s="71">
        <v>1</v>
      </c>
      <c r="BN76" s="62">
        <f t="shared" si="132"/>
        <v>1.76</v>
      </c>
      <c r="BO76" s="70">
        <f t="shared" si="88"/>
        <v>1</v>
      </c>
      <c r="BP76" s="70">
        <f t="shared" si="133"/>
        <v>-144.32</v>
      </c>
      <c r="BQ76" s="70">
        <f t="shared" si="134"/>
        <v>9.0430477524652451E-4</v>
      </c>
      <c r="BR76" s="70">
        <f t="shared" si="135"/>
        <v>6406144.0000000298</v>
      </c>
      <c r="BS76" s="70">
        <f t="shared" si="136"/>
        <v>91.452477033460355</v>
      </c>
      <c r="BV76" s="71">
        <f t="shared" si="137"/>
        <v>-137</v>
      </c>
      <c r="BW76" s="71">
        <f t="shared" si="138"/>
        <v>9.8550000000000004</v>
      </c>
      <c r="BX76" s="71">
        <v>1</v>
      </c>
      <c r="BY76" s="62">
        <f t="shared" si="139"/>
        <v>2.0350000000000001</v>
      </c>
      <c r="BZ76" s="70">
        <f t="shared" si="89"/>
        <v>1</v>
      </c>
      <c r="CA76" s="70">
        <f t="shared" si="140"/>
        <v>-278.79500000000002</v>
      </c>
      <c r="CB76" s="70">
        <f t="shared" si="141"/>
        <v>5.5646101992427699E-7</v>
      </c>
      <c r="CC76" s="70">
        <f t="shared" si="142"/>
        <v>8073216.0000000382</v>
      </c>
      <c r="CD76" s="70">
        <f t="shared" si="143"/>
        <v>91.452477033460355</v>
      </c>
      <c r="CG76" s="71">
        <f t="shared" si="144"/>
        <v>-187</v>
      </c>
      <c r="CH76" s="71">
        <f t="shared" si="145"/>
        <v>12.14</v>
      </c>
      <c r="CI76" s="71">
        <v>1</v>
      </c>
      <c r="CJ76" s="62">
        <f t="shared" si="146"/>
        <v>2.2850000000000001</v>
      </c>
      <c r="CK76" s="70">
        <f t="shared" si="90"/>
        <v>1</v>
      </c>
      <c r="CL76" s="70">
        <f t="shared" si="147"/>
        <v>-427.29500000000002</v>
      </c>
      <c r="CM76" s="70">
        <f t="shared" si="148"/>
        <v>6.6941717222784085E-10</v>
      </c>
      <c r="CN76" s="70">
        <f t="shared" si="149"/>
        <v>9945088.0000000466</v>
      </c>
      <c r="CO76" s="70">
        <f t="shared" si="150"/>
        <v>91.452477033460355</v>
      </c>
      <c r="CR76" s="71">
        <f t="shared" si="151"/>
        <v>-250</v>
      </c>
      <c r="CS76" s="71">
        <f t="shared" si="152"/>
        <v>14.74</v>
      </c>
      <c r="CT76" s="71">
        <v>1</v>
      </c>
      <c r="CU76" s="62">
        <f t="shared" si="160"/>
        <v>2.6</v>
      </c>
      <c r="CV76" s="70">
        <f t="shared" si="91"/>
        <v>1</v>
      </c>
      <c r="CW76" s="70">
        <f t="shared" si="153"/>
        <v>-650</v>
      </c>
      <c r="CX76" s="70">
        <f t="shared" si="154"/>
        <v>1.3091749906379629E-13</v>
      </c>
      <c r="CY76" s="70">
        <f t="shared" si="155"/>
        <v>12075008.000000058</v>
      </c>
      <c r="CZ76" s="70">
        <f t="shared" si="156"/>
        <v>91.452477033460355</v>
      </c>
    </row>
    <row r="77" spans="1:104">
      <c r="A77" s="62">
        <f t="shared" si="92"/>
        <v>2.9281713918912584</v>
      </c>
      <c r="B77" s="62">
        <f t="shared" si="93"/>
        <v>2.3666666666666667</v>
      </c>
      <c r="C77" s="83">
        <f t="shared" si="80"/>
        <v>4.55</v>
      </c>
      <c r="D77" s="87"/>
      <c r="E77" s="65">
        <f t="shared" si="94"/>
        <v>18820.27384827151</v>
      </c>
      <c r="F77" s="62">
        <f t="shared" si="157"/>
        <v>14.200000000000008</v>
      </c>
      <c r="G77" s="66">
        <v>71</v>
      </c>
      <c r="H77" s="71">
        <f t="shared" si="95"/>
        <v>71</v>
      </c>
      <c r="I77" s="71">
        <f t="shared" si="96"/>
        <v>1</v>
      </c>
      <c r="J77" s="71">
        <v>1</v>
      </c>
      <c r="K77" s="62">
        <f t="shared" si="97"/>
        <v>1</v>
      </c>
      <c r="L77" s="70">
        <f t="shared" si="83"/>
        <v>120</v>
      </c>
      <c r="M77" s="70">
        <f t="shared" si="98"/>
        <v>8520</v>
      </c>
      <c r="N77" s="70">
        <f t="shared" si="99"/>
        <v>188202.7384827151</v>
      </c>
      <c r="O77" s="70">
        <f t="shared" si="100"/>
        <v>941013.69241357548</v>
      </c>
      <c r="P77" s="70">
        <f t="shared" si="101"/>
        <v>94.775147384213739</v>
      </c>
      <c r="Q77" s="99">
        <f t="shared" si="78"/>
        <v>22.089523296093322</v>
      </c>
      <c r="S77" s="71">
        <f t="shared" si="102"/>
        <v>61</v>
      </c>
      <c r="T77" s="71">
        <f t="shared" si="103"/>
        <v>2.0499999999999998</v>
      </c>
      <c r="U77" s="71">
        <v>1</v>
      </c>
      <c r="V77" s="62">
        <f t="shared" si="104"/>
        <v>1.05</v>
      </c>
      <c r="W77" s="70">
        <f t="shared" si="84"/>
        <v>240</v>
      </c>
      <c r="X77" s="70">
        <f t="shared" si="105"/>
        <v>15372</v>
      </c>
      <c r="Y77" s="70">
        <f t="shared" si="106"/>
        <v>96453.903472391423</v>
      </c>
      <c r="Z77" s="70">
        <f t="shared" si="107"/>
        <v>1929078.0694478296</v>
      </c>
      <c r="AA77" s="70">
        <f t="shared" si="108"/>
        <v>94.775147384213739</v>
      </c>
      <c r="AB77" s="99">
        <f t="shared" si="81"/>
        <v>6.274648937834467</v>
      </c>
      <c r="AD77" s="71">
        <f t="shared" si="109"/>
        <v>36</v>
      </c>
      <c r="AE77" s="71">
        <f t="shared" si="110"/>
        <v>3.2249999999999996</v>
      </c>
      <c r="AF77" s="71">
        <v>1</v>
      </c>
      <c r="AG77" s="62">
        <f t="shared" si="111"/>
        <v>1.175</v>
      </c>
      <c r="AH77" s="70">
        <f t="shared" si="85"/>
        <v>3</v>
      </c>
      <c r="AI77" s="70">
        <f t="shared" si="112"/>
        <v>126.9</v>
      </c>
      <c r="AJ77" s="70">
        <f t="shared" si="113"/>
        <v>4741.8268094277719</v>
      </c>
      <c r="AK77" s="70">
        <f t="shared" si="114"/>
        <v>3034769.1580337808</v>
      </c>
      <c r="AL77" s="70">
        <f t="shared" si="115"/>
        <v>94.775147384213739</v>
      </c>
      <c r="AM77" s="99">
        <f t="shared" si="158"/>
        <v>37.366641524253517</v>
      </c>
      <c r="AO77" s="71">
        <f t="shared" si="116"/>
        <v>6</v>
      </c>
      <c r="AP77" s="71">
        <f t="shared" si="117"/>
        <v>4.55</v>
      </c>
      <c r="AQ77" s="71">
        <v>1</v>
      </c>
      <c r="AR77" s="62">
        <f t="shared" si="118"/>
        <v>1.325</v>
      </c>
      <c r="AS77" s="70">
        <f t="shared" si="86"/>
        <v>1</v>
      </c>
      <c r="AT77" s="70">
        <f t="shared" si="119"/>
        <v>7.9499999999999993</v>
      </c>
      <c r="AU77" s="70">
        <f t="shared" si="120"/>
        <v>104.53155030473022</v>
      </c>
      <c r="AV77" s="70">
        <f t="shared" si="121"/>
        <v>4281612.3004817683</v>
      </c>
      <c r="AW77" s="70">
        <f t="shared" si="122"/>
        <v>94.775147384213739</v>
      </c>
      <c r="AX77" s="99">
        <f t="shared" si="159"/>
        <v>13.14862267984028</v>
      </c>
      <c r="AZ77" s="71">
        <f t="shared" si="123"/>
        <v>-31</v>
      </c>
      <c r="BA77" s="71">
        <f t="shared" si="124"/>
        <v>6.06</v>
      </c>
      <c r="BB77" s="71">
        <v>1</v>
      </c>
      <c r="BC77" s="62">
        <f t="shared" si="125"/>
        <v>1.51</v>
      </c>
      <c r="BD77" s="70">
        <f t="shared" si="87"/>
        <v>1</v>
      </c>
      <c r="BE77" s="70">
        <f t="shared" si="126"/>
        <v>-46.81</v>
      </c>
      <c r="BF77" s="70">
        <f t="shared" si="127"/>
        <v>0.82430256462101581</v>
      </c>
      <c r="BG77" s="70">
        <f t="shared" si="128"/>
        <v>5702542.9760262677</v>
      </c>
      <c r="BH77" s="70">
        <f t="shared" si="129"/>
        <v>94.775147384213739</v>
      </c>
      <c r="BK77" s="71">
        <f t="shared" si="130"/>
        <v>-81</v>
      </c>
      <c r="BL77" s="71">
        <f t="shared" si="131"/>
        <v>7.8199999999999994</v>
      </c>
      <c r="BM77" s="71">
        <v>1</v>
      </c>
      <c r="BN77" s="62">
        <f t="shared" si="132"/>
        <v>1.76</v>
      </c>
      <c r="BO77" s="70">
        <f t="shared" si="88"/>
        <v>1</v>
      </c>
      <c r="BP77" s="70">
        <f t="shared" si="133"/>
        <v>-142.56</v>
      </c>
      <c r="BQ77" s="70">
        <f t="shared" si="134"/>
        <v>1.0387734077416462E-3</v>
      </c>
      <c r="BR77" s="70">
        <f t="shared" si="135"/>
        <v>7358727.0746741602</v>
      </c>
      <c r="BS77" s="70">
        <f t="shared" si="136"/>
        <v>94.775147384213739</v>
      </c>
      <c r="BV77" s="71">
        <f t="shared" si="137"/>
        <v>-136</v>
      </c>
      <c r="BW77" s="71">
        <f t="shared" si="138"/>
        <v>9.8550000000000004</v>
      </c>
      <c r="BX77" s="71">
        <v>1</v>
      </c>
      <c r="BY77" s="62">
        <f t="shared" si="139"/>
        <v>2.0350000000000001</v>
      </c>
      <c r="BZ77" s="70">
        <f t="shared" si="89"/>
        <v>1</v>
      </c>
      <c r="CA77" s="70">
        <f t="shared" si="140"/>
        <v>-276.76</v>
      </c>
      <c r="CB77" s="70">
        <f t="shared" si="141"/>
        <v>6.3920585820698926E-7</v>
      </c>
      <c r="CC77" s="70">
        <f t="shared" si="142"/>
        <v>9273689.9387357868</v>
      </c>
      <c r="CD77" s="70">
        <f t="shared" si="143"/>
        <v>94.775147384213739</v>
      </c>
      <c r="CG77" s="71">
        <f t="shared" si="144"/>
        <v>-186</v>
      </c>
      <c r="CH77" s="71">
        <f t="shared" si="145"/>
        <v>12.14</v>
      </c>
      <c r="CI77" s="71">
        <v>1</v>
      </c>
      <c r="CJ77" s="62">
        <f t="shared" si="146"/>
        <v>2.2850000000000001</v>
      </c>
      <c r="CK77" s="70">
        <f t="shared" si="90"/>
        <v>1</v>
      </c>
      <c r="CL77" s="70">
        <f t="shared" si="147"/>
        <v>-425.01000000000005</v>
      </c>
      <c r="CM77" s="70">
        <f t="shared" si="148"/>
        <v>7.6895840454488774E-10</v>
      </c>
      <c r="CN77" s="70">
        <f t="shared" si="149"/>
        <v>11423906.225900808</v>
      </c>
      <c r="CO77" s="70">
        <f t="shared" si="150"/>
        <v>94.775147384213739</v>
      </c>
      <c r="CR77" s="71">
        <f t="shared" si="151"/>
        <v>-249</v>
      </c>
      <c r="CS77" s="71">
        <f t="shared" si="152"/>
        <v>14.74</v>
      </c>
      <c r="CT77" s="71">
        <v>1</v>
      </c>
      <c r="CU77" s="62">
        <f t="shared" si="160"/>
        <v>2.6</v>
      </c>
      <c r="CV77" s="70">
        <f t="shared" si="91"/>
        <v>1</v>
      </c>
      <c r="CW77" s="70">
        <f t="shared" si="153"/>
        <v>-647.4</v>
      </c>
      <c r="CX77" s="70">
        <f t="shared" si="154"/>
        <v>1.5038471581490861E-13</v>
      </c>
      <c r="CY77" s="70">
        <f t="shared" si="155"/>
        <v>13870541.826176101</v>
      </c>
      <c r="CZ77" s="70">
        <f t="shared" si="156"/>
        <v>94.775147384213739</v>
      </c>
    </row>
    <row r="78" spans="1:104">
      <c r="A78" s="62">
        <f t="shared" si="92"/>
        <v>3.031433133020804</v>
      </c>
      <c r="B78" s="62">
        <f t="shared" si="93"/>
        <v>2.4</v>
      </c>
      <c r="C78" s="83">
        <f t="shared" si="80"/>
        <v>4.55</v>
      </c>
      <c r="D78" s="87"/>
      <c r="E78" s="65">
        <f t="shared" si="94"/>
        <v>21618.817610103204</v>
      </c>
      <c r="F78" s="62">
        <f t="shared" si="157"/>
        <v>14.400000000000007</v>
      </c>
      <c r="G78" s="66">
        <v>72</v>
      </c>
      <c r="H78" s="71">
        <f t="shared" si="95"/>
        <v>72</v>
      </c>
      <c r="I78" s="71">
        <f t="shared" si="96"/>
        <v>1</v>
      </c>
      <c r="J78" s="71">
        <v>1</v>
      </c>
      <c r="K78" s="62">
        <f t="shared" si="97"/>
        <v>1</v>
      </c>
      <c r="L78" s="70">
        <f t="shared" si="83"/>
        <v>120</v>
      </c>
      <c r="M78" s="70">
        <f t="shared" si="98"/>
        <v>8640</v>
      </c>
      <c r="N78" s="70">
        <f t="shared" si="99"/>
        <v>216188.17610103203</v>
      </c>
      <c r="O78" s="70">
        <f t="shared" si="100"/>
        <v>1080940.8805051602</v>
      </c>
      <c r="P78" s="70">
        <f t="shared" si="101"/>
        <v>98.218433509874046</v>
      </c>
      <c r="Q78" s="99">
        <f t="shared" si="78"/>
        <v>25.021779641323153</v>
      </c>
      <c r="S78" s="71">
        <f t="shared" si="102"/>
        <v>62</v>
      </c>
      <c r="T78" s="71">
        <f t="shared" si="103"/>
        <v>2.0499999999999998</v>
      </c>
      <c r="U78" s="71">
        <v>1</v>
      </c>
      <c r="V78" s="62">
        <f t="shared" si="104"/>
        <v>1.05</v>
      </c>
      <c r="W78" s="70">
        <f t="shared" si="84"/>
        <v>240</v>
      </c>
      <c r="X78" s="70">
        <f t="shared" si="105"/>
        <v>15624</v>
      </c>
      <c r="Y78" s="70">
        <f t="shared" si="106"/>
        <v>110796.44025177883</v>
      </c>
      <c r="Z78" s="70">
        <f t="shared" si="107"/>
        <v>2215928.8050355781</v>
      </c>
      <c r="AA78" s="70">
        <f t="shared" si="108"/>
        <v>98.218433509874046</v>
      </c>
      <c r="AB78" s="99">
        <f t="shared" si="81"/>
        <v>7.0914260273795975</v>
      </c>
      <c r="AD78" s="71">
        <f t="shared" si="109"/>
        <v>37</v>
      </c>
      <c r="AE78" s="71">
        <f t="shared" si="110"/>
        <v>3.2249999999999996</v>
      </c>
      <c r="AF78" s="71">
        <v>1</v>
      </c>
      <c r="AG78" s="62">
        <f t="shared" si="111"/>
        <v>1.175</v>
      </c>
      <c r="AH78" s="70">
        <f t="shared" si="85"/>
        <v>3</v>
      </c>
      <c r="AI78" s="70">
        <f t="shared" si="112"/>
        <v>130.42500000000001</v>
      </c>
      <c r="AJ78" s="70">
        <f t="shared" si="113"/>
        <v>5446.9286556705201</v>
      </c>
      <c r="AK78" s="70">
        <f t="shared" si="114"/>
        <v>3486034.3396291411</v>
      </c>
      <c r="AL78" s="70">
        <f t="shared" si="115"/>
        <v>98.218433509874046</v>
      </c>
      <c r="AM78" s="99">
        <f t="shared" si="158"/>
        <v>41.762918579034078</v>
      </c>
      <c r="AO78" s="71">
        <f t="shared" si="116"/>
        <v>7</v>
      </c>
      <c r="AP78" s="71">
        <f t="shared" si="117"/>
        <v>4.55</v>
      </c>
      <c r="AQ78" s="71">
        <v>1</v>
      </c>
      <c r="AR78" s="62">
        <f t="shared" si="118"/>
        <v>1.325</v>
      </c>
      <c r="AS78" s="70">
        <f t="shared" si="86"/>
        <v>1</v>
      </c>
      <c r="AT78" s="70">
        <f t="shared" si="119"/>
        <v>9.2750000000000004</v>
      </c>
      <c r="AU78" s="70">
        <f t="shared" si="120"/>
        <v>120.07521988033344</v>
      </c>
      <c r="AV78" s="70">
        <f t="shared" si="121"/>
        <v>4918281.0062984787</v>
      </c>
      <c r="AW78" s="70">
        <f t="shared" si="122"/>
        <v>98.218433509874046</v>
      </c>
      <c r="AX78" s="99">
        <f t="shared" si="159"/>
        <v>12.946115350979346</v>
      </c>
      <c r="AZ78" s="71">
        <f t="shared" si="123"/>
        <v>-30</v>
      </c>
      <c r="BA78" s="71">
        <f t="shared" si="124"/>
        <v>6.06</v>
      </c>
      <c r="BB78" s="71">
        <v>1</v>
      </c>
      <c r="BC78" s="62">
        <f t="shared" si="125"/>
        <v>1.51</v>
      </c>
      <c r="BD78" s="70">
        <f t="shared" si="87"/>
        <v>1</v>
      </c>
      <c r="BE78" s="70">
        <f t="shared" si="126"/>
        <v>-45.3</v>
      </c>
      <c r="BF78" s="70">
        <f t="shared" si="127"/>
        <v>0.94687499999999825</v>
      </c>
      <c r="BG78" s="70">
        <f t="shared" si="128"/>
        <v>6550501.7358612707</v>
      </c>
      <c r="BH78" s="70">
        <f t="shared" si="129"/>
        <v>98.218433509874046</v>
      </c>
      <c r="BK78" s="71">
        <f t="shared" si="130"/>
        <v>-80</v>
      </c>
      <c r="BL78" s="71">
        <f t="shared" si="131"/>
        <v>7.8199999999999994</v>
      </c>
      <c r="BM78" s="71">
        <v>1</v>
      </c>
      <c r="BN78" s="62">
        <f t="shared" si="132"/>
        <v>1.76</v>
      </c>
      <c r="BO78" s="70">
        <f t="shared" si="88"/>
        <v>1</v>
      </c>
      <c r="BP78" s="70">
        <f t="shared" si="133"/>
        <v>-140.80000000000001</v>
      </c>
      <c r="BQ78" s="70">
        <f t="shared" si="134"/>
        <v>1.1932373046874935E-3</v>
      </c>
      <c r="BR78" s="70">
        <f t="shared" si="135"/>
        <v>8452957.6855503526</v>
      </c>
      <c r="BS78" s="70">
        <f t="shared" si="136"/>
        <v>98.218433509874046</v>
      </c>
      <c r="BV78" s="71">
        <f t="shared" si="137"/>
        <v>-135</v>
      </c>
      <c r="BW78" s="71">
        <f t="shared" si="138"/>
        <v>9.8550000000000004</v>
      </c>
      <c r="BX78" s="71">
        <v>1</v>
      </c>
      <c r="BY78" s="62">
        <f t="shared" si="139"/>
        <v>2.0350000000000001</v>
      </c>
      <c r="BZ78" s="70">
        <f t="shared" si="89"/>
        <v>1</v>
      </c>
      <c r="CA78" s="70">
        <f t="shared" si="140"/>
        <v>-274.72500000000002</v>
      </c>
      <c r="CB78" s="70">
        <f t="shared" si="141"/>
        <v>7.3425471782683668E-7</v>
      </c>
      <c r="CC78" s="70">
        <f t="shared" si="142"/>
        <v>10652672.377378354</v>
      </c>
      <c r="CD78" s="70">
        <f t="shared" si="143"/>
        <v>98.218433509874046</v>
      </c>
      <c r="CG78" s="71">
        <f t="shared" si="144"/>
        <v>-185</v>
      </c>
      <c r="CH78" s="71">
        <f t="shared" si="145"/>
        <v>12.14</v>
      </c>
      <c r="CI78" s="71">
        <v>1</v>
      </c>
      <c r="CJ78" s="62">
        <f t="shared" si="146"/>
        <v>2.2850000000000001</v>
      </c>
      <c r="CK78" s="70">
        <f t="shared" si="90"/>
        <v>1</v>
      </c>
      <c r="CL78" s="70">
        <f t="shared" si="147"/>
        <v>-422.72500000000002</v>
      </c>
      <c r="CM78" s="70">
        <f t="shared" si="148"/>
        <v>8.8330125436185678E-10</v>
      </c>
      <c r="CN78" s="70">
        <f t="shared" si="149"/>
        <v>13122622.289332645</v>
      </c>
      <c r="CO78" s="70">
        <f t="shared" si="150"/>
        <v>98.218433509874046</v>
      </c>
      <c r="CR78" s="71">
        <f t="shared" si="151"/>
        <v>-248</v>
      </c>
      <c r="CS78" s="71">
        <f t="shared" si="152"/>
        <v>14.74</v>
      </c>
      <c r="CT78" s="71">
        <v>1</v>
      </c>
      <c r="CU78" s="62">
        <f t="shared" si="160"/>
        <v>2.6</v>
      </c>
      <c r="CV78" s="70">
        <f t="shared" si="91"/>
        <v>1</v>
      </c>
      <c r="CW78" s="70">
        <f t="shared" si="153"/>
        <v>-644.80000000000007</v>
      </c>
      <c r="CX78" s="70">
        <f t="shared" si="154"/>
        <v>1.7274667567328218E-13</v>
      </c>
      <c r="CY78" s="70">
        <f t="shared" si="155"/>
        <v>15933068.578646062</v>
      </c>
      <c r="CZ78" s="70">
        <f t="shared" si="156"/>
        <v>98.218433509874046</v>
      </c>
    </row>
    <row r="79" spans="1:104">
      <c r="A79" s="62">
        <f t="shared" si="92"/>
        <v>3.1383363915870111</v>
      </c>
      <c r="B79" s="62">
        <f t="shared" si="93"/>
        <v>2.4333333333333331</v>
      </c>
      <c r="C79" s="83">
        <f t="shared" si="80"/>
        <v>4.55</v>
      </c>
      <c r="D79" s="87"/>
      <c r="E79" s="65">
        <f t="shared" si="94"/>
        <v>24833.500225706484</v>
      </c>
      <c r="F79" s="62">
        <f t="shared" si="157"/>
        <v>14.600000000000007</v>
      </c>
      <c r="G79" s="66">
        <v>73</v>
      </c>
      <c r="H79" s="71">
        <f t="shared" si="95"/>
        <v>73</v>
      </c>
      <c r="I79" s="71">
        <f t="shared" si="96"/>
        <v>1</v>
      </c>
      <c r="J79" s="71">
        <v>1</v>
      </c>
      <c r="K79" s="62">
        <f t="shared" si="97"/>
        <v>1</v>
      </c>
      <c r="L79" s="70">
        <f t="shared" si="83"/>
        <v>120</v>
      </c>
      <c r="M79" s="70">
        <f t="shared" si="98"/>
        <v>8760</v>
      </c>
      <c r="N79" s="70">
        <f t="shared" si="99"/>
        <v>248335.00225706486</v>
      </c>
      <c r="O79" s="70">
        <f t="shared" si="100"/>
        <v>1241675.0112853241</v>
      </c>
      <c r="P79" s="70">
        <f t="shared" si="101"/>
        <v>101.78671030047205</v>
      </c>
      <c r="Q79" s="99">
        <f t="shared" si="78"/>
        <v>28.348744549893247</v>
      </c>
      <c r="S79" s="71">
        <f t="shared" si="102"/>
        <v>63</v>
      </c>
      <c r="T79" s="71">
        <f t="shared" si="103"/>
        <v>2.0499999999999998</v>
      </c>
      <c r="U79" s="71">
        <v>1</v>
      </c>
      <c r="V79" s="62">
        <f t="shared" si="104"/>
        <v>1.05</v>
      </c>
      <c r="W79" s="70">
        <f t="shared" si="84"/>
        <v>240</v>
      </c>
      <c r="X79" s="70">
        <f t="shared" si="105"/>
        <v>15876</v>
      </c>
      <c r="Y79" s="70">
        <f t="shared" si="106"/>
        <v>127271.68865674564</v>
      </c>
      <c r="Z79" s="70">
        <f t="shared" si="107"/>
        <v>2545433.7731349142</v>
      </c>
      <c r="AA79" s="70">
        <f t="shared" si="108"/>
        <v>101.78671030047205</v>
      </c>
      <c r="AB79" s="99">
        <f t="shared" si="81"/>
        <v>8.0166092628335619</v>
      </c>
      <c r="AD79" s="71">
        <f t="shared" si="109"/>
        <v>38</v>
      </c>
      <c r="AE79" s="71">
        <f t="shared" si="110"/>
        <v>3.2249999999999996</v>
      </c>
      <c r="AF79" s="71">
        <v>1</v>
      </c>
      <c r="AG79" s="62">
        <f t="shared" si="111"/>
        <v>1.175</v>
      </c>
      <c r="AH79" s="70">
        <f t="shared" si="85"/>
        <v>3</v>
      </c>
      <c r="AI79" s="70">
        <f t="shared" si="112"/>
        <v>133.95000000000002</v>
      </c>
      <c r="AJ79" s="70">
        <f t="shared" si="113"/>
        <v>6256.8779865549386</v>
      </c>
      <c r="AK79" s="70">
        <f t="shared" si="114"/>
        <v>4004401.9113951703</v>
      </c>
      <c r="AL79" s="70">
        <f t="shared" si="115"/>
        <v>101.78671030047205</v>
      </c>
      <c r="AM79" s="99">
        <f t="shared" si="158"/>
        <v>46.710548611832309</v>
      </c>
      <c r="AO79" s="71">
        <f t="shared" si="116"/>
        <v>8</v>
      </c>
      <c r="AP79" s="71">
        <f t="shared" si="117"/>
        <v>4.55</v>
      </c>
      <c r="AQ79" s="71">
        <v>1</v>
      </c>
      <c r="AR79" s="62">
        <f t="shared" si="118"/>
        <v>1.325</v>
      </c>
      <c r="AS79" s="70">
        <f t="shared" si="86"/>
        <v>1</v>
      </c>
      <c r="AT79" s="70">
        <f t="shared" si="119"/>
        <v>10.6</v>
      </c>
      <c r="AU79" s="70">
        <f t="shared" si="120"/>
        <v>137.93020755244629</v>
      </c>
      <c r="AV79" s="70">
        <f t="shared" si="121"/>
        <v>5649621.3013482252</v>
      </c>
      <c r="AW79" s="70">
        <f t="shared" si="122"/>
        <v>101.78671030047205</v>
      </c>
      <c r="AX79" s="99">
        <f t="shared" si="159"/>
        <v>13.012283731362858</v>
      </c>
      <c r="AZ79" s="71">
        <f t="shared" si="123"/>
        <v>-29</v>
      </c>
      <c r="BA79" s="71">
        <f t="shared" si="124"/>
        <v>6.06</v>
      </c>
      <c r="BB79" s="71">
        <v>1</v>
      </c>
      <c r="BC79" s="62">
        <f t="shared" si="125"/>
        <v>1.51</v>
      </c>
      <c r="BD79" s="70">
        <f t="shared" si="87"/>
        <v>1</v>
      </c>
      <c r="BE79" s="70">
        <f t="shared" si="126"/>
        <v>-43.79</v>
      </c>
      <c r="BF79" s="70">
        <f t="shared" si="127"/>
        <v>1.0876737548878155</v>
      </c>
      <c r="BG79" s="70">
        <f t="shared" si="128"/>
        <v>7524550.5683890646</v>
      </c>
      <c r="BH79" s="70">
        <f t="shared" si="129"/>
        <v>101.78671030047205</v>
      </c>
      <c r="BK79" s="71">
        <f t="shared" si="130"/>
        <v>-79</v>
      </c>
      <c r="BL79" s="71">
        <f t="shared" si="131"/>
        <v>7.8199999999999994</v>
      </c>
      <c r="BM79" s="71">
        <v>1</v>
      </c>
      <c r="BN79" s="62">
        <f t="shared" si="132"/>
        <v>1.76</v>
      </c>
      <c r="BO79" s="70">
        <f t="shared" si="88"/>
        <v>1</v>
      </c>
      <c r="BP79" s="70">
        <f t="shared" si="133"/>
        <v>-139.04</v>
      </c>
      <c r="BQ79" s="70">
        <f t="shared" si="134"/>
        <v>1.3706697290156199E-3</v>
      </c>
      <c r="BR79" s="70">
        <f t="shared" si="135"/>
        <v>9709898.588251235</v>
      </c>
      <c r="BS79" s="70">
        <f t="shared" si="136"/>
        <v>101.78671030047205</v>
      </c>
      <c r="BV79" s="71">
        <f t="shared" si="137"/>
        <v>-134</v>
      </c>
      <c r="BW79" s="71">
        <f t="shared" si="138"/>
        <v>9.8550000000000004</v>
      </c>
      <c r="BX79" s="71">
        <v>1</v>
      </c>
      <c r="BY79" s="62">
        <f t="shared" si="139"/>
        <v>2.0350000000000001</v>
      </c>
      <c r="BZ79" s="70">
        <f t="shared" si="89"/>
        <v>1</v>
      </c>
      <c r="CA79" s="70">
        <f t="shared" si="140"/>
        <v>-272.69</v>
      </c>
      <c r="CB79" s="70">
        <f t="shared" si="141"/>
        <v>8.4343718651649946E-7</v>
      </c>
      <c r="CC79" s="70">
        <f t="shared" si="142"/>
        <v>12236707.236216871</v>
      </c>
      <c r="CD79" s="70">
        <f t="shared" si="143"/>
        <v>101.78671030047205</v>
      </c>
      <c r="CG79" s="71">
        <f t="shared" si="144"/>
        <v>-184</v>
      </c>
      <c r="CH79" s="71">
        <f t="shared" si="145"/>
        <v>12.14</v>
      </c>
      <c r="CI79" s="71">
        <v>1</v>
      </c>
      <c r="CJ79" s="62">
        <f t="shared" si="146"/>
        <v>2.2850000000000001</v>
      </c>
      <c r="CK79" s="70">
        <f t="shared" si="90"/>
        <v>1</v>
      </c>
      <c r="CL79" s="70">
        <f t="shared" si="147"/>
        <v>-420.44000000000005</v>
      </c>
      <c r="CM79" s="70">
        <f t="shared" si="148"/>
        <v>1.0146466978522828E-9</v>
      </c>
      <c r="CN79" s="70">
        <f t="shared" si="149"/>
        <v>15073934.637003837</v>
      </c>
      <c r="CO79" s="70">
        <f t="shared" si="150"/>
        <v>101.78671030047205</v>
      </c>
      <c r="CR79" s="71">
        <f t="shared" si="151"/>
        <v>-247</v>
      </c>
      <c r="CS79" s="71">
        <f t="shared" si="152"/>
        <v>14.74</v>
      </c>
      <c r="CT79" s="71">
        <v>1</v>
      </c>
      <c r="CU79" s="62">
        <f t="shared" si="160"/>
        <v>2.6</v>
      </c>
      <c r="CV79" s="70">
        <f t="shared" si="91"/>
        <v>1</v>
      </c>
      <c r="CW79" s="70">
        <f t="shared" si="153"/>
        <v>-642.20000000000005</v>
      </c>
      <c r="CX79" s="70">
        <f t="shared" si="154"/>
        <v>1.9843382217710553E-13</v>
      </c>
      <c r="CY79" s="70">
        <f t="shared" si="155"/>
        <v>18302289.666345682</v>
      </c>
      <c r="CZ79" s="70">
        <f t="shared" si="156"/>
        <v>101.78671030047205</v>
      </c>
    </row>
    <row r="80" spans="1:104">
      <c r="A80" s="62">
        <f t="shared" si="92"/>
        <v>3.2490095854249512</v>
      </c>
      <c r="B80" s="62">
        <f t="shared" si="93"/>
        <v>2.4666666666666668</v>
      </c>
      <c r="C80" s="83">
        <f t="shared" si="80"/>
        <v>4.55</v>
      </c>
      <c r="D80" s="87"/>
      <c r="E80" s="65">
        <f t="shared" si="94"/>
        <v>28526.200858087537</v>
      </c>
      <c r="F80" s="62">
        <f t="shared" si="157"/>
        <v>14.800000000000008</v>
      </c>
      <c r="G80" s="66">
        <v>74</v>
      </c>
      <c r="H80" s="71">
        <f t="shared" si="95"/>
        <v>74</v>
      </c>
      <c r="I80" s="71">
        <f t="shared" si="96"/>
        <v>1</v>
      </c>
      <c r="J80" s="71">
        <v>1</v>
      </c>
      <c r="K80" s="62">
        <f t="shared" si="97"/>
        <v>1</v>
      </c>
      <c r="L80" s="70">
        <f t="shared" si="83"/>
        <v>120</v>
      </c>
      <c r="M80" s="70">
        <f t="shared" si="98"/>
        <v>8880</v>
      </c>
      <c r="N80" s="70">
        <f t="shared" si="99"/>
        <v>285262.00858087535</v>
      </c>
      <c r="O80" s="70">
        <f t="shared" si="100"/>
        <v>1426310.0429043768</v>
      </c>
      <c r="P80" s="70">
        <f t="shared" si="101"/>
        <v>105.48451120679675</v>
      </c>
      <c r="Q80" s="99">
        <f t="shared" si="78"/>
        <v>32.124100065413892</v>
      </c>
      <c r="S80" s="71">
        <f t="shared" si="102"/>
        <v>64</v>
      </c>
      <c r="T80" s="71">
        <f t="shared" si="103"/>
        <v>2.0499999999999998</v>
      </c>
      <c r="U80" s="71">
        <v>1</v>
      </c>
      <c r="V80" s="62">
        <f t="shared" si="104"/>
        <v>1.05</v>
      </c>
      <c r="W80" s="70">
        <f t="shared" si="84"/>
        <v>240</v>
      </c>
      <c r="X80" s="70">
        <f t="shared" si="105"/>
        <v>16128</v>
      </c>
      <c r="Y80" s="70">
        <f t="shared" si="106"/>
        <v>146196.77939769853</v>
      </c>
      <c r="Z80" s="70">
        <f t="shared" si="107"/>
        <v>2923935.5879539722</v>
      </c>
      <c r="AA80" s="70">
        <f t="shared" si="108"/>
        <v>105.48451120679675</v>
      </c>
      <c r="AB80" s="99">
        <f t="shared" si="81"/>
        <v>9.0647804686072995</v>
      </c>
      <c r="AD80" s="71">
        <f t="shared" si="109"/>
        <v>39</v>
      </c>
      <c r="AE80" s="71">
        <f t="shared" si="110"/>
        <v>3.2249999999999996</v>
      </c>
      <c r="AF80" s="71">
        <v>1</v>
      </c>
      <c r="AG80" s="62">
        <f t="shared" si="111"/>
        <v>1.175</v>
      </c>
      <c r="AH80" s="70">
        <f t="shared" si="85"/>
        <v>3</v>
      </c>
      <c r="AI80" s="70">
        <f t="shared" si="112"/>
        <v>137.47499999999999</v>
      </c>
      <c r="AJ80" s="70">
        <f t="shared" si="113"/>
        <v>7187.2654505728196</v>
      </c>
      <c r="AK80" s="70">
        <f t="shared" si="114"/>
        <v>4599849.8883666154</v>
      </c>
      <c r="AL80" s="70">
        <f t="shared" si="115"/>
        <v>105.48451120679675</v>
      </c>
      <c r="AM80" s="99">
        <f t="shared" si="158"/>
        <v>52.280527009076707</v>
      </c>
      <c r="AO80" s="71">
        <f t="shared" si="116"/>
        <v>9</v>
      </c>
      <c r="AP80" s="71">
        <f t="shared" si="117"/>
        <v>4.55</v>
      </c>
      <c r="AQ80" s="71">
        <v>1</v>
      </c>
      <c r="AR80" s="62">
        <f t="shared" si="118"/>
        <v>1.325</v>
      </c>
      <c r="AS80" s="70">
        <f t="shared" si="86"/>
        <v>1</v>
      </c>
      <c r="AT80" s="70">
        <f t="shared" si="119"/>
        <v>11.924999999999999</v>
      </c>
      <c r="AU80" s="70">
        <f t="shared" si="120"/>
        <v>158.44020251989468</v>
      </c>
      <c r="AV80" s="70">
        <f t="shared" si="121"/>
        <v>6489710.6952149142</v>
      </c>
      <c r="AW80" s="70">
        <f t="shared" si="122"/>
        <v>105.48451120679675</v>
      </c>
      <c r="AX80" s="99">
        <f t="shared" si="159"/>
        <v>13.286390148418842</v>
      </c>
      <c r="AZ80" s="71">
        <f t="shared" si="123"/>
        <v>-28</v>
      </c>
      <c r="BA80" s="71">
        <f t="shared" si="124"/>
        <v>6.06</v>
      </c>
      <c r="BB80" s="71">
        <v>1</v>
      </c>
      <c r="BC80" s="62">
        <f t="shared" si="125"/>
        <v>1.51</v>
      </c>
      <c r="BD80" s="70">
        <f t="shared" si="87"/>
        <v>1</v>
      </c>
      <c r="BE80" s="70">
        <f t="shared" si="126"/>
        <v>-42.28</v>
      </c>
      <c r="BF80" s="70">
        <f t="shared" si="127"/>
        <v>1.2494090530130817</v>
      </c>
      <c r="BG80" s="70">
        <f t="shared" si="128"/>
        <v>8643438.8600005228</v>
      </c>
      <c r="BH80" s="70">
        <f t="shared" si="129"/>
        <v>105.48451120679675</v>
      </c>
      <c r="BK80" s="71">
        <f t="shared" si="130"/>
        <v>-78</v>
      </c>
      <c r="BL80" s="71">
        <f t="shared" si="131"/>
        <v>7.8199999999999994</v>
      </c>
      <c r="BM80" s="71">
        <v>1</v>
      </c>
      <c r="BN80" s="62">
        <f t="shared" si="132"/>
        <v>1.76</v>
      </c>
      <c r="BO80" s="70">
        <f t="shared" si="88"/>
        <v>1</v>
      </c>
      <c r="BP80" s="70">
        <f t="shared" si="133"/>
        <v>-137.28</v>
      </c>
      <c r="BQ80" s="70">
        <f t="shared" si="134"/>
        <v>1.5744860629644743E-3</v>
      </c>
      <c r="BR80" s="70">
        <f t="shared" si="135"/>
        <v>11153744.535512228</v>
      </c>
      <c r="BS80" s="70">
        <f t="shared" si="136"/>
        <v>105.48451120679675</v>
      </c>
      <c r="BV80" s="71">
        <f t="shared" si="137"/>
        <v>-133</v>
      </c>
      <c r="BW80" s="71">
        <f t="shared" si="138"/>
        <v>9.8550000000000004</v>
      </c>
      <c r="BX80" s="71">
        <v>1</v>
      </c>
      <c r="BY80" s="62">
        <f t="shared" si="139"/>
        <v>2.0350000000000001</v>
      </c>
      <c r="BZ80" s="70">
        <f t="shared" si="89"/>
        <v>1</v>
      </c>
      <c r="CA80" s="70">
        <f t="shared" si="140"/>
        <v>-270.65500000000003</v>
      </c>
      <c r="CB80" s="70">
        <f t="shared" si="141"/>
        <v>9.6885490869483051E-7</v>
      </c>
      <c r="CC80" s="70">
        <f t="shared" si="142"/>
        <v>14056285.472822635</v>
      </c>
      <c r="CD80" s="70">
        <f t="shared" si="143"/>
        <v>105.48451120679675</v>
      </c>
      <c r="CG80" s="71">
        <f t="shared" si="144"/>
        <v>-183</v>
      </c>
      <c r="CH80" s="71">
        <f t="shared" si="145"/>
        <v>12.14</v>
      </c>
      <c r="CI80" s="71">
        <v>1</v>
      </c>
      <c r="CJ80" s="62">
        <f t="shared" si="146"/>
        <v>2.2850000000000001</v>
      </c>
      <c r="CK80" s="70">
        <f t="shared" si="90"/>
        <v>1</v>
      </c>
      <c r="CL80" s="70">
        <f t="shared" si="147"/>
        <v>-418.15500000000003</v>
      </c>
      <c r="CM80" s="70">
        <f t="shared" si="148"/>
        <v>1.1655229927260908E-9</v>
      </c>
      <c r="CN80" s="70">
        <f t="shared" si="149"/>
        <v>17315403.920859136</v>
      </c>
      <c r="CO80" s="70">
        <f t="shared" si="150"/>
        <v>105.48451120679675</v>
      </c>
      <c r="CR80" s="71">
        <f t="shared" si="151"/>
        <v>-246</v>
      </c>
      <c r="CS80" s="71">
        <f t="shared" si="152"/>
        <v>14.74</v>
      </c>
      <c r="CT80" s="71">
        <v>1</v>
      </c>
      <c r="CU80" s="62">
        <f t="shared" si="160"/>
        <v>2.6</v>
      </c>
      <c r="CV80" s="70">
        <f t="shared" si="91"/>
        <v>1</v>
      </c>
      <c r="CW80" s="70">
        <f t="shared" si="153"/>
        <v>-639.6</v>
      </c>
      <c r="CX80" s="70">
        <f t="shared" si="154"/>
        <v>2.2794060511061539E-13</v>
      </c>
      <c r="CY80" s="70">
        <f t="shared" si="155"/>
        <v>21023810.032410514</v>
      </c>
      <c r="CZ80" s="70">
        <f t="shared" si="156"/>
        <v>105.48451120679675</v>
      </c>
    </row>
    <row r="81" spans="1:104">
      <c r="A81" s="62">
        <f t="shared" si="92"/>
        <v>3.3635856610148678</v>
      </c>
      <c r="B81" s="62">
        <f t="shared" si="93"/>
        <v>2.5</v>
      </c>
      <c r="C81" s="83">
        <f t="shared" si="80"/>
        <v>4.55</v>
      </c>
      <c r="D81" s="87"/>
      <c r="E81" s="65">
        <f t="shared" si="94"/>
        <v>32768.00000000016</v>
      </c>
      <c r="F81" s="62">
        <f t="shared" si="157"/>
        <v>15.000000000000007</v>
      </c>
      <c r="G81" s="66">
        <v>75</v>
      </c>
      <c r="H81" s="71">
        <f t="shared" si="95"/>
        <v>75</v>
      </c>
      <c r="I81" s="71">
        <f t="shared" si="96"/>
        <v>1</v>
      </c>
      <c r="J81" s="71">
        <v>1</v>
      </c>
      <c r="K81" s="62">
        <f t="shared" si="97"/>
        <v>1</v>
      </c>
      <c r="L81" s="70">
        <f t="shared" si="83"/>
        <v>120</v>
      </c>
      <c r="M81" s="70">
        <f t="shared" si="98"/>
        <v>9000</v>
      </c>
      <c r="N81" s="70">
        <f t="shared" si="99"/>
        <v>327680.00000000163</v>
      </c>
      <c r="O81" s="70">
        <f t="shared" si="100"/>
        <v>1638400.0000000079</v>
      </c>
      <c r="P81" s="70">
        <f t="shared" si="101"/>
        <v>109.3165339829832</v>
      </c>
      <c r="Q81" s="99">
        <f t="shared" ref="Q81:Q144" si="161">N81/M81</f>
        <v>36.408888888889066</v>
      </c>
      <c r="S81" s="71">
        <f t="shared" si="102"/>
        <v>65</v>
      </c>
      <c r="T81" s="71">
        <f t="shared" si="103"/>
        <v>2.0499999999999998</v>
      </c>
      <c r="U81" s="71">
        <v>1</v>
      </c>
      <c r="V81" s="62">
        <f t="shared" si="104"/>
        <v>1.05</v>
      </c>
      <c r="W81" s="70">
        <f t="shared" si="84"/>
        <v>240</v>
      </c>
      <c r="X81" s="70">
        <f t="shared" si="105"/>
        <v>16380</v>
      </c>
      <c r="Y81" s="70">
        <f t="shared" si="106"/>
        <v>167936.00000000076</v>
      </c>
      <c r="Z81" s="70">
        <f t="shared" si="107"/>
        <v>3358720.0000000163</v>
      </c>
      <c r="AA81" s="70">
        <f t="shared" si="108"/>
        <v>109.3165339829832</v>
      </c>
      <c r="AB81" s="99">
        <f t="shared" si="81"/>
        <v>10.2525030525031</v>
      </c>
      <c r="AD81" s="71">
        <f t="shared" si="109"/>
        <v>40</v>
      </c>
      <c r="AE81" s="71">
        <f t="shared" si="110"/>
        <v>3.2249999999999996</v>
      </c>
      <c r="AF81" s="71">
        <v>10</v>
      </c>
      <c r="AG81" s="62">
        <f t="shared" si="111"/>
        <v>1.175</v>
      </c>
      <c r="AH81" s="70">
        <f t="shared" si="85"/>
        <v>30</v>
      </c>
      <c r="AI81" s="70">
        <f t="shared" si="112"/>
        <v>1410</v>
      </c>
      <c r="AJ81" s="70">
        <f t="shared" si="113"/>
        <v>8256.0000000000218</v>
      </c>
      <c r="AK81" s="70">
        <f t="shared" si="114"/>
        <v>5283840.0000000251</v>
      </c>
      <c r="AL81" s="70">
        <f t="shared" si="115"/>
        <v>109.3165339829832</v>
      </c>
      <c r="AM81" s="99">
        <f t="shared" si="158"/>
        <v>5.8553191489361858</v>
      </c>
      <c r="AO81" s="71">
        <f t="shared" si="116"/>
        <v>10</v>
      </c>
      <c r="AP81" s="71">
        <f t="shared" si="117"/>
        <v>4.55</v>
      </c>
      <c r="AQ81" s="71">
        <v>1</v>
      </c>
      <c r="AR81" s="62">
        <f t="shared" si="118"/>
        <v>1.325</v>
      </c>
      <c r="AS81" s="70">
        <f t="shared" si="86"/>
        <v>1</v>
      </c>
      <c r="AT81" s="70">
        <f t="shared" si="119"/>
        <v>13.25</v>
      </c>
      <c r="AU81" s="70">
        <f t="shared" si="120"/>
        <v>182.00000000000011</v>
      </c>
      <c r="AV81" s="70">
        <f t="shared" si="121"/>
        <v>7454720.0000000363</v>
      </c>
      <c r="AW81" s="70">
        <f t="shared" si="122"/>
        <v>109.3165339829832</v>
      </c>
      <c r="AX81" s="99">
        <f t="shared" si="159"/>
        <v>13.735849056603783</v>
      </c>
      <c r="AZ81" s="71">
        <f t="shared" si="123"/>
        <v>-27</v>
      </c>
      <c r="BA81" s="71">
        <f t="shared" si="124"/>
        <v>6.06</v>
      </c>
      <c r="BB81" s="71">
        <v>1</v>
      </c>
      <c r="BC81" s="62">
        <f t="shared" si="125"/>
        <v>1.51</v>
      </c>
      <c r="BD81" s="70">
        <f t="shared" si="87"/>
        <v>1</v>
      </c>
      <c r="BE81" s="70">
        <f t="shared" si="126"/>
        <v>-40.770000000000003</v>
      </c>
      <c r="BF81" s="70">
        <f t="shared" si="127"/>
        <v>1.4351941239145307</v>
      </c>
      <c r="BG81" s="70">
        <f t="shared" si="128"/>
        <v>9928704.0000000466</v>
      </c>
      <c r="BH81" s="70">
        <f t="shared" si="129"/>
        <v>109.3165339829832</v>
      </c>
      <c r="BK81" s="71">
        <f t="shared" si="130"/>
        <v>-77</v>
      </c>
      <c r="BL81" s="71">
        <f t="shared" si="131"/>
        <v>7.8199999999999994</v>
      </c>
      <c r="BM81" s="71">
        <v>1</v>
      </c>
      <c r="BN81" s="62">
        <f t="shared" si="132"/>
        <v>1.76</v>
      </c>
      <c r="BO81" s="70">
        <f t="shared" si="88"/>
        <v>1</v>
      </c>
      <c r="BP81" s="70">
        <f t="shared" si="133"/>
        <v>-135.52000000000001</v>
      </c>
      <c r="BQ81" s="70">
        <f t="shared" si="134"/>
        <v>1.8086095504930497E-3</v>
      </c>
      <c r="BR81" s="70">
        <f t="shared" si="135"/>
        <v>12812288.000000061</v>
      </c>
      <c r="BS81" s="70">
        <f t="shared" si="136"/>
        <v>109.3165339829832</v>
      </c>
      <c r="BV81" s="71">
        <f t="shared" si="137"/>
        <v>-132</v>
      </c>
      <c r="BW81" s="71">
        <f t="shared" si="138"/>
        <v>9.8550000000000004</v>
      </c>
      <c r="BX81" s="71">
        <v>1</v>
      </c>
      <c r="BY81" s="62">
        <f t="shared" si="139"/>
        <v>2.0350000000000001</v>
      </c>
      <c r="BZ81" s="70">
        <f t="shared" si="89"/>
        <v>1</v>
      </c>
      <c r="CA81" s="70">
        <f t="shared" si="140"/>
        <v>-268.62</v>
      </c>
      <c r="CB81" s="70">
        <f t="shared" si="141"/>
        <v>1.1129220398485544E-6</v>
      </c>
      <c r="CC81" s="70">
        <f t="shared" si="142"/>
        <v>16146432.00000008</v>
      </c>
      <c r="CD81" s="70">
        <f t="shared" si="143"/>
        <v>109.3165339829832</v>
      </c>
      <c r="CG81" s="71">
        <f t="shared" si="144"/>
        <v>-182</v>
      </c>
      <c r="CH81" s="71">
        <f t="shared" si="145"/>
        <v>12.14</v>
      </c>
      <c r="CI81" s="71">
        <v>1</v>
      </c>
      <c r="CJ81" s="62">
        <f t="shared" si="146"/>
        <v>2.2850000000000001</v>
      </c>
      <c r="CK81" s="70">
        <f t="shared" si="90"/>
        <v>1</v>
      </c>
      <c r="CL81" s="70">
        <f t="shared" si="147"/>
        <v>-415.87</v>
      </c>
      <c r="CM81" s="70">
        <f t="shared" si="148"/>
        <v>1.3388343444556821E-9</v>
      </c>
      <c r="CN81" s="70">
        <f t="shared" si="149"/>
        <v>19890176.000000097</v>
      </c>
      <c r="CO81" s="70">
        <f t="shared" si="150"/>
        <v>109.3165339829832</v>
      </c>
      <c r="CR81" s="71">
        <f t="shared" si="151"/>
        <v>-245</v>
      </c>
      <c r="CS81" s="71">
        <f t="shared" si="152"/>
        <v>14.74</v>
      </c>
      <c r="CT81" s="71">
        <v>1</v>
      </c>
      <c r="CU81" s="62">
        <f t="shared" si="160"/>
        <v>2.6</v>
      </c>
      <c r="CV81" s="70">
        <f t="shared" si="91"/>
        <v>1</v>
      </c>
      <c r="CW81" s="70">
        <f t="shared" si="153"/>
        <v>-637</v>
      </c>
      <c r="CX81" s="70">
        <f t="shared" si="154"/>
        <v>2.6183499812759269E-13</v>
      </c>
      <c r="CY81" s="70">
        <f t="shared" si="155"/>
        <v>24150016.000000119</v>
      </c>
      <c r="CZ81" s="70">
        <f t="shared" si="156"/>
        <v>109.3165339829832</v>
      </c>
    </row>
    <row r="82" spans="1:104">
      <c r="A82" s="62">
        <f t="shared" si="92"/>
        <v>3.4822022531845063</v>
      </c>
      <c r="B82" s="62">
        <f t="shared" si="93"/>
        <v>2.5333333333333332</v>
      </c>
      <c r="C82" s="83">
        <f t="shared" si="80"/>
        <v>4.55</v>
      </c>
      <c r="D82" s="87"/>
      <c r="E82" s="65">
        <f t="shared" si="94"/>
        <v>37640.547696543035</v>
      </c>
      <c r="F82" s="62">
        <f t="shared" si="157"/>
        <v>15.200000000000008</v>
      </c>
      <c r="G82" s="66">
        <v>76</v>
      </c>
      <c r="H82" s="71">
        <f t="shared" si="95"/>
        <v>76</v>
      </c>
      <c r="I82" s="71">
        <f t="shared" si="96"/>
        <v>1</v>
      </c>
      <c r="J82" s="71">
        <v>1</v>
      </c>
      <c r="K82" s="62">
        <f t="shared" si="97"/>
        <v>1</v>
      </c>
      <c r="L82" s="70">
        <f t="shared" si="83"/>
        <v>120</v>
      </c>
      <c r="M82" s="70">
        <f t="shared" si="98"/>
        <v>9120</v>
      </c>
      <c r="N82" s="70">
        <f t="shared" si="99"/>
        <v>376405.47696543037</v>
      </c>
      <c r="O82" s="70">
        <f t="shared" si="100"/>
        <v>1882027.3848271517</v>
      </c>
      <c r="P82" s="70">
        <f t="shared" si="101"/>
        <v>113.28764663693593</v>
      </c>
      <c r="Q82" s="99">
        <f t="shared" si="161"/>
        <v>41.272530369016486</v>
      </c>
      <c r="S82" s="71">
        <f t="shared" si="102"/>
        <v>66</v>
      </c>
      <c r="T82" s="71">
        <f t="shared" si="103"/>
        <v>2.0499999999999998</v>
      </c>
      <c r="U82" s="71">
        <v>1</v>
      </c>
      <c r="V82" s="62">
        <f t="shared" si="104"/>
        <v>1.05</v>
      </c>
      <c r="W82" s="70">
        <f t="shared" si="84"/>
        <v>240</v>
      </c>
      <c r="X82" s="70">
        <f t="shared" si="105"/>
        <v>16632</v>
      </c>
      <c r="Y82" s="70">
        <f t="shared" si="106"/>
        <v>192907.80694478293</v>
      </c>
      <c r="Z82" s="70">
        <f t="shared" si="107"/>
        <v>3858156.1388956606</v>
      </c>
      <c r="AA82" s="70">
        <f t="shared" si="108"/>
        <v>113.28764663693593</v>
      </c>
      <c r="AB82" s="99">
        <f t="shared" si="81"/>
        <v>11.598593491148565</v>
      </c>
      <c r="AD82" s="71">
        <f t="shared" si="109"/>
        <v>41</v>
      </c>
      <c r="AE82" s="71">
        <f t="shared" si="110"/>
        <v>3.2249999999999996</v>
      </c>
      <c r="AF82" s="71">
        <v>1</v>
      </c>
      <c r="AG82" s="62">
        <f t="shared" si="111"/>
        <v>1.175</v>
      </c>
      <c r="AH82" s="70">
        <f t="shared" si="85"/>
        <v>30</v>
      </c>
      <c r="AI82" s="70">
        <f t="shared" si="112"/>
        <v>1445.25</v>
      </c>
      <c r="AJ82" s="70">
        <f t="shared" si="113"/>
        <v>9483.6536188555474</v>
      </c>
      <c r="AK82" s="70">
        <f t="shared" si="114"/>
        <v>6069538.3160675634</v>
      </c>
      <c r="AL82" s="70">
        <f t="shared" si="115"/>
        <v>113.28764663693593</v>
      </c>
      <c r="AM82" s="99">
        <f t="shared" si="158"/>
        <v>6.5619468042591578</v>
      </c>
      <c r="AO82" s="71">
        <f t="shared" si="116"/>
        <v>11</v>
      </c>
      <c r="AP82" s="71">
        <f t="shared" si="117"/>
        <v>4.55</v>
      </c>
      <c r="AQ82" s="71">
        <v>1</v>
      </c>
      <c r="AR82" s="62">
        <f t="shared" si="118"/>
        <v>1.325</v>
      </c>
      <c r="AS82" s="70">
        <f t="shared" si="86"/>
        <v>1</v>
      </c>
      <c r="AT82" s="70">
        <f t="shared" si="119"/>
        <v>14.574999999999999</v>
      </c>
      <c r="AU82" s="70">
        <f t="shared" si="120"/>
        <v>209.06310060946052</v>
      </c>
      <c r="AV82" s="70">
        <f t="shared" si="121"/>
        <v>8563224.6009635404</v>
      </c>
      <c r="AW82" s="70">
        <f t="shared" si="122"/>
        <v>113.28764663693593</v>
      </c>
      <c r="AX82" s="99">
        <f t="shared" si="159"/>
        <v>14.34395201437122</v>
      </c>
      <c r="AZ82" s="71">
        <f t="shared" si="123"/>
        <v>-26</v>
      </c>
      <c r="BA82" s="71">
        <f t="shared" si="124"/>
        <v>6.06</v>
      </c>
      <c r="BB82" s="71">
        <v>1</v>
      </c>
      <c r="BC82" s="62">
        <f t="shared" si="125"/>
        <v>1.51</v>
      </c>
      <c r="BD82" s="70">
        <f t="shared" si="87"/>
        <v>1</v>
      </c>
      <c r="BE82" s="70">
        <f t="shared" si="126"/>
        <v>-39.26</v>
      </c>
      <c r="BF82" s="70">
        <f t="shared" si="127"/>
        <v>1.6486051292420321</v>
      </c>
      <c r="BG82" s="70">
        <f t="shared" si="128"/>
        <v>11405085.952052539</v>
      </c>
      <c r="BH82" s="70">
        <f t="shared" si="129"/>
        <v>113.28764663693593</v>
      </c>
      <c r="BK82" s="71">
        <f t="shared" si="130"/>
        <v>-76</v>
      </c>
      <c r="BL82" s="71">
        <f t="shared" si="131"/>
        <v>7.8199999999999994</v>
      </c>
      <c r="BM82" s="71">
        <v>1</v>
      </c>
      <c r="BN82" s="62">
        <f t="shared" si="132"/>
        <v>1.76</v>
      </c>
      <c r="BO82" s="70">
        <f t="shared" si="88"/>
        <v>1</v>
      </c>
      <c r="BP82" s="70">
        <f t="shared" si="133"/>
        <v>-133.76</v>
      </c>
      <c r="BQ82" s="70">
        <f t="shared" si="134"/>
        <v>2.0775468154832933E-3</v>
      </c>
      <c r="BR82" s="70">
        <f t="shared" si="135"/>
        <v>14717454.149348326</v>
      </c>
      <c r="BS82" s="70">
        <f t="shared" si="136"/>
        <v>113.28764663693593</v>
      </c>
      <c r="BV82" s="71">
        <f t="shared" si="137"/>
        <v>-131</v>
      </c>
      <c r="BW82" s="71">
        <f t="shared" si="138"/>
        <v>9.8550000000000004</v>
      </c>
      <c r="BX82" s="71">
        <v>1</v>
      </c>
      <c r="BY82" s="62">
        <f t="shared" si="139"/>
        <v>2.0350000000000001</v>
      </c>
      <c r="BZ82" s="70">
        <f t="shared" si="89"/>
        <v>1</v>
      </c>
      <c r="CA82" s="70">
        <f t="shared" si="140"/>
        <v>-266.58500000000004</v>
      </c>
      <c r="CB82" s="70">
        <f t="shared" si="141"/>
        <v>1.2784117164139791E-6</v>
      </c>
      <c r="CC82" s="70">
        <f t="shared" si="142"/>
        <v>18547379.877471581</v>
      </c>
      <c r="CD82" s="70">
        <f t="shared" si="143"/>
        <v>113.28764663693593</v>
      </c>
      <c r="CG82" s="71">
        <f t="shared" si="144"/>
        <v>-181</v>
      </c>
      <c r="CH82" s="71">
        <f t="shared" si="145"/>
        <v>12.14</v>
      </c>
      <c r="CI82" s="71">
        <v>1</v>
      </c>
      <c r="CJ82" s="62">
        <f t="shared" si="146"/>
        <v>2.2850000000000001</v>
      </c>
      <c r="CK82" s="70">
        <f t="shared" si="90"/>
        <v>1</v>
      </c>
      <c r="CL82" s="70">
        <f t="shared" si="147"/>
        <v>-413.58500000000004</v>
      </c>
      <c r="CM82" s="70">
        <f t="shared" si="148"/>
        <v>1.5379168090897759E-9</v>
      </c>
      <c r="CN82" s="70">
        <f t="shared" si="149"/>
        <v>22847812.451801624</v>
      </c>
      <c r="CO82" s="70">
        <f t="shared" si="150"/>
        <v>113.28764663693593</v>
      </c>
      <c r="CR82" s="71">
        <f t="shared" si="151"/>
        <v>-244</v>
      </c>
      <c r="CS82" s="71">
        <f t="shared" si="152"/>
        <v>14.74</v>
      </c>
      <c r="CT82" s="71">
        <v>1</v>
      </c>
      <c r="CU82" s="62">
        <f t="shared" si="160"/>
        <v>2.6</v>
      </c>
      <c r="CV82" s="70">
        <f t="shared" si="91"/>
        <v>1</v>
      </c>
      <c r="CW82" s="70">
        <f t="shared" si="153"/>
        <v>-634.4</v>
      </c>
      <c r="CX82" s="70">
        <f t="shared" si="154"/>
        <v>3.0076943162981743E-13</v>
      </c>
      <c r="CY82" s="70">
        <f t="shared" si="155"/>
        <v>27741083.652352214</v>
      </c>
      <c r="CZ82" s="70">
        <f t="shared" si="156"/>
        <v>113.28764663693593</v>
      </c>
    </row>
    <row r="83" spans="1:104">
      <c r="A83" s="62">
        <f t="shared" si="92"/>
        <v>3.6050018504433314</v>
      </c>
      <c r="B83" s="62">
        <f t="shared" si="93"/>
        <v>2.5666666666666669</v>
      </c>
      <c r="C83" s="83">
        <f t="shared" si="80"/>
        <v>4.55</v>
      </c>
      <c r="D83" s="87"/>
      <c r="E83" s="65">
        <f t="shared" si="94"/>
        <v>43237.635220206423</v>
      </c>
      <c r="F83" s="62">
        <f t="shared" si="157"/>
        <v>15.400000000000007</v>
      </c>
      <c r="G83" s="66">
        <v>77</v>
      </c>
      <c r="H83" s="71">
        <f t="shared" si="95"/>
        <v>77</v>
      </c>
      <c r="I83" s="71">
        <f t="shared" si="96"/>
        <v>1</v>
      </c>
      <c r="J83" s="71">
        <v>1</v>
      </c>
      <c r="K83" s="62">
        <f t="shared" si="97"/>
        <v>1</v>
      </c>
      <c r="L83" s="70">
        <f t="shared" si="83"/>
        <v>120</v>
      </c>
      <c r="M83" s="70">
        <f t="shared" si="98"/>
        <v>9240</v>
      </c>
      <c r="N83" s="70">
        <f t="shared" si="99"/>
        <v>432376.35220206424</v>
      </c>
      <c r="O83" s="70">
        <f t="shared" si="100"/>
        <v>2161881.7610103213</v>
      </c>
      <c r="P83" s="70">
        <f t="shared" si="101"/>
        <v>117.40289359610451</v>
      </c>
      <c r="Q83" s="99">
        <f t="shared" si="161"/>
        <v>46.793977511045917</v>
      </c>
      <c r="S83" s="71">
        <f t="shared" si="102"/>
        <v>67</v>
      </c>
      <c r="T83" s="71">
        <f t="shared" si="103"/>
        <v>2.0499999999999998</v>
      </c>
      <c r="U83" s="71">
        <v>1</v>
      </c>
      <c r="V83" s="62">
        <f t="shared" si="104"/>
        <v>1.05</v>
      </c>
      <c r="W83" s="70">
        <f t="shared" si="84"/>
        <v>240</v>
      </c>
      <c r="X83" s="70">
        <f t="shared" si="105"/>
        <v>16884</v>
      </c>
      <c r="Y83" s="70">
        <f t="shared" si="106"/>
        <v>221592.88050355777</v>
      </c>
      <c r="Z83" s="70">
        <f t="shared" si="107"/>
        <v>4431857.610071158</v>
      </c>
      <c r="AA83" s="70">
        <f t="shared" si="108"/>
        <v>117.40289359610451</v>
      </c>
      <c r="AB83" s="99">
        <f t="shared" si="81"/>
        <v>13.124430259627918</v>
      </c>
      <c r="AD83" s="71">
        <f t="shared" si="109"/>
        <v>42</v>
      </c>
      <c r="AE83" s="71">
        <f t="shared" si="110"/>
        <v>3.2249999999999996</v>
      </c>
      <c r="AF83" s="71">
        <v>1</v>
      </c>
      <c r="AG83" s="62">
        <f t="shared" si="111"/>
        <v>1.175</v>
      </c>
      <c r="AH83" s="70">
        <f t="shared" si="85"/>
        <v>30</v>
      </c>
      <c r="AI83" s="70">
        <f t="shared" si="112"/>
        <v>1480.5</v>
      </c>
      <c r="AJ83" s="70">
        <f t="shared" si="113"/>
        <v>10893.857311341046</v>
      </c>
      <c r="AK83" s="70">
        <f t="shared" si="114"/>
        <v>6972068.6792582851</v>
      </c>
      <c r="AL83" s="70">
        <f t="shared" si="115"/>
        <v>117.40289359610451</v>
      </c>
      <c r="AM83" s="99">
        <f t="shared" si="158"/>
        <v>7.3582285115441035</v>
      </c>
      <c r="AO83" s="71">
        <f t="shared" si="116"/>
        <v>12</v>
      </c>
      <c r="AP83" s="71">
        <f t="shared" si="117"/>
        <v>4.55</v>
      </c>
      <c r="AQ83" s="71">
        <v>1</v>
      </c>
      <c r="AR83" s="62">
        <f t="shared" si="118"/>
        <v>1.325</v>
      </c>
      <c r="AS83" s="70">
        <f t="shared" si="86"/>
        <v>1</v>
      </c>
      <c r="AT83" s="70">
        <f t="shared" si="119"/>
        <v>15.899999999999999</v>
      </c>
      <c r="AU83" s="70">
        <f t="shared" si="120"/>
        <v>240.15043976066696</v>
      </c>
      <c r="AV83" s="70">
        <f t="shared" si="121"/>
        <v>9836562.0125969611</v>
      </c>
      <c r="AW83" s="70">
        <f t="shared" si="122"/>
        <v>117.40289359610451</v>
      </c>
      <c r="AX83" s="99">
        <f t="shared" si="159"/>
        <v>15.103801242809244</v>
      </c>
      <c r="AZ83" s="71">
        <f t="shared" si="123"/>
        <v>-25</v>
      </c>
      <c r="BA83" s="71">
        <f t="shared" si="124"/>
        <v>6.06</v>
      </c>
      <c r="BB83" s="71">
        <v>1</v>
      </c>
      <c r="BC83" s="62">
        <f t="shared" si="125"/>
        <v>1.51</v>
      </c>
      <c r="BD83" s="70">
        <f t="shared" si="87"/>
        <v>1</v>
      </c>
      <c r="BE83" s="70">
        <f t="shared" si="126"/>
        <v>-37.75</v>
      </c>
      <c r="BF83" s="70">
        <f t="shared" si="127"/>
        <v>1.8937499999999965</v>
      </c>
      <c r="BG83" s="70">
        <f t="shared" si="128"/>
        <v>13101003.471722545</v>
      </c>
      <c r="BH83" s="70">
        <f t="shared" si="129"/>
        <v>117.40289359610451</v>
      </c>
      <c r="BK83" s="71">
        <f t="shared" si="130"/>
        <v>-75</v>
      </c>
      <c r="BL83" s="71">
        <f t="shared" si="131"/>
        <v>7.8199999999999994</v>
      </c>
      <c r="BM83" s="71">
        <v>1</v>
      </c>
      <c r="BN83" s="62">
        <f t="shared" si="132"/>
        <v>1.76</v>
      </c>
      <c r="BO83" s="70">
        <f t="shared" si="88"/>
        <v>1</v>
      </c>
      <c r="BP83" s="70">
        <f t="shared" si="133"/>
        <v>-132</v>
      </c>
      <c r="BQ83" s="70">
        <f t="shared" si="134"/>
        <v>2.3864746093749879E-3</v>
      </c>
      <c r="BR83" s="70">
        <f t="shared" si="135"/>
        <v>16905915.371100709</v>
      </c>
      <c r="BS83" s="70">
        <f t="shared" si="136"/>
        <v>117.40289359610451</v>
      </c>
      <c r="BV83" s="71">
        <f t="shared" si="137"/>
        <v>-130</v>
      </c>
      <c r="BW83" s="71">
        <f t="shared" si="138"/>
        <v>9.8550000000000004</v>
      </c>
      <c r="BX83" s="71">
        <v>1</v>
      </c>
      <c r="BY83" s="62">
        <f t="shared" si="139"/>
        <v>2.0350000000000001</v>
      </c>
      <c r="BZ83" s="70">
        <f t="shared" si="89"/>
        <v>1</v>
      </c>
      <c r="CA83" s="70">
        <f t="shared" si="140"/>
        <v>-264.55</v>
      </c>
      <c r="CB83" s="70">
        <f t="shared" si="141"/>
        <v>1.468509435653674E-6</v>
      </c>
      <c r="CC83" s="70">
        <f t="shared" si="142"/>
        <v>21305344.754756715</v>
      </c>
      <c r="CD83" s="70">
        <f t="shared" si="143"/>
        <v>117.40289359610451</v>
      </c>
      <c r="CG83" s="71">
        <f t="shared" si="144"/>
        <v>-180</v>
      </c>
      <c r="CH83" s="71">
        <f t="shared" si="145"/>
        <v>12.14</v>
      </c>
      <c r="CI83" s="71">
        <v>1</v>
      </c>
      <c r="CJ83" s="62">
        <f t="shared" si="146"/>
        <v>2.2850000000000001</v>
      </c>
      <c r="CK83" s="70">
        <f t="shared" si="90"/>
        <v>1</v>
      </c>
      <c r="CL83" s="70">
        <f t="shared" si="147"/>
        <v>-411.3</v>
      </c>
      <c r="CM83" s="70">
        <f t="shared" si="148"/>
        <v>1.7666025087237148E-9</v>
      </c>
      <c r="CN83" s="70">
        <f t="shared" si="149"/>
        <v>26245244.578665297</v>
      </c>
      <c r="CO83" s="70">
        <f t="shared" si="150"/>
        <v>117.40289359610451</v>
      </c>
      <c r="CR83" s="71">
        <f t="shared" si="151"/>
        <v>-243</v>
      </c>
      <c r="CS83" s="71">
        <f t="shared" si="152"/>
        <v>14.74</v>
      </c>
      <c r="CT83" s="71">
        <v>1</v>
      </c>
      <c r="CU83" s="62">
        <f t="shared" si="160"/>
        <v>2.6</v>
      </c>
      <c r="CV83" s="70">
        <f t="shared" si="91"/>
        <v>1</v>
      </c>
      <c r="CW83" s="70">
        <f t="shared" si="153"/>
        <v>-631.80000000000007</v>
      </c>
      <c r="CX83" s="70">
        <f t="shared" si="154"/>
        <v>3.4549335134656445E-13</v>
      </c>
      <c r="CY83" s="70">
        <f t="shared" si="155"/>
        <v>31866137.157292135</v>
      </c>
      <c r="CZ83" s="70">
        <f t="shared" si="156"/>
        <v>117.40289359610451</v>
      </c>
    </row>
    <row r="84" spans="1:104">
      <c r="A84" s="62">
        <f t="shared" si="92"/>
        <v>3.7321319661472407</v>
      </c>
      <c r="B84" s="62">
        <f t="shared" si="93"/>
        <v>2.6</v>
      </c>
      <c r="C84" s="83">
        <f t="shared" si="80"/>
        <v>4.55</v>
      </c>
      <c r="D84" s="87"/>
      <c r="E84" s="65">
        <f t="shared" si="94"/>
        <v>49667.000451412976</v>
      </c>
      <c r="F84" s="62">
        <f t="shared" si="157"/>
        <v>15.600000000000007</v>
      </c>
      <c r="G84" s="66">
        <v>78</v>
      </c>
      <c r="H84" s="71">
        <f t="shared" si="95"/>
        <v>78</v>
      </c>
      <c r="I84" s="71">
        <f t="shared" si="96"/>
        <v>1</v>
      </c>
      <c r="J84" s="71">
        <v>1</v>
      </c>
      <c r="K84" s="62">
        <f t="shared" si="97"/>
        <v>1</v>
      </c>
      <c r="L84" s="70">
        <f t="shared" si="83"/>
        <v>120</v>
      </c>
      <c r="M84" s="70">
        <f t="shared" si="98"/>
        <v>9360</v>
      </c>
      <c r="N84" s="70">
        <f t="shared" si="99"/>
        <v>496670.00451412977</v>
      </c>
      <c r="O84" s="70">
        <f t="shared" si="100"/>
        <v>2483350.0225706487</v>
      </c>
      <c r="P84" s="70">
        <f t="shared" si="101"/>
        <v>121.66750209640006</v>
      </c>
      <c r="Q84" s="99">
        <f t="shared" si="161"/>
        <v>53.063034670313009</v>
      </c>
      <c r="S84" s="71">
        <f t="shared" si="102"/>
        <v>68</v>
      </c>
      <c r="T84" s="71">
        <f t="shared" si="103"/>
        <v>2.0499999999999998</v>
      </c>
      <c r="U84" s="71">
        <v>1</v>
      </c>
      <c r="V84" s="62">
        <f t="shared" si="104"/>
        <v>1.05</v>
      </c>
      <c r="W84" s="70">
        <f t="shared" si="84"/>
        <v>240</v>
      </c>
      <c r="X84" s="70">
        <f t="shared" si="105"/>
        <v>17136</v>
      </c>
      <c r="Y84" s="70">
        <f t="shared" si="106"/>
        <v>254543.37731349139</v>
      </c>
      <c r="Z84" s="70">
        <f t="shared" si="107"/>
        <v>5090867.5462698294</v>
      </c>
      <c r="AA84" s="70">
        <f t="shared" si="108"/>
        <v>121.66750209640006</v>
      </c>
      <c r="AB84" s="99">
        <f t="shared" si="81"/>
        <v>14.854305398779843</v>
      </c>
      <c r="AD84" s="71">
        <f t="shared" si="109"/>
        <v>43</v>
      </c>
      <c r="AE84" s="71">
        <f t="shared" si="110"/>
        <v>3.2249999999999996</v>
      </c>
      <c r="AF84" s="71">
        <v>1</v>
      </c>
      <c r="AG84" s="62">
        <f t="shared" si="111"/>
        <v>1.175</v>
      </c>
      <c r="AH84" s="70">
        <f t="shared" si="85"/>
        <v>30</v>
      </c>
      <c r="AI84" s="70">
        <f t="shared" si="112"/>
        <v>1515.75</v>
      </c>
      <c r="AJ84" s="70">
        <f t="shared" si="113"/>
        <v>12513.755973109883</v>
      </c>
      <c r="AK84" s="70">
        <f t="shared" si="114"/>
        <v>8008803.8227903405</v>
      </c>
      <c r="AL84" s="70">
        <f t="shared" si="115"/>
        <v>121.66750209640006</v>
      </c>
      <c r="AM84" s="99">
        <f t="shared" si="158"/>
        <v>8.2558178941843199</v>
      </c>
      <c r="AO84" s="71">
        <f t="shared" si="116"/>
        <v>13</v>
      </c>
      <c r="AP84" s="71">
        <f t="shared" si="117"/>
        <v>4.55</v>
      </c>
      <c r="AQ84" s="71">
        <v>1</v>
      </c>
      <c r="AR84" s="62">
        <f t="shared" si="118"/>
        <v>1.325</v>
      </c>
      <c r="AS84" s="70">
        <f t="shared" si="86"/>
        <v>1</v>
      </c>
      <c r="AT84" s="70">
        <f t="shared" si="119"/>
        <v>17.224999999999998</v>
      </c>
      <c r="AU84" s="70">
        <f t="shared" si="120"/>
        <v>275.8604151048927</v>
      </c>
      <c r="AV84" s="70">
        <f t="shared" si="121"/>
        <v>11299242.602696452</v>
      </c>
      <c r="AW84" s="70">
        <f t="shared" si="122"/>
        <v>121.66750209640006</v>
      </c>
      <c r="AX84" s="99">
        <f t="shared" si="159"/>
        <v>16.015118438600449</v>
      </c>
      <c r="AZ84" s="71">
        <f t="shared" si="123"/>
        <v>-24</v>
      </c>
      <c r="BA84" s="71">
        <f t="shared" si="124"/>
        <v>6.06</v>
      </c>
      <c r="BB84" s="71">
        <v>1</v>
      </c>
      <c r="BC84" s="62">
        <f t="shared" si="125"/>
        <v>1.51</v>
      </c>
      <c r="BD84" s="70">
        <f t="shared" si="87"/>
        <v>1</v>
      </c>
      <c r="BE84" s="70">
        <f t="shared" si="126"/>
        <v>-36.24</v>
      </c>
      <c r="BF84" s="70">
        <f t="shared" si="127"/>
        <v>2.1753475097756318</v>
      </c>
      <c r="BG84" s="70">
        <f t="shared" si="128"/>
        <v>15049101.136778131</v>
      </c>
      <c r="BH84" s="70">
        <f t="shared" si="129"/>
        <v>121.66750209640006</v>
      </c>
      <c r="BK84" s="71">
        <f t="shared" si="130"/>
        <v>-74</v>
      </c>
      <c r="BL84" s="71">
        <f t="shared" si="131"/>
        <v>7.8199999999999994</v>
      </c>
      <c r="BM84" s="71">
        <v>1</v>
      </c>
      <c r="BN84" s="62">
        <f t="shared" si="132"/>
        <v>1.76</v>
      </c>
      <c r="BO84" s="70">
        <f t="shared" si="88"/>
        <v>1</v>
      </c>
      <c r="BP84" s="70">
        <f t="shared" si="133"/>
        <v>-130.24</v>
      </c>
      <c r="BQ84" s="70">
        <f t="shared" si="134"/>
        <v>2.7413394580312403E-3</v>
      </c>
      <c r="BR84" s="70">
        <f t="shared" si="135"/>
        <v>19419797.176502474</v>
      </c>
      <c r="BS84" s="70">
        <f t="shared" si="136"/>
        <v>121.66750209640006</v>
      </c>
      <c r="BV84" s="71">
        <f t="shared" si="137"/>
        <v>-129</v>
      </c>
      <c r="BW84" s="71">
        <f t="shared" si="138"/>
        <v>9.8550000000000004</v>
      </c>
      <c r="BX84" s="71">
        <v>1</v>
      </c>
      <c r="BY84" s="62">
        <f t="shared" si="139"/>
        <v>2.0350000000000001</v>
      </c>
      <c r="BZ84" s="70">
        <f t="shared" si="89"/>
        <v>1</v>
      </c>
      <c r="CA84" s="70">
        <f t="shared" si="140"/>
        <v>-262.51500000000004</v>
      </c>
      <c r="CB84" s="70">
        <f t="shared" si="141"/>
        <v>1.6868743730329996E-6</v>
      </c>
      <c r="CC84" s="70">
        <f t="shared" si="142"/>
        <v>24473414.472433746</v>
      </c>
      <c r="CD84" s="70">
        <f t="shared" si="143"/>
        <v>121.66750209640006</v>
      </c>
      <c r="CG84" s="71">
        <f t="shared" si="144"/>
        <v>-179</v>
      </c>
      <c r="CH84" s="71">
        <f t="shared" si="145"/>
        <v>12.14</v>
      </c>
      <c r="CI84" s="71">
        <v>1</v>
      </c>
      <c r="CJ84" s="62">
        <f t="shared" si="146"/>
        <v>2.2850000000000001</v>
      </c>
      <c r="CK84" s="70">
        <f t="shared" si="90"/>
        <v>1</v>
      </c>
      <c r="CL84" s="70">
        <f t="shared" si="147"/>
        <v>-409.01500000000004</v>
      </c>
      <c r="CM84" s="70">
        <f t="shared" si="148"/>
        <v>2.0292933957045664E-9</v>
      </c>
      <c r="CN84" s="70">
        <f t="shared" si="149"/>
        <v>30147869.274007682</v>
      </c>
      <c r="CO84" s="70">
        <f t="shared" si="150"/>
        <v>121.66750209640006</v>
      </c>
      <c r="CR84" s="71">
        <f t="shared" si="151"/>
        <v>-242</v>
      </c>
      <c r="CS84" s="71">
        <f t="shared" si="152"/>
        <v>14.74</v>
      </c>
      <c r="CT84" s="71">
        <v>1</v>
      </c>
      <c r="CU84" s="62">
        <f t="shared" si="160"/>
        <v>2.6</v>
      </c>
      <c r="CV84" s="70">
        <f t="shared" si="91"/>
        <v>1</v>
      </c>
      <c r="CW84" s="70">
        <f t="shared" si="153"/>
        <v>-629.20000000000005</v>
      </c>
      <c r="CX84" s="70">
        <f t="shared" si="154"/>
        <v>3.9686764435421127E-13</v>
      </c>
      <c r="CY84" s="70">
        <f t="shared" si="155"/>
        <v>36604579.332691364</v>
      </c>
      <c r="CZ84" s="70">
        <f t="shared" si="156"/>
        <v>121.66750209640006</v>
      </c>
    </row>
    <row r="85" spans="1:104">
      <c r="A85" s="62">
        <f t="shared" si="92"/>
        <v>3.8637453156993944</v>
      </c>
      <c r="B85" s="62">
        <f t="shared" si="93"/>
        <v>2.6333333333333333</v>
      </c>
      <c r="C85" s="83">
        <f t="shared" si="80"/>
        <v>4.55</v>
      </c>
      <c r="D85" s="87"/>
      <c r="E85" s="65">
        <f t="shared" si="94"/>
        <v>57052.401716175089</v>
      </c>
      <c r="F85" s="62">
        <f t="shared" si="157"/>
        <v>15.800000000000008</v>
      </c>
      <c r="G85" s="66">
        <v>79</v>
      </c>
      <c r="H85" s="71">
        <f t="shared" si="95"/>
        <v>79</v>
      </c>
      <c r="I85" s="71">
        <f t="shared" si="96"/>
        <v>1</v>
      </c>
      <c r="J85" s="71">
        <v>1</v>
      </c>
      <c r="K85" s="62">
        <f t="shared" si="97"/>
        <v>1</v>
      </c>
      <c r="L85" s="70">
        <f t="shared" si="83"/>
        <v>120</v>
      </c>
      <c r="M85" s="70">
        <f t="shared" si="98"/>
        <v>9480</v>
      </c>
      <c r="N85" s="70">
        <f t="shared" si="99"/>
        <v>570524.01716175093</v>
      </c>
      <c r="O85" s="70">
        <f t="shared" si="100"/>
        <v>2852620.0858087544</v>
      </c>
      <c r="P85" s="70">
        <f t="shared" si="101"/>
        <v>126.08688880232357</v>
      </c>
      <c r="Q85" s="99">
        <f t="shared" si="161"/>
        <v>60.181858350395665</v>
      </c>
      <c r="S85" s="71">
        <f t="shared" si="102"/>
        <v>69</v>
      </c>
      <c r="T85" s="71">
        <f t="shared" si="103"/>
        <v>2.0499999999999998</v>
      </c>
      <c r="U85" s="71">
        <v>1</v>
      </c>
      <c r="V85" s="62">
        <f t="shared" si="104"/>
        <v>1.05</v>
      </c>
      <c r="W85" s="70">
        <f t="shared" si="84"/>
        <v>240</v>
      </c>
      <c r="X85" s="70">
        <f t="shared" si="105"/>
        <v>17388</v>
      </c>
      <c r="Y85" s="70">
        <f t="shared" si="106"/>
        <v>292393.55879539717</v>
      </c>
      <c r="Z85" s="70">
        <f t="shared" si="107"/>
        <v>5847871.1759079462</v>
      </c>
      <c r="AA85" s="70">
        <f t="shared" si="108"/>
        <v>126.08688880232357</v>
      </c>
      <c r="AB85" s="99">
        <f t="shared" si="81"/>
        <v>16.815824637416448</v>
      </c>
      <c r="AD85" s="71">
        <f t="shared" si="109"/>
        <v>44</v>
      </c>
      <c r="AE85" s="71">
        <f t="shared" si="110"/>
        <v>3.2249999999999996</v>
      </c>
      <c r="AF85" s="71">
        <v>1</v>
      </c>
      <c r="AG85" s="62">
        <f t="shared" si="111"/>
        <v>1.175</v>
      </c>
      <c r="AH85" s="70">
        <f t="shared" si="85"/>
        <v>30</v>
      </c>
      <c r="AI85" s="70">
        <f t="shared" si="112"/>
        <v>1551</v>
      </c>
      <c r="AJ85" s="70">
        <f t="shared" si="113"/>
        <v>14374.530901145643</v>
      </c>
      <c r="AK85" s="70">
        <f t="shared" si="114"/>
        <v>9199699.7767332308</v>
      </c>
      <c r="AL85" s="70">
        <f t="shared" si="115"/>
        <v>126.08688880232357</v>
      </c>
      <c r="AM85" s="99">
        <f t="shared" si="158"/>
        <v>9.2679116061545095</v>
      </c>
      <c r="AO85" s="71">
        <f t="shared" si="116"/>
        <v>14</v>
      </c>
      <c r="AP85" s="71">
        <f t="shared" si="117"/>
        <v>4.55</v>
      </c>
      <c r="AQ85" s="71">
        <v>1</v>
      </c>
      <c r="AR85" s="62">
        <f t="shared" si="118"/>
        <v>1.325</v>
      </c>
      <c r="AS85" s="70">
        <f t="shared" si="86"/>
        <v>1</v>
      </c>
      <c r="AT85" s="70">
        <f t="shared" si="119"/>
        <v>18.55</v>
      </c>
      <c r="AU85" s="70">
        <f t="shared" si="120"/>
        <v>316.88040503978942</v>
      </c>
      <c r="AV85" s="70">
        <f t="shared" si="121"/>
        <v>12979421.390429832</v>
      </c>
      <c r="AW85" s="70">
        <f t="shared" si="122"/>
        <v>126.08688880232357</v>
      </c>
      <c r="AX85" s="99">
        <f t="shared" si="159"/>
        <v>17.082501619395657</v>
      </c>
      <c r="AZ85" s="71">
        <f t="shared" si="123"/>
        <v>-23</v>
      </c>
      <c r="BA85" s="71">
        <f t="shared" si="124"/>
        <v>6.06</v>
      </c>
      <c r="BB85" s="71">
        <v>1</v>
      </c>
      <c r="BC85" s="62">
        <f t="shared" si="125"/>
        <v>1.51</v>
      </c>
      <c r="BD85" s="70">
        <f t="shared" si="87"/>
        <v>1</v>
      </c>
      <c r="BE85" s="70">
        <f t="shared" si="126"/>
        <v>-34.729999999999997</v>
      </c>
      <c r="BF85" s="70">
        <f t="shared" si="127"/>
        <v>2.4988181060261643</v>
      </c>
      <c r="BG85" s="70">
        <f t="shared" si="128"/>
        <v>17286877.720001053</v>
      </c>
      <c r="BH85" s="70">
        <f t="shared" si="129"/>
        <v>126.08688880232357</v>
      </c>
      <c r="BK85" s="71">
        <f t="shared" si="130"/>
        <v>-73</v>
      </c>
      <c r="BL85" s="71">
        <f t="shared" si="131"/>
        <v>7.8199999999999994</v>
      </c>
      <c r="BM85" s="71">
        <v>1</v>
      </c>
      <c r="BN85" s="62">
        <f t="shared" si="132"/>
        <v>1.76</v>
      </c>
      <c r="BO85" s="70">
        <f t="shared" si="88"/>
        <v>1</v>
      </c>
      <c r="BP85" s="70">
        <f t="shared" si="133"/>
        <v>-128.47999999999999</v>
      </c>
      <c r="BQ85" s="70">
        <f t="shared" si="134"/>
        <v>3.148972125928949E-3</v>
      </c>
      <c r="BR85" s="70">
        <f t="shared" si="135"/>
        <v>22307489.071024455</v>
      </c>
      <c r="BS85" s="70">
        <f t="shared" si="136"/>
        <v>126.08688880232357</v>
      </c>
      <c r="BV85" s="71">
        <f t="shared" si="137"/>
        <v>-128</v>
      </c>
      <c r="BW85" s="71">
        <f t="shared" si="138"/>
        <v>9.8550000000000004</v>
      </c>
      <c r="BX85" s="71">
        <v>1</v>
      </c>
      <c r="BY85" s="62">
        <f t="shared" si="139"/>
        <v>2.0350000000000001</v>
      </c>
      <c r="BZ85" s="70">
        <f t="shared" si="89"/>
        <v>1</v>
      </c>
      <c r="CA85" s="70">
        <f t="shared" si="140"/>
        <v>-260.48</v>
      </c>
      <c r="CB85" s="70">
        <f t="shared" si="141"/>
        <v>1.9377098173896614E-6</v>
      </c>
      <c r="CC85" s="70">
        <f t="shared" si="142"/>
        <v>28112570.945645276</v>
      </c>
      <c r="CD85" s="70">
        <f t="shared" si="143"/>
        <v>126.08688880232357</v>
      </c>
      <c r="CG85" s="71">
        <f t="shared" si="144"/>
        <v>-178</v>
      </c>
      <c r="CH85" s="71">
        <f t="shared" si="145"/>
        <v>12.14</v>
      </c>
      <c r="CI85" s="71">
        <v>1</v>
      </c>
      <c r="CJ85" s="62">
        <f t="shared" si="146"/>
        <v>2.2850000000000001</v>
      </c>
      <c r="CK85" s="70">
        <f t="shared" si="90"/>
        <v>1</v>
      </c>
      <c r="CL85" s="70">
        <f t="shared" si="147"/>
        <v>-406.73</v>
      </c>
      <c r="CM85" s="70">
        <f t="shared" si="148"/>
        <v>2.3310459854521823E-9</v>
      </c>
      <c r="CN85" s="70">
        <f t="shared" si="149"/>
        <v>34630807.841718279</v>
      </c>
      <c r="CO85" s="70">
        <f t="shared" si="150"/>
        <v>126.08688880232357</v>
      </c>
      <c r="CR85" s="71">
        <f t="shared" si="151"/>
        <v>-241</v>
      </c>
      <c r="CS85" s="71">
        <f t="shared" si="152"/>
        <v>14.74</v>
      </c>
      <c r="CT85" s="71">
        <v>1</v>
      </c>
      <c r="CU85" s="62">
        <f t="shared" si="160"/>
        <v>2.6</v>
      </c>
      <c r="CV85" s="70">
        <f t="shared" si="91"/>
        <v>1</v>
      </c>
      <c r="CW85" s="70">
        <f t="shared" si="153"/>
        <v>-626.6</v>
      </c>
      <c r="CX85" s="70">
        <f t="shared" si="154"/>
        <v>4.5588121022123087E-13</v>
      </c>
      <c r="CY85" s="70">
        <f t="shared" si="155"/>
        <v>42047620.064821042</v>
      </c>
      <c r="CZ85" s="70">
        <f t="shared" si="156"/>
        <v>126.08688880232357</v>
      </c>
    </row>
    <row r="86" spans="1:104">
      <c r="A86" s="62">
        <f t="shared" si="92"/>
        <v>4.0000000000000124</v>
      </c>
      <c r="B86" s="62">
        <f t="shared" si="93"/>
        <v>2.6666666666666665</v>
      </c>
      <c r="C86" s="83">
        <f t="shared" ref="C86:C149" si="162">IF(D86&gt;0,C85+D86,C85)</f>
        <v>4.55</v>
      </c>
      <c r="D86" s="87"/>
      <c r="E86" s="65">
        <f t="shared" si="94"/>
        <v>65536.000000000349</v>
      </c>
      <c r="F86" s="62">
        <f t="shared" si="157"/>
        <v>16.000000000000007</v>
      </c>
      <c r="G86" s="66">
        <v>80</v>
      </c>
      <c r="H86" s="71">
        <f t="shared" si="95"/>
        <v>80</v>
      </c>
      <c r="I86" s="71">
        <f t="shared" si="96"/>
        <v>1</v>
      </c>
      <c r="J86" s="71">
        <v>12</v>
      </c>
      <c r="K86" s="62">
        <f t="shared" si="97"/>
        <v>1</v>
      </c>
      <c r="L86" s="70">
        <f t="shared" si="83"/>
        <v>1440</v>
      </c>
      <c r="M86" s="70">
        <f t="shared" si="98"/>
        <v>115200</v>
      </c>
      <c r="N86" s="70">
        <f t="shared" si="99"/>
        <v>655360.00000000349</v>
      </c>
      <c r="O86" s="70">
        <f t="shared" si="100"/>
        <v>3276800.0000000177</v>
      </c>
      <c r="P86" s="70">
        <f t="shared" si="101"/>
        <v>130.66666666666706</v>
      </c>
      <c r="Q86" s="99">
        <f t="shared" si="161"/>
        <v>5.6888888888889193</v>
      </c>
      <c r="S86" s="71">
        <f t="shared" si="102"/>
        <v>70</v>
      </c>
      <c r="T86" s="71">
        <f t="shared" si="103"/>
        <v>2.0499999999999998</v>
      </c>
      <c r="U86" s="71">
        <v>1</v>
      </c>
      <c r="V86" s="62">
        <f t="shared" si="104"/>
        <v>1.05</v>
      </c>
      <c r="W86" s="70">
        <f t="shared" si="84"/>
        <v>240</v>
      </c>
      <c r="X86" s="70">
        <f t="shared" si="105"/>
        <v>17640</v>
      </c>
      <c r="Y86" s="70">
        <f t="shared" si="106"/>
        <v>335872.00000000157</v>
      </c>
      <c r="Z86" s="70">
        <f t="shared" si="107"/>
        <v>6717440.0000000354</v>
      </c>
      <c r="AA86" s="70">
        <f t="shared" si="108"/>
        <v>130.66666666666706</v>
      </c>
      <c r="AB86" s="99">
        <f t="shared" si="81"/>
        <v>19.040362811791471</v>
      </c>
      <c r="AD86" s="71">
        <f t="shared" si="109"/>
        <v>45</v>
      </c>
      <c r="AE86" s="71">
        <f t="shared" si="110"/>
        <v>3.2249999999999996</v>
      </c>
      <c r="AF86" s="71">
        <v>1</v>
      </c>
      <c r="AG86" s="62">
        <f t="shared" si="111"/>
        <v>1.175</v>
      </c>
      <c r="AH86" s="70">
        <f t="shared" si="85"/>
        <v>30</v>
      </c>
      <c r="AI86" s="70">
        <f t="shared" si="112"/>
        <v>1586.25</v>
      </c>
      <c r="AJ86" s="70">
        <f t="shared" si="113"/>
        <v>16512.000000000047</v>
      </c>
      <c r="AK86" s="70">
        <f t="shared" si="114"/>
        <v>10567680.000000056</v>
      </c>
      <c r="AL86" s="70">
        <f t="shared" si="115"/>
        <v>130.66666666666706</v>
      </c>
      <c r="AM86" s="99">
        <f t="shared" si="158"/>
        <v>10.409456264775443</v>
      </c>
      <c r="AO86" s="71">
        <f t="shared" si="116"/>
        <v>15</v>
      </c>
      <c r="AP86" s="71">
        <f t="shared" si="117"/>
        <v>4.55</v>
      </c>
      <c r="AQ86" s="71">
        <v>1</v>
      </c>
      <c r="AR86" s="62">
        <f t="shared" si="118"/>
        <v>1.325</v>
      </c>
      <c r="AS86" s="70">
        <f t="shared" si="86"/>
        <v>1</v>
      </c>
      <c r="AT86" s="70">
        <f t="shared" si="119"/>
        <v>19.875</v>
      </c>
      <c r="AU86" s="70">
        <f t="shared" si="120"/>
        <v>364.00000000000034</v>
      </c>
      <c r="AV86" s="70">
        <f t="shared" si="121"/>
        <v>14909440.000000078</v>
      </c>
      <c r="AW86" s="70">
        <f t="shared" si="122"/>
        <v>130.66666666666706</v>
      </c>
      <c r="AX86" s="99">
        <f t="shared" si="159"/>
        <v>18.314465408805049</v>
      </c>
      <c r="AZ86" s="71">
        <f t="shared" si="123"/>
        <v>-22</v>
      </c>
      <c r="BA86" s="71">
        <f t="shared" si="124"/>
        <v>6.06</v>
      </c>
      <c r="BB86" s="71">
        <v>1</v>
      </c>
      <c r="BC86" s="62">
        <f t="shared" si="125"/>
        <v>1.51</v>
      </c>
      <c r="BD86" s="70">
        <f t="shared" si="87"/>
        <v>1</v>
      </c>
      <c r="BE86" s="70">
        <f t="shared" si="126"/>
        <v>-33.22</v>
      </c>
      <c r="BF86" s="70">
        <f t="shared" si="127"/>
        <v>2.8703882478290628</v>
      </c>
      <c r="BG86" s="70">
        <f t="shared" si="128"/>
        <v>19857408.000000104</v>
      </c>
      <c r="BH86" s="70">
        <f t="shared" si="129"/>
        <v>130.66666666666706</v>
      </c>
      <c r="BK86" s="71">
        <f t="shared" si="130"/>
        <v>-72</v>
      </c>
      <c r="BL86" s="71">
        <f t="shared" si="131"/>
        <v>7.8199999999999994</v>
      </c>
      <c r="BM86" s="71">
        <v>1</v>
      </c>
      <c r="BN86" s="62">
        <f t="shared" si="132"/>
        <v>1.76</v>
      </c>
      <c r="BO86" s="70">
        <f t="shared" si="88"/>
        <v>1</v>
      </c>
      <c r="BP86" s="70">
        <f t="shared" si="133"/>
        <v>-126.72</v>
      </c>
      <c r="BQ86" s="70">
        <f t="shared" si="134"/>
        <v>3.6172191009861002E-3</v>
      </c>
      <c r="BR86" s="70">
        <f t="shared" si="135"/>
        <v>25624576.000000134</v>
      </c>
      <c r="BS86" s="70">
        <f t="shared" si="136"/>
        <v>130.66666666666706</v>
      </c>
      <c r="BV86" s="71">
        <f t="shared" si="137"/>
        <v>-127</v>
      </c>
      <c r="BW86" s="71">
        <f t="shared" si="138"/>
        <v>9.8550000000000004</v>
      </c>
      <c r="BX86" s="71">
        <v>1</v>
      </c>
      <c r="BY86" s="62">
        <f t="shared" si="139"/>
        <v>2.0350000000000001</v>
      </c>
      <c r="BZ86" s="70">
        <f t="shared" si="89"/>
        <v>1</v>
      </c>
      <c r="CA86" s="70">
        <f t="shared" si="140"/>
        <v>-258.44499999999999</v>
      </c>
      <c r="CB86" s="70">
        <f t="shared" si="141"/>
        <v>2.2258440796971092E-6</v>
      </c>
      <c r="CC86" s="70">
        <f t="shared" si="142"/>
        <v>32292864.000000175</v>
      </c>
      <c r="CD86" s="70">
        <f t="shared" si="143"/>
        <v>130.66666666666706</v>
      </c>
      <c r="CG86" s="71">
        <f t="shared" si="144"/>
        <v>-177</v>
      </c>
      <c r="CH86" s="71">
        <f t="shared" si="145"/>
        <v>12.14</v>
      </c>
      <c r="CI86" s="71">
        <v>1</v>
      </c>
      <c r="CJ86" s="62">
        <f t="shared" si="146"/>
        <v>2.2850000000000001</v>
      </c>
      <c r="CK86" s="70">
        <f t="shared" si="90"/>
        <v>1</v>
      </c>
      <c r="CL86" s="70">
        <f t="shared" si="147"/>
        <v>-404.44500000000005</v>
      </c>
      <c r="CM86" s="70">
        <f t="shared" si="148"/>
        <v>2.6776686889113646E-9</v>
      </c>
      <c r="CN86" s="70">
        <f t="shared" si="149"/>
        <v>39780352.000000209</v>
      </c>
      <c r="CO86" s="70">
        <f t="shared" si="150"/>
        <v>130.66666666666706</v>
      </c>
      <c r="CR86" s="71">
        <f t="shared" si="151"/>
        <v>-240</v>
      </c>
      <c r="CS86" s="71">
        <f t="shared" si="152"/>
        <v>14.74</v>
      </c>
      <c r="CT86" s="71">
        <v>1</v>
      </c>
      <c r="CU86" s="62">
        <f t="shared" si="160"/>
        <v>2.6</v>
      </c>
      <c r="CV86" s="70">
        <f t="shared" si="91"/>
        <v>1</v>
      </c>
      <c r="CW86" s="70">
        <f t="shared" si="153"/>
        <v>-624</v>
      </c>
      <c r="CX86" s="70">
        <f t="shared" si="154"/>
        <v>5.2366999625518538E-13</v>
      </c>
      <c r="CY86" s="70">
        <f t="shared" si="155"/>
        <v>48300032.000000253</v>
      </c>
      <c r="CZ86" s="70">
        <f t="shared" si="156"/>
        <v>130.66666666666706</v>
      </c>
    </row>
    <row r="87" spans="1:104">
      <c r="A87" s="62">
        <f t="shared" si="92"/>
        <v>4.1410596953655237</v>
      </c>
      <c r="B87" s="62">
        <f t="shared" si="93"/>
        <v>2.7</v>
      </c>
      <c r="C87" s="83">
        <f t="shared" si="162"/>
        <v>4.55</v>
      </c>
      <c r="D87" s="87"/>
      <c r="E87" s="65">
        <f t="shared" si="94"/>
        <v>75281.0953930861</v>
      </c>
      <c r="F87" s="62">
        <f t="shared" si="157"/>
        <v>16.200000000000006</v>
      </c>
      <c r="G87" s="66">
        <v>81</v>
      </c>
      <c r="H87" s="71">
        <f t="shared" si="95"/>
        <v>81</v>
      </c>
      <c r="I87" s="71">
        <f t="shared" si="96"/>
        <v>1</v>
      </c>
      <c r="J87" s="71">
        <v>1</v>
      </c>
      <c r="K87" s="62">
        <f t="shared" si="97"/>
        <v>1</v>
      </c>
      <c r="L87" s="70">
        <f t="shared" si="83"/>
        <v>1440</v>
      </c>
      <c r="M87" s="70">
        <f t="shared" si="98"/>
        <v>116640</v>
      </c>
      <c r="N87" s="70">
        <f t="shared" si="99"/>
        <v>752810.95393086097</v>
      </c>
      <c r="O87" s="70">
        <f t="shared" si="100"/>
        <v>3764054.7696543052</v>
      </c>
      <c r="P87" s="70">
        <f t="shared" si="101"/>
        <v>135.41265203845265</v>
      </c>
      <c r="Q87" s="99">
        <f t="shared" si="161"/>
        <v>6.4541405515334445</v>
      </c>
      <c r="S87" s="71">
        <f t="shared" si="102"/>
        <v>71</v>
      </c>
      <c r="T87" s="71">
        <f t="shared" si="103"/>
        <v>2.0499999999999998</v>
      </c>
      <c r="U87" s="71">
        <v>1</v>
      </c>
      <c r="V87" s="62">
        <f t="shared" si="104"/>
        <v>1.05</v>
      </c>
      <c r="W87" s="70">
        <f t="shared" si="84"/>
        <v>240</v>
      </c>
      <c r="X87" s="70">
        <f t="shared" si="105"/>
        <v>17892</v>
      </c>
      <c r="Y87" s="70">
        <f t="shared" si="106"/>
        <v>385815.61388956598</v>
      </c>
      <c r="Z87" s="70">
        <f t="shared" si="107"/>
        <v>7716312.277791325</v>
      </c>
      <c r="AA87" s="70">
        <f t="shared" si="108"/>
        <v>135.41265203845265</v>
      </c>
      <c r="AB87" s="99">
        <f t="shared" si="81"/>
        <v>21.563582265233958</v>
      </c>
      <c r="AD87" s="71">
        <f t="shared" si="109"/>
        <v>46</v>
      </c>
      <c r="AE87" s="71">
        <f t="shared" si="110"/>
        <v>3.2249999999999996</v>
      </c>
      <c r="AF87" s="71">
        <v>1</v>
      </c>
      <c r="AG87" s="62">
        <f t="shared" si="111"/>
        <v>1.175</v>
      </c>
      <c r="AH87" s="70">
        <f t="shared" si="85"/>
        <v>30</v>
      </c>
      <c r="AI87" s="70">
        <f t="shared" si="112"/>
        <v>1621.5</v>
      </c>
      <c r="AJ87" s="70">
        <f t="shared" si="113"/>
        <v>18967.307237711098</v>
      </c>
      <c r="AK87" s="70">
        <f t="shared" si="114"/>
        <v>12139076.632135132</v>
      </c>
      <c r="AL87" s="70">
        <f t="shared" si="115"/>
        <v>135.41265203845265</v>
      </c>
      <c r="AM87" s="99">
        <f t="shared" si="158"/>
        <v>11.69738343367937</v>
      </c>
      <c r="AO87" s="71">
        <f t="shared" si="116"/>
        <v>16</v>
      </c>
      <c r="AP87" s="71">
        <f t="shared" si="117"/>
        <v>4.55</v>
      </c>
      <c r="AQ87" s="71">
        <v>1</v>
      </c>
      <c r="AR87" s="62">
        <f t="shared" si="118"/>
        <v>1.325</v>
      </c>
      <c r="AS87" s="70">
        <f t="shared" si="86"/>
        <v>1</v>
      </c>
      <c r="AT87" s="70">
        <f t="shared" si="119"/>
        <v>21.2</v>
      </c>
      <c r="AU87" s="70">
        <f t="shared" si="120"/>
        <v>418.12620121892115</v>
      </c>
      <c r="AV87" s="70">
        <f t="shared" si="121"/>
        <v>17126449.201927088</v>
      </c>
      <c r="AW87" s="70">
        <f t="shared" si="122"/>
        <v>135.41265203845265</v>
      </c>
      <c r="AX87" s="99">
        <f t="shared" si="159"/>
        <v>19.722934019760434</v>
      </c>
      <c r="AZ87" s="71">
        <f t="shared" si="123"/>
        <v>-21</v>
      </c>
      <c r="BA87" s="71">
        <f t="shared" si="124"/>
        <v>6.06</v>
      </c>
      <c r="BB87" s="71">
        <v>1</v>
      </c>
      <c r="BC87" s="62">
        <f t="shared" si="125"/>
        <v>1.51</v>
      </c>
      <c r="BD87" s="70">
        <f t="shared" si="87"/>
        <v>1</v>
      </c>
      <c r="BE87" s="70">
        <f t="shared" si="126"/>
        <v>-31.71</v>
      </c>
      <c r="BF87" s="70">
        <f t="shared" si="127"/>
        <v>3.2972102584840655</v>
      </c>
      <c r="BG87" s="70">
        <f t="shared" si="128"/>
        <v>22810171.90410509</v>
      </c>
      <c r="BH87" s="70">
        <f t="shared" si="129"/>
        <v>135.41265203845265</v>
      </c>
      <c r="BK87" s="71">
        <f t="shared" si="130"/>
        <v>-71</v>
      </c>
      <c r="BL87" s="71">
        <f t="shared" si="131"/>
        <v>7.8199999999999994</v>
      </c>
      <c r="BM87" s="71">
        <v>1</v>
      </c>
      <c r="BN87" s="62">
        <f t="shared" si="132"/>
        <v>1.76</v>
      </c>
      <c r="BO87" s="70">
        <f t="shared" si="88"/>
        <v>1</v>
      </c>
      <c r="BP87" s="70">
        <f t="shared" si="133"/>
        <v>-124.96</v>
      </c>
      <c r="BQ87" s="70">
        <f t="shared" si="134"/>
        <v>4.1550936309665875E-3</v>
      </c>
      <c r="BR87" s="70">
        <f t="shared" si="135"/>
        <v>29434908.298696663</v>
      </c>
      <c r="BS87" s="70">
        <f t="shared" si="136"/>
        <v>135.41265203845265</v>
      </c>
      <c r="BV87" s="71">
        <f t="shared" si="137"/>
        <v>-126</v>
      </c>
      <c r="BW87" s="71">
        <f t="shared" si="138"/>
        <v>9.8550000000000004</v>
      </c>
      <c r="BX87" s="71">
        <v>1</v>
      </c>
      <c r="BY87" s="62">
        <f t="shared" si="139"/>
        <v>2.0350000000000001</v>
      </c>
      <c r="BZ87" s="70">
        <f t="shared" si="89"/>
        <v>1</v>
      </c>
      <c r="CA87" s="70">
        <f t="shared" si="140"/>
        <v>-256.41000000000003</v>
      </c>
      <c r="CB87" s="70">
        <f t="shared" si="141"/>
        <v>2.5568234328279591E-6</v>
      </c>
      <c r="CC87" s="70">
        <f t="shared" si="142"/>
        <v>37094759.754943177</v>
      </c>
      <c r="CD87" s="70">
        <f t="shared" si="143"/>
        <v>135.41265203845265</v>
      </c>
      <c r="CG87" s="71">
        <f t="shared" si="144"/>
        <v>-176</v>
      </c>
      <c r="CH87" s="71">
        <f t="shared" si="145"/>
        <v>12.14</v>
      </c>
      <c r="CI87" s="71">
        <v>1</v>
      </c>
      <c r="CJ87" s="62">
        <f t="shared" si="146"/>
        <v>2.2850000000000001</v>
      </c>
      <c r="CK87" s="70">
        <f t="shared" si="90"/>
        <v>1</v>
      </c>
      <c r="CL87" s="70">
        <f t="shared" si="147"/>
        <v>-402.16</v>
      </c>
      <c r="CM87" s="70">
        <f t="shared" si="148"/>
        <v>3.075833618179553E-9</v>
      </c>
      <c r="CN87" s="70">
        <f t="shared" si="149"/>
        <v>45695624.903603263</v>
      </c>
      <c r="CO87" s="70">
        <f t="shared" si="150"/>
        <v>135.41265203845265</v>
      </c>
      <c r="CR87" s="71">
        <f t="shared" si="151"/>
        <v>-239</v>
      </c>
      <c r="CS87" s="71">
        <f t="shared" si="152"/>
        <v>14.74</v>
      </c>
      <c r="CT87" s="71">
        <v>1</v>
      </c>
      <c r="CU87" s="62">
        <f t="shared" si="160"/>
        <v>2.6</v>
      </c>
      <c r="CV87" s="70">
        <f t="shared" si="91"/>
        <v>1</v>
      </c>
      <c r="CW87" s="70">
        <f t="shared" si="153"/>
        <v>-621.4</v>
      </c>
      <c r="CX87" s="70">
        <f t="shared" si="154"/>
        <v>6.0153886325963517E-13</v>
      </c>
      <c r="CY87" s="70">
        <f t="shared" si="155"/>
        <v>55482167.304704458</v>
      </c>
      <c r="CZ87" s="70">
        <f t="shared" si="156"/>
        <v>135.41265203845265</v>
      </c>
    </row>
    <row r="88" spans="1:104">
      <c r="A88" s="62">
        <f t="shared" si="92"/>
        <v>4.2870938501451876</v>
      </c>
      <c r="B88" s="62">
        <f t="shared" si="93"/>
        <v>2.7333333333333334</v>
      </c>
      <c r="C88" s="83">
        <f t="shared" si="162"/>
        <v>4.55</v>
      </c>
      <c r="D88" s="87"/>
      <c r="E88" s="65">
        <f t="shared" si="94"/>
        <v>86475.270440412874</v>
      </c>
      <c r="F88" s="62">
        <f t="shared" si="157"/>
        <v>16.400000000000009</v>
      </c>
      <c r="G88" s="66">
        <v>82</v>
      </c>
      <c r="H88" s="71">
        <f t="shared" si="95"/>
        <v>82</v>
      </c>
      <c r="I88" s="71">
        <f t="shared" si="96"/>
        <v>1</v>
      </c>
      <c r="J88" s="71">
        <v>1</v>
      </c>
      <c r="K88" s="62">
        <f t="shared" si="97"/>
        <v>1</v>
      </c>
      <c r="L88" s="70">
        <f t="shared" si="83"/>
        <v>1440</v>
      </c>
      <c r="M88" s="70">
        <f t="shared" si="98"/>
        <v>118080</v>
      </c>
      <c r="N88" s="70">
        <f t="shared" si="99"/>
        <v>864752.70440412872</v>
      </c>
      <c r="O88" s="70">
        <f t="shared" si="100"/>
        <v>4323763.5220206436</v>
      </c>
      <c r="P88" s="70">
        <f t="shared" si="101"/>
        <v>140.33087202808582</v>
      </c>
      <c r="Q88" s="99">
        <f t="shared" si="161"/>
        <v>7.3234476998994644</v>
      </c>
      <c r="S88" s="71">
        <f t="shared" si="102"/>
        <v>72</v>
      </c>
      <c r="T88" s="71">
        <f t="shared" si="103"/>
        <v>2.0499999999999998</v>
      </c>
      <c r="U88" s="71">
        <v>1</v>
      </c>
      <c r="V88" s="62">
        <f t="shared" si="104"/>
        <v>1.05</v>
      </c>
      <c r="W88" s="70">
        <f t="shared" si="84"/>
        <v>240</v>
      </c>
      <c r="X88" s="70">
        <f t="shared" si="105"/>
        <v>18144</v>
      </c>
      <c r="Y88" s="70">
        <f t="shared" si="106"/>
        <v>443185.76100711571</v>
      </c>
      <c r="Z88" s="70">
        <f t="shared" si="107"/>
        <v>8863715.2201423198</v>
      </c>
      <c r="AA88" s="70">
        <f t="shared" si="108"/>
        <v>140.33087202808582</v>
      </c>
      <c r="AB88" s="99">
        <f t="shared" si="81"/>
        <v>24.426022983196411</v>
      </c>
      <c r="AD88" s="71">
        <f t="shared" si="109"/>
        <v>47</v>
      </c>
      <c r="AE88" s="71">
        <f t="shared" si="110"/>
        <v>3.2249999999999996</v>
      </c>
      <c r="AF88" s="71">
        <v>1</v>
      </c>
      <c r="AG88" s="62">
        <f t="shared" si="111"/>
        <v>1.175</v>
      </c>
      <c r="AH88" s="70">
        <f t="shared" si="85"/>
        <v>30</v>
      </c>
      <c r="AI88" s="70">
        <f t="shared" si="112"/>
        <v>1656.75</v>
      </c>
      <c r="AJ88" s="70">
        <f t="shared" si="113"/>
        <v>21787.714622682095</v>
      </c>
      <c r="AK88" s="70">
        <f t="shared" si="114"/>
        <v>13944137.358516574</v>
      </c>
      <c r="AL88" s="70">
        <f t="shared" si="115"/>
        <v>140.33087202808582</v>
      </c>
      <c r="AM88" s="99">
        <f t="shared" si="158"/>
        <v>13.150876488717124</v>
      </c>
      <c r="AO88" s="71">
        <f t="shared" si="116"/>
        <v>17</v>
      </c>
      <c r="AP88" s="71">
        <f t="shared" si="117"/>
        <v>4.55</v>
      </c>
      <c r="AQ88" s="71">
        <v>1</v>
      </c>
      <c r="AR88" s="62">
        <f t="shared" si="118"/>
        <v>1.325</v>
      </c>
      <c r="AS88" s="70">
        <f t="shared" si="86"/>
        <v>1</v>
      </c>
      <c r="AT88" s="70">
        <f t="shared" si="119"/>
        <v>22.524999999999999</v>
      </c>
      <c r="AU88" s="70">
        <f t="shared" si="120"/>
        <v>480.30087952133408</v>
      </c>
      <c r="AV88" s="70">
        <f t="shared" si="121"/>
        <v>19673124.02519393</v>
      </c>
      <c r="AW88" s="70">
        <f t="shared" si="122"/>
        <v>140.33087202808582</v>
      </c>
      <c r="AX88" s="99">
        <f t="shared" si="159"/>
        <v>21.323013519260115</v>
      </c>
      <c r="AZ88" s="71">
        <f t="shared" si="123"/>
        <v>-20</v>
      </c>
      <c r="BA88" s="71">
        <f t="shared" si="124"/>
        <v>6.06</v>
      </c>
      <c r="BB88" s="71">
        <v>1</v>
      </c>
      <c r="BC88" s="62">
        <f t="shared" si="125"/>
        <v>1.51</v>
      </c>
      <c r="BD88" s="70">
        <f t="shared" si="87"/>
        <v>1</v>
      </c>
      <c r="BE88" s="70">
        <f t="shared" si="126"/>
        <v>-30.2</v>
      </c>
      <c r="BF88" s="70">
        <f t="shared" si="127"/>
        <v>3.7874999999999948</v>
      </c>
      <c r="BG88" s="70">
        <f t="shared" si="128"/>
        <v>26202006.943445101</v>
      </c>
      <c r="BH88" s="70">
        <f t="shared" si="129"/>
        <v>140.33087202808582</v>
      </c>
      <c r="BK88" s="71">
        <f t="shared" si="130"/>
        <v>-70</v>
      </c>
      <c r="BL88" s="71">
        <f t="shared" si="131"/>
        <v>7.8199999999999994</v>
      </c>
      <c r="BM88" s="71">
        <v>1</v>
      </c>
      <c r="BN88" s="62">
        <f t="shared" si="132"/>
        <v>1.76</v>
      </c>
      <c r="BO88" s="70">
        <f t="shared" si="88"/>
        <v>1</v>
      </c>
      <c r="BP88" s="70">
        <f t="shared" si="133"/>
        <v>-123.2</v>
      </c>
      <c r="BQ88" s="70">
        <f t="shared" si="134"/>
        <v>4.7729492187499768E-3</v>
      </c>
      <c r="BR88" s="70">
        <f t="shared" si="135"/>
        <v>33811830.742201433</v>
      </c>
      <c r="BS88" s="70">
        <f t="shared" si="136"/>
        <v>140.33087202808582</v>
      </c>
      <c r="BV88" s="71">
        <f t="shared" si="137"/>
        <v>-125</v>
      </c>
      <c r="BW88" s="71">
        <f t="shared" si="138"/>
        <v>9.8550000000000004</v>
      </c>
      <c r="BX88" s="71">
        <v>1</v>
      </c>
      <c r="BY88" s="62">
        <f t="shared" si="139"/>
        <v>2.0350000000000001</v>
      </c>
      <c r="BZ88" s="70">
        <f t="shared" si="89"/>
        <v>1</v>
      </c>
      <c r="CA88" s="70">
        <f t="shared" si="140"/>
        <v>-254.37500000000003</v>
      </c>
      <c r="CB88" s="70">
        <f t="shared" si="141"/>
        <v>2.9370188713073492E-6</v>
      </c>
      <c r="CC88" s="70">
        <f t="shared" si="142"/>
        <v>42610689.509513445</v>
      </c>
      <c r="CD88" s="70">
        <f t="shared" si="143"/>
        <v>140.33087202808582</v>
      </c>
      <c r="CG88" s="71">
        <f t="shared" si="144"/>
        <v>-175</v>
      </c>
      <c r="CH88" s="71">
        <f t="shared" si="145"/>
        <v>12.14</v>
      </c>
      <c r="CI88" s="71">
        <v>1</v>
      </c>
      <c r="CJ88" s="62">
        <f t="shared" si="146"/>
        <v>2.2850000000000001</v>
      </c>
      <c r="CK88" s="70">
        <f t="shared" si="90"/>
        <v>1</v>
      </c>
      <c r="CL88" s="70">
        <f t="shared" si="147"/>
        <v>-399.875</v>
      </c>
      <c r="CM88" s="70">
        <f t="shared" si="148"/>
        <v>3.5332050174474308E-9</v>
      </c>
      <c r="CN88" s="70">
        <f t="shared" si="149"/>
        <v>52490489.157330617</v>
      </c>
      <c r="CO88" s="70">
        <f t="shared" si="150"/>
        <v>140.33087202808582</v>
      </c>
      <c r="CR88" s="71">
        <f t="shared" si="151"/>
        <v>-238</v>
      </c>
      <c r="CS88" s="71">
        <f t="shared" si="152"/>
        <v>14.74</v>
      </c>
      <c r="CT88" s="71">
        <v>1</v>
      </c>
      <c r="CU88" s="62">
        <f t="shared" si="160"/>
        <v>2.6</v>
      </c>
      <c r="CV88" s="70">
        <f t="shared" si="91"/>
        <v>1</v>
      </c>
      <c r="CW88" s="70">
        <f t="shared" si="153"/>
        <v>-618.80000000000007</v>
      </c>
      <c r="CX88" s="70">
        <f t="shared" si="154"/>
        <v>6.9098670269312921E-13</v>
      </c>
      <c r="CY88" s="70">
        <f t="shared" si="155"/>
        <v>63732274.314584292</v>
      </c>
      <c r="CZ88" s="70">
        <f t="shared" si="156"/>
        <v>140.33087202808582</v>
      </c>
    </row>
    <row r="89" spans="1:104">
      <c r="A89" s="62">
        <f t="shared" si="92"/>
        <v>4.4382778882713954</v>
      </c>
      <c r="B89" s="62">
        <f t="shared" si="93"/>
        <v>2.7666666666666666</v>
      </c>
      <c r="C89" s="83">
        <f t="shared" si="162"/>
        <v>4.55</v>
      </c>
      <c r="D89" s="87"/>
      <c r="E89" s="65">
        <f t="shared" si="94"/>
        <v>99334.000902825996</v>
      </c>
      <c r="F89" s="62">
        <f t="shared" si="157"/>
        <v>16.600000000000009</v>
      </c>
      <c r="G89" s="66">
        <v>83</v>
      </c>
      <c r="H89" s="71">
        <f t="shared" si="95"/>
        <v>83</v>
      </c>
      <c r="I89" s="71">
        <f t="shared" si="96"/>
        <v>1</v>
      </c>
      <c r="J89" s="71">
        <v>1</v>
      </c>
      <c r="K89" s="62">
        <f t="shared" si="97"/>
        <v>1</v>
      </c>
      <c r="L89" s="70">
        <f t="shared" si="83"/>
        <v>1440</v>
      </c>
      <c r="M89" s="70">
        <f t="shared" si="98"/>
        <v>119520</v>
      </c>
      <c r="N89" s="70">
        <f t="shared" si="99"/>
        <v>993340.0090282599</v>
      </c>
      <c r="O89" s="70">
        <f t="shared" si="100"/>
        <v>4966700.0451413002</v>
      </c>
      <c r="P89" s="70">
        <f t="shared" si="101"/>
        <v>145.42757213902604</v>
      </c>
      <c r="Q89" s="99">
        <f t="shared" si="161"/>
        <v>8.3110777194466188</v>
      </c>
      <c r="S89" s="71">
        <f t="shared" si="102"/>
        <v>73</v>
      </c>
      <c r="T89" s="71">
        <f t="shared" si="103"/>
        <v>2.0499999999999998</v>
      </c>
      <c r="U89" s="71">
        <v>1</v>
      </c>
      <c r="V89" s="62">
        <f t="shared" si="104"/>
        <v>1.05</v>
      </c>
      <c r="W89" s="70">
        <f t="shared" si="84"/>
        <v>240</v>
      </c>
      <c r="X89" s="70">
        <f t="shared" si="105"/>
        <v>18396</v>
      </c>
      <c r="Y89" s="70">
        <f t="shared" si="106"/>
        <v>509086.7546269829</v>
      </c>
      <c r="Z89" s="70">
        <f t="shared" si="107"/>
        <v>10181735.092539662</v>
      </c>
      <c r="AA89" s="70">
        <f t="shared" si="108"/>
        <v>145.42757213902604</v>
      </c>
      <c r="AB89" s="99">
        <f t="shared" si="81"/>
        <v>27.673774441562454</v>
      </c>
      <c r="AD89" s="71">
        <f t="shared" si="109"/>
        <v>48</v>
      </c>
      <c r="AE89" s="71">
        <f t="shared" si="110"/>
        <v>3.2249999999999996</v>
      </c>
      <c r="AF89" s="71">
        <v>1</v>
      </c>
      <c r="AG89" s="62">
        <f t="shared" si="111"/>
        <v>1.175</v>
      </c>
      <c r="AH89" s="70">
        <f t="shared" si="85"/>
        <v>30</v>
      </c>
      <c r="AI89" s="70">
        <f t="shared" si="112"/>
        <v>1692</v>
      </c>
      <c r="AJ89" s="70">
        <f t="shared" si="113"/>
        <v>25027.511946219773</v>
      </c>
      <c r="AK89" s="70">
        <f t="shared" si="114"/>
        <v>16017607.64558069</v>
      </c>
      <c r="AL89" s="70">
        <f t="shared" si="115"/>
        <v>145.42757213902604</v>
      </c>
      <c r="AM89" s="99">
        <f t="shared" si="158"/>
        <v>14.791673727080244</v>
      </c>
      <c r="AO89" s="71">
        <f t="shared" si="116"/>
        <v>18</v>
      </c>
      <c r="AP89" s="71">
        <f t="shared" si="117"/>
        <v>4.55</v>
      </c>
      <c r="AQ89" s="71">
        <v>1</v>
      </c>
      <c r="AR89" s="62">
        <f t="shared" si="118"/>
        <v>1.325</v>
      </c>
      <c r="AS89" s="70">
        <f t="shared" si="86"/>
        <v>1</v>
      </c>
      <c r="AT89" s="70">
        <f t="shared" si="119"/>
        <v>23.849999999999998</v>
      </c>
      <c r="AU89" s="70">
        <f t="shared" si="120"/>
        <v>551.7208302097855</v>
      </c>
      <c r="AV89" s="70">
        <f t="shared" si="121"/>
        <v>22598485.205392912</v>
      </c>
      <c r="AW89" s="70">
        <f t="shared" si="122"/>
        <v>145.42757213902604</v>
      </c>
      <c r="AX89" s="99">
        <f t="shared" si="159"/>
        <v>23.132948855756208</v>
      </c>
      <c r="AZ89" s="71">
        <f t="shared" si="123"/>
        <v>-19</v>
      </c>
      <c r="BA89" s="71">
        <f t="shared" si="124"/>
        <v>6.06</v>
      </c>
      <c r="BB89" s="71">
        <v>1</v>
      </c>
      <c r="BC89" s="62">
        <f t="shared" si="125"/>
        <v>1.51</v>
      </c>
      <c r="BD89" s="70">
        <f t="shared" si="87"/>
        <v>1</v>
      </c>
      <c r="BE89" s="70">
        <f t="shared" si="126"/>
        <v>-28.69</v>
      </c>
      <c r="BF89" s="70">
        <f t="shared" si="127"/>
        <v>4.3506950195512637</v>
      </c>
      <c r="BG89" s="70">
        <f t="shared" si="128"/>
        <v>30098202.273556277</v>
      </c>
      <c r="BH89" s="70">
        <f t="shared" si="129"/>
        <v>145.42757213902604</v>
      </c>
      <c r="BK89" s="71">
        <f t="shared" si="130"/>
        <v>-69</v>
      </c>
      <c r="BL89" s="71">
        <f t="shared" si="131"/>
        <v>7.8199999999999994</v>
      </c>
      <c r="BM89" s="71">
        <v>1</v>
      </c>
      <c r="BN89" s="62">
        <f t="shared" si="132"/>
        <v>1.76</v>
      </c>
      <c r="BO89" s="70">
        <f t="shared" si="88"/>
        <v>1</v>
      </c>
      <c r="BP89" s="70">
        <f t="shared" si="133"/>
        <v>-121.44</v>
      </c>
      <c r="BQ89" s="70">
        <f t="shared" si="134"/>
        <v>5.4826789160624823E-3</v>
      </c>
      <c r="BR89" s="70">
        <f t="shared" si="135"/>
        <v>38839594.353004962</v>
      </c>
      <c r="BS89" s="70">
        <f t="shared" si="136"/>
        <v>145.42757213902604</v>
      </c>
      <c r="BV89" s="71">
        <f t="shared" si="137"/>
        <v>-124</v>
      </c>
      <c r="BW89" s="71">
        <f t="shared" si="138"/>
        <v>9.8550000000000004</v>
      </c>
      <c r="BX89" s="71">
        <v>1</v>
      </c>
      <c r="BY89" s="62">
        <f t="shared" si="139"/>
        <v>2.0350000000000001</v>
      </c>
      <c r="BZ89" s="70">
        <f t="shared" si="89"/>
        <v>1</v>
      </c>
      <c r="CA89" s="70">
        <f t="shared" si="140"/>
        <v>-252.34000000000003</v>
      </c>
      <c r="CB89" s="70">
        <f t="shared" si="141"/>
        <v>3.3737487460660004E-6</v>
      </c>
      <c r="CC89" s="70">
        <f t="shared" si="142"/>
        <v>48946828.944867514</v>
      </c>
      <c r="CD89" s="70">
        <f t="shared" si="143"/>
        <v>145.42757213902604</v>
      </c>
      <c r="CG89" s="71">
        <f t="shared" si="144"/>
        <v>-174</v>
      </c>
      <c r="CH89" s="71">
        <f t="shared" si="145"/>
        <v>12.14</v>
      </c>
      <c r="CI89" s="71">
        <v>1</v>
      </c>
      <c r="CJ89" s="62">
        <f t="shared" si="146"/>
        <v>2.2850000000000001</v>
      </c>
      <c r="CK89" s="70">
        <f t="shared" si="90"/>
        <v>1</v>
      </c>
      <c r="CL89" s="70">
        <f t="shared" si="147"/>
        <v>-397.59000000000003</v>
      </c>
      <c r="CM89" s="70">
        <f t="shared" si="148"/>
        <v>4.0585867914091345E-9</v>
      </c>
      <c r="CN89" s="70">
        <f t="shared" si="149"/>
        <v>60295738.548015386</v>
      </c>
      <c r="CO89" s="70">
        <f t="shared" si="150"/>
        <v>145.42757213902604</v>
      </c>
      <c r="CR89" s="71">
        <f t="shared" si="151"/>
        <v>-237</v>
      </c>
      <c r="CS89" s="71">
        <f t="shared" si="152"/>
        <v>14.74</v>
      </c>
      <c r="CT89" s="71">
        <v>1</v>
      </c>
      <c r="CU89" s="62">
        <f t="shared" si="160"/>
        <v>2.6</v>
      </c>
      <c r="CV89" s="70">
        <f t="shared" si="91"/>
        <v>1</v>
      </c>
      <c r="CW89" s="70">
        <f t="shared" si="153"/>
        <v>-616.20000000000005</v>
      </c>
      <c r="CX89" s="70">
        <f t="shared" si="154"/>
        <v>7.9373528870842294E-13</v>
      </c>
      <c r="CY89" s="70">
        <f t="shared" si="155"/>
        <v>73209158.665382758</v>
      </c>
      <c r="CZ89" s="70">
        <f t="shared" si="156"/>
        <v>145.42757213902604</v>
      </c>
    </row>
    <row r="90" spans="1:104">
      <c r="A90" s="62">
        <f t="shared" si="92"/>
        <v>4.5947934199881564</v>
      </c>
      <c r="B90" s="62">
        <f t="shared" si="93"/>
        <v>2.8</v>
      </c>
      <c r="C90" s="83">
        <f t="shared" si="162"/>
        <v>4.55</v>
      </c>
      <c r="D90" s="87"/>
      <c r="E90" s="65">
        <f t="shared" si="94"/>
        <v>114104.80343235022</v>
      </c>
      <c r="F90" s="62">
        <f t="shared" si="157"/>
        <v>16.800000000000008</v>
      </c>
      <c r="G90" s="66">
        <v>84</v>
      </c>
      <c r="H90" s="71">
        <f t="shared" si="95"/>
        <v>84</v>
      </c>
      <c r="I90" s="71">
        <f t="shared" si="96"/>
        <v>1</v>
      </c>
      <c r="J90" s="71">
        <v>1</v>
      </c>
      <c r="K90" s="62">
        <f t="shared" si="97"/>
        <v>1</v>
      </c>
      <c r="L90" s="70">
        <f t="shared" si="83"/>
        <v>1440</v>
      </c>
      <c r="M90" s="70">
        <f t="shared" si="98"/>
        <v>120960</v>
      </c>
      <c r="N90" s="70">
        <f t="shared" si="99"/>
        <v>1141048.0343235023</v>
      </c>
      <c r="O90" s="70">
        <f t="shared" si="100"/>
        <v>5705240.1716175107</v>
      </c>
      <c r="P90" s="70">
        <f t="shared" si="101"/>
        <v>150.70922417561152</v>
      </c>
      <c r="Q90" s="99">
        <f t="shared" si="161"/>
        <v>9.4332674795263092</v>
      </c>
      <c r="S90" s="71">
        <f t="shared" si="102"/>
        <v>74</v>
      </c>
      <c r="T90" s="71">
        <f t="shared" si="103"/>
        <v>2.0499999999999998</v>
      </c>
      <c r="U90" s="71">
        <v>1</v>
      </c>
      <c r="V90" s="62">
        <f t="shared" si="104"/>
        <v>1.05</v>
      </c>
      <c r="W90" s="70">
        <f t="shared" si="84"/>
        <v>240</v>
      </c>
      <c r="X90" s="70">
        <f t="shared" si="105"/>
        <v>18648</v>
      </c>
      <c r="Y90" s="70">
        <f t="shared" si="106"/>
        <v>584787.11759079446</v>
      </c>
      <c r="Z90" s="70">
        <f t="shared" si="107"/>
        <v>11695742.351815896</v>
      </c>
      <c r="AA90" s="70">
        <f t="shared" si="108"/>
        <v>150.70922417561152</v>
      </c>
      <c r="AB90" s="99">
        <f t="shared" si="81"/>
        <v>31.359240540046894</v>
      </c>
      <c r="AD90" s="71">
        <f t="shared" si="109"/>
        <v>49</v>
      </c>
      <c r="AE90" s="71">
        <f t="shared" si="110"/>
        <v>3.2249999999999996</v>
      </c>
      <c r="AF90" s="71">
        <v>1</v>
      </c>
      <c r="AG90" s="62">
        <f t="shared" si="111"/>
        <v>1.175</v>
      </c>
      <c r="AH90" s="70">
        <f t="shared" si="85"/>
        <v>30</v>
      </c>
      <c r="AI90" s="70">
        <f t="shared" si="112"/>
        <v>1727.25</v>
      </c>
      <c r="AJ90" s="70">
        <f t="shared" si="113"/>
        <v>28749.061802291297</v>
      </c>
      <c r="AK90" s="70">
        <f t="shared" si="114"/>
        <v>18399399.553466473</v>
      </c>
      <c r="AL90" s="70">
        <f t="shared" si="115"/>
        <v>150.70922417561152</v>
      </c>
      <c r="AM90" s="99">
        <f t="shared" si="158"/>
        <v>16.644412680440755</v>
      </c>
      <c r="AO90" s="71">
        <f t="shared" si="116"/>
        <v>19</v>
      </c>
      <c r="AP90" s="71">
        <f t="shared" si="117"/>
        <v>4.55</v>
      </c>
      <c r="AQ90" s="71">
        <v>1</v>
      </c>
      <c r="AR90" s="62">
        <f t="shared" si="118"/>
        <v>1.325</v>
      </c>
      <c r="AS90" s="70">
        <f t="shared" si="86"/>
        <v>1</v>
      </c>
      <c r="AT90" s="70">
        <f t="shared" si="119"/>
        <v>25.175000000000001</v>
      </c>
      <c r="AU90" s="70">
        <f t="shared" si="120"/>
        <v>633.76081007957919</v>
      </c>
      <c r="AV90" s="70">
        <f t="shared" si="121"/>
        <v>25958842.780859675</v>
      </c>
      <c r="AW90" s="70">
        <f t="shared" si="122"/>
        <v>150.70922417561152</v>
      </c>
      <c r="AX90" s="99">
        <f t="shared" si="159"/>
        <v>25.17421291279361</v>
      </c>
      <c r="AZ90" s="71">
        <f t="shared" si="123"/>
        <v>-18</v>
      </c>
      <c r="BA90" s="71">
        <f t="shared" si="124"/>
        <v>6.06</v>
      </c>
      <c r="BB90" s="71">
        <v>1</v>
      </c>
      <c r="BC90" s="62">
        <f t="shared" si="125"/>
        <v>1.51</v>
      </c>
      <c r="BD90" s="70">
        <f t="shared" si="87"/>
        <v>1</v>
      </c>
      <c r="BE90" s="70">
        <f t="shared" si="126"/>
        <v>-27.18</v>
      </c>
      <c r="BF90" s="70">
        <f t="shared" si="127"/>
        <v>4.9976362120523312</v>
      </c>
      <c r="BG90" s="70">
        <f t="shared" si="128"/>
        <v>34573755.440002114</v>
      </c>
      <c r="BH90" s="70">
        <f t="shared" si="129"/>
        <v>150.70922417561152</v>
      </c>
      <c r="BK90" s="71">
        <f t="shared" si="130"/>
        <v>-68</v>
      </c>
      <c r="BL90" s="71">
        <f t="shared" si="131"/>
        <v>7.8199999999999994</v>
      </c>
      <c r="BM90" s="71">
        <v>1</v>
      </c>
      <c r="BN90" s="62">
        <f t="shared" si="132"/>
        <v>1.76</v>
      </c>
      <c r="BO90" s="70">
        <f t="shared" si="88"/>
        <v>1</v>
      </c>
      <c r="BP90" s="70">
        <f t="shared" si="133"/>
        <v>-119.68</v>
      </c>
      <c r="BQ90" s="70">
        <f t="shared" si="134"/>
        <v>6.2979442518579006E-3</v>
      </c>
      <c r="BR90" s="70">
        <f t="shared" si="135"/>
        <v>44614978.142048933</v>
      </c>
      <c r="BS90" s="70">
        <f t="shared" si="136"/>
        <v>150.70922417561152</v>
      </c>
      <c r="BV90" s="71">
        <f t="shared" si="137"/>
        <v>-123</v>
      </c>
      <c r="BW90" s="71">
        <f t="shared" si="138"/>
        <v>9.8550000000000004</v>
      </c>
      <c r="BX90" s="71">
        <v>1</v>
      </c>
      <c r="BY90" s="62">
        <f t="shared" si="139"/>
        <v>2.0350000000000001</v>
      </c>
      <c r="BZ90" s="70">
        <f t="shared" si="89"/>
        <v>1</v>
      </c>
      <c r="CA90" s="70">
        <f t="shared" si="140"/>
        <v>-250.30500000000001</v>
      </c>
      <c r="CB90" s="70">
        <f t="shared" si="141"/>
        <v>3.8754196347793246E-6</v>
      </c>
      <c r="CC90" s="70">
        <f t="shared" si="142"/>
        <v>56225141.891290575</v>
      </c>
      <c r="CD90" s="70">
        <f t="shared" si="143"/>
        <v>150.70922417561152</v>
      </c>
      <c r="CG90" s="71">
        <f t="shared" si="144"/>
        <v>-173</v>
      </c>
      <c r="CH90" s="71">
        <f t="shared" si="145"/>
        <v>12.14</v>
      </c>
      <c r="CI90" s="71">
        <v>1</v>
      </c>
      <c r="CJ90" s="62">
        <f t="shared" si="146"/>
        <v>2.2850000000000001</v>
      </c>
      <c r="CK90" s="70">
        <f t="shared" si="90"/>
        <v>1</v>
      </c>
      <c r="CL90" s="70">
        <f t="shared" si="147"/>
        <v>-395.30500000000001</v>
      </c>
      <c r="CM90" s="70">
        <f t="shared" si="148"/>
        <v>4.6620919709043672E-9</v>
      </c>
      <c r="CN90" s="70">
        <f t="shared" si="149"/>
        <v>69261615.683436587</v>
      </c>
      <c r="CO90" s="70">
        <f t="shared" si="150"/>
        <v>150.70922417561152</v>
      </c>
      <c r="CR90" s="71">
        <f t="shared" si="151"/>
        <v>-236</v>
      </c>
      <c r="CS90" s="71">
        <f t="shared" si="152"/>
        <v>14.74</v>
      </c>
      <c r="CT90" s="71">
        <v>1</v>
      </c>
      <c r="CU90" s="62">
        <f t="shared" si="160"/>
        <v>2.6</v>
      </c>
      <c r="CV90" s="70">
        <f t="shared" si="91"/>
        <v>1</v>
      </c>
      <c r="CW90" s="70">
        <f t="shared" si="153"/>
        <v>-613.6</v>
      </c>
      <c r="CX90" s="70">
        <f t="shared" si="154"/>
        <v>9.1176242044246195E-13</v>
      </c>
      <c r="CY90" s="70">
        <f t="shared" si="155"/>
        <v>84095240.129642114</v>
      </c>
      <c r="CZ90" s="70">
        <f t="shared" si="156"/>
        <v>150.70922417561152</v>
      </c>
    </row>
    <row r="91" spans="1:104">
      <c r="A91" s="62">
        <f t="shared" si="92"/>
        <v>4.756828460010901</v>
      </c>
      <c r="B91" s="62">
        <f t="shared" si="93"/>
        <v>2.8333333333333335</v>
      </c>
      <c r="C91" s="83">
        <f t="shared" si="162"/>
        <v>4.55</v>
      </c>
      <c r="D91" s="87"/>
      <c r="E91" s="65">
        <f t="shared" si="94"/>
        <v>131072.00000000073</v>
      </c>
      <c r="F91" s="62">
        <f t="shared" si="157"/>
        <v>17.000000000000007</v>
      </c>
      <c r="G91" s="66">
        <v>85</v>
      </c>
      <c r="H91" s="71">
        <f t="shared" si="95"/>
        <v>85</v>
      </c>
      <c r="I91" s="71">
        <f t="shared" si="96"/>
        <v>1</v>
      </c>
      <c r="J91" s="71">
        <v>1</v>
      </c>
      <c r="K91" s="62">
        <f t="shared" si="97"/>
        <v>1</v>
      </c>
      <c r="L91" s="70">
        <f t="shared" si="83"/>
        <v>1440</v>
      </c>
      <c r="M91" s="70">
        <f t="shared" si="98"/>
        <v>122400</v>
      </c>
      <c r="N91" s="70">
        <f t="shared" si="99"/>
        <v>1310720.0000000072</v>
      </c>
      <c r="O91" s="70">
        <f t="shared" si="100"/>
        <v>6553600.0000000363</v>
      </c>
      <c r="P91" s="70">
        <f t="shared" si="101"/>
        <v>156.1825344370246</v>
      </c>
      <c r="Q91" s="99">
        <f t="shared" si="161"/>
        <v>10.708496732026203</v>
      </c>
      <c r="S91" s="71">
        <f t="shared" si="102"/>
        <v>75</v>
      </c>
      <c r="T91" s="71">
        <f t="shared" si="103"/>
        <v>2.0499999999999998</v>
      </c>
      <c r="U91" s="71">
        <v>1</v>
      </c>
      <c r="V91" s="62">
        <f t="shared" si="104"/>
        <v>1.05</v>
      </c>
      <c r="W91" s="70">
        <f t="shared" si="84"/>
        <v>240</v>
      </c>
      <c r="X91" s="70">
        <f t="shared" si="105"/>
        <v>18900</v>
      </c>
      <c r="Y91" s="70">
        <f t="shared" si="106"/>
        <v>671744.00000000326</v>
      </c>
      <c r="Z91" s="70">
        <f t="shared" si="107"/>
        <v>13434880.000000075</v>
      </c>
      <c r="AA91" s="70">
        <f t="shared" si="108"/>
        <v>156.1825344370246</v>
      </c>
      <c r="AB91" s="99">
        <f t="shared" si="81"/>
        <v>35.542010582010754</v>
      </c>
      <c r="AD91" s="71">
        <f t="shared" si="109"/>
        <v>50</v>
      </c>
      <c r="AE91" s="71">
        <f t="shared" si="110"/>
        <v>3.2249999999999996</v>
      </c>
      <c r="AF91" s="71">
        <v>1</v>
      </c>
      <c r="AG91" s="62">
        <f t="shared" si="111"/>
        <v>1.175</v>
      </c>
      <c r="AH91" s="70">
        <f t="shared" si="85"/>
        <v>30</v>
      </c>
      <c r="AI91" s="70">
        <f t="shared" si="112"/>
        <v>1762.5</v>
      </c>
      <c r="AJ91" s="70">
        <f t="shared" si="113"/>
        <v>33024.000000000109</v>
      </c>
      <c r="AK91" s="70">
        <f t="shared" si="114"/>
        <v>21135360.000000115</v>
      </c>
      <c r="AL91" s="70">
        <f t="shared" si="115"/>
        <v>156.1825344370246</v>
      </c>
      <c r="AM91" s="99">
        <f t="shared" si="158"/>
        <v>18.737021276595808</v>
      </c>
      <c r="AO91" s="71">
        <f t="shared" si="116"/>
        <v>20</v>
      </c>
      <c r="AP91" s="71">
        <f t="shared" si="117"/>
        <v>4.55</v>
      </c>
      <c r="AQ91" s="71">
        <v>4</v>
      </c>
      <c r="AR91" s="62">
        <f t="shared" si="118"/>
        <v>1.325</v>
      </c>
      <c r="AS91" s="70">
        <f t="shared" si="86"/>
        <v>4</v>
      </c>
      <c r="AT91" s="70">
        <f t="shared" si="119"/>
        <v>106</v>
      </c>
      <c r="AU91" s="70">
        <f t="shared" si="120"/>
        <v>728.00000000000102</v>
      </c>
      <c r="AV91" s="70">
        <f t="shared" si="121"/>
        <v>29818880.00000016</v>
      </c>
      <c r="AW91" s="70">
        <f t="shared" si="122"/>
        <v>156.1825344370246</v>
      </c>
      <c r="AX91" s="99">
        <f t="shared" si="159"/>
        <v>6.8679245283018968</v>
      </c>
      <c r="AZ91" s="71">
        <f t="shared" si="123"/>
        <v>-17</v>
      </c>
      <c r="BA91" s="71">
        <f t="shared" si="124"/>
        <v>6.06</v>
      </c>
      <c r="BB91" s="71">
        <v>1</v>
      </c>
      <c r="BC91" s="62">
        <f t="shared" si="125"/>
        <v>1.51</v>
      </c>
      <c r="BD91" s="70">
        <f t="shared" si="87"/>
        <v>1</v>
      </c>
      <c r="BE91" s="70">
        <f t="shared" si="126"/>
        <v>-25.67</v>
      </c>
      <c r="BF91" s="70">
        <f t="shared" si="127"/>
        <v>5.7407764956581255</v>
      </c>
      <c r="BG91" s="70">
        <f t="shared" si="128"/>
        <v>39714816.000000216</v>
      </c>
      <c r="BH91" s="70">
        <f t="shared" si="129"/>
        <v>156.1825344370246</v>
      </c>
      <c r="BK91" s="71">
        <f t="shared" si="130"/>
        <v>-67</v>
      </c>
      <c r="BL91" s="71">
        <f t="shared" si="131"/>
        <v>7.8199999999999994</v>
      </c>
      <c r="BM91" s="71">
        <v>1</v>
      </c>
      <c r="BN91" s="62">
        <f t="shared" si="132"/>
        <v>1.76</v>
      </c>
      <c r="BO91" s="70">
        <f t="shared" si="88"/>
        <v>1</v>
      </c>
      <c r="BP91" s="70">
        <f t="shared" si="133"/>
        <v>-117.92</v>
      </c>
      <c r="BQ91" s="70">
        <f t="shared" si="134"/>
        <v>7.2344382019722039E-3</v>
      </c>
      <c r="BR91" s="70">
        <f t="shared" si="135"/>
        <v>51249152.000000283</v>
      </c>
      <c r="BS91" s="70">
        <f t="shared" si="136"/>
        <v>156.1825344370246</v>
      </c>
      <c r="BV91" s="71">
        <f t="shared" si="137"/>
        <v>-122</v>
      </c>
      <c r="BW91" s="71">
        <f t="shared" si="138"/>
        <v>9.8550000000000004</v>
      </c>
      <c r="BX91" s="71">
        <v>1</v>
      </c>
      <c r="BY91" s="62">
        <f t="shared" si="139"/>
        <v>2.0350000000000001</v>
      </c>
      <c r="BZ91" s="70">
        <f t="shared" si="89"/>
        <v>1</v>
      </c>
      <c r="CA91" s="70">
        <f t="shared" si="140"/>
        <v>-248.27</v>
      </c>
      <c r="CB91" s="70">
        <f t="shared" si="141"/>
        <v>4.451688159394221E-6</v>
      </c>
      <c r="CC91" s="70">
        <f t="shared" si="142"/>
        <v>64585728.000000365</v>
      </c>
      <c r="CD91" s="70">
        <f t="shared" si="143"/>
        <v>156.1825344370246</v>
      </c>
      <c r="CG91" s="71">
        <f t="shared" si="144"/>
        <v>-172</v>
      </c>
      <c r="CH91" s="71">
        <f t="shared" si="145"/>
        <v>12.14</v>
      </c>
      <c r="CI91" s="71">
        <v>1</v>
      </c>
      <c r="CJ91" s="62">
        <f t="shared" si="146"/>
        <v>2.2850000000000001</v>
      </c>
      <c r="CK91" s="70">
        <f t="shared" si="90"/>
        <v>1</v>
      </c>
      <c r="CL91" s="70">
        <f t="shared" si="147"/>
        <v>-393.02000000000004</v>
      </c>
      <c r="CM91" s="70">
        <f t="shared" si="148"/>
        <v>5.3553373778227309E-9</v>
      </c>
      <c r="CN91" s="70">
        <f t="shared" si="149"/>
        <v>79560704.000000447</v>
      </c>
      <c r="CO91" s="70">
        <f t="shared" si="150"/>
        <v>156.1825344370246</v>
      </c>
      <c r="CR91" s="71">
        <f t="shared" si="151"/>
        <v>-235</v>
      </c>
      <c r="CS91" s="71">
        <f t="shared" si="152"/>
        <v>14.74</v>
      </c>
      <c r="CT91" s="71">
        <v>1</v>
      </c>
      <c r="CU91" s="62">
        <f t="shared" si="160"/>
        <v>2.6</v>
      </c>
      <c r="CV91" s="70">
        <f t="shared" si="91"/>
        <v>1</v>
      </c>
      <c r="CW91" s="70">
        <f t="shared" si="153"/>
        <v>-611</v>
      </c>
      <c r="CX91" s="70">
        <f t="shared" si="154"/>
        <v>1.0473399925103712E-12</v>
      </c>
      <c r="CY91" s="70">
        <f t="shared" si="155"/>
        <v>96600064.000000536</v>
      </c>
      <c r="CZ91" s="70">
        <f t="shared" si="156"/>
        <v>156.1825344370246</v>
      </c>
    </row>
    <row r="92" spans="1:104">
      <c r="A92" s="62">
        <f t="shared" si="92"/>
        <v>4.924577653379683</v>
      </c>
      <c r="B92" s="62">
        <f t="shared" si="93"/>
        <v>2.8666666666666667</v>
      </c>
      <c r="C92" s="83">
        <f t="shared" si="162"/>
        <v>4.55</v>
      </c>
      <c r="D92" s="87"/>
      <c r="E92" s="65">
        <f t="shared" si="94"/>
        <v>150562.19078617223</v>
      </c>
      <c r="F92" s="62">
        <f t="shared" si="157"/>
        <v>17.200000000000006</v>
      </c>
      <c r="G92" s="66">
        <v>86</v>
      </c>
      <c r="H92" s="71">
        <f t="shared" si="95"/>
        <v>86</v>
      </c>
      <c r="I92" s="71">
        <f t="shared" si="96"/>
        <v>1</v>
      </c>
      <c r="J92" s="71">
        <v>1</v>
      </c>
      <c r="K92" s="62">
        <f t="shared" si="97"/>
        <v>1</v>
      </c>
      <c r="L92" s="70">
        <f t="shared" si="83"/>
        <v>1440</v>
      </c>
      <c r="M92" s="70">
        <f t="shared" si="98"/>
        <v>123840</v>
      </c>
      <c r="N92" s="70">
        <f t="shared" si="99"/>
        <v>1505621.9078617222</v>
      </c>
      <c r="O92" s="70">
        <f t="shared" si="100"/>
        <v>7528109.5393086113</v>
      </c>
      <c r="P92" s="70">
        <f t="shared" si="101"/>
        <v>161.8544522077456</v>
      </c>
      <c r="Q92" s="99">
        <f t="shared" si="161"/>
        <v>12.157799643586257</v>
      </c>
      <c r="S92" s="71">
        <f t="shared" si="102"/>
        <v>76</v>
      </c>
      <c r="T92" s="71">
        <f t="shared" si="103"/>
        <v>2.0499999999999998</v>
      </c>
      <c r="U92" s="71">
        <v>1</v>
      </c>
      <c r="V92" s="62">
        <f t="shared" si="104"/>
        <v>1.05</v>
      </c>
      <c r="W92" s="70">
        <f t="shared" si="84"/>
        <v>240</v>
      </c>
      <c r="X92" s="70">
        <f t="shared" si="105"/>
        <v>19152</v>
      </c>
      <c r="Y92" s="70">
        <f t="shared" si="106"/>
        <v>771631.2277791322</v>
      </c>
      <c r="Z92" s="70">
        <f t="shared" si="107"/>
        <v>15432624.555582652</v>
      </c>
      <c r="AA92" s="70">
        <f t="shared" si="108"/>
        <v>161.8544522077456</v>
      </c>
      <c r="AB92" s="99">
        <f t="shared" si="81"/>
        <v>40.289851074516093</v>
      </c>
      <c r="AD92" s="71">
        <f t="shared" si="109"/>
        <v>51</v>
      </c>
      <c r="AE92" s="71">
        <f t="shared" si="110"/>
        <v>3.2249999999999996</v>
      </c>
      <c r="AF92" s="71">
        <v>1</v>
      </c>
      <c r="AG92" s="62">
        <f t="shared" si="111"/>
        <v>1.175</v>
      </c>
      <c r="AH92" s="70">
        <f t="shared" si="85"/>
        <v>30</v>
      </c>
      <c r="AI92" s="70">
        <f t="shared" si="112"/>
        <v>1797.75</v>
      </c>
      <c r="AJ92" s="70">
        <f t="shared" si="113"/>
        <v>37934.614475422211</v>
      </c>
      <c r="AK92" s="70">
        <f t="shared" si="114"/>
        <v>24278153.264270268</v>
      </c>
      <c r="AL92" s="70">
        <f t="shared" si="115"/>
        <v>161.8544522077456</v>
      </c>
      <c r="AM92" s="99">
        <f t="shared" si="158"/>
        <v>21.101162272519655</v>
      </c>
      <c r="AO92" s="71">
        <f t="shared" si="116"/>
        <v>21</v>
      </c>
      <c r="AP92" s="71">
        <f t="shared" si="117"/>
        <v>4.55</v>
      </c>
      <c r="AQ92" s="71">
        <v>1</v>
      </c>
      <c r="AR92" s="62">
        <f t="shared" si="118"/>
        <v>1.325</v>
      </c>
      <c r="AS92" s="70">
        <f t="shared" si="86"/>
        <v>4</v>
      </c>
      <c r="AT92" s="70">
        <f t="shared" si="119"/>
        <v>111.3</v>
      </c>
      <c r="AU92" s="70">
        <f t="shared" si="120"/>
        <v>836.25240243784253</v>
      </c>
      <c r="AV92" s="70">
        <f t="shared" si="121"/>
        <v>34252898.403854176</v>
      </c>
      <c r="AW92" s="70">
        <f t="shared" si="122"/>
        <v>161.8544522077456</v>
      </c>
      <c r="AX92" s="99">
        <f t="shared" si="159"/>
        <v>7.5134986741944525</v>
      </c>
      <c r="AZ92" s="71">
        <f t="shared" si="123"/>
        <v>-16</v>
      </c>
      <c r="BA92" s="71">
        <f t="shared" si="124"/>
        <v>6.06</v>
      </c>
      <c r="BB92" s="71">
        <v>1</v>
      </c>
      <c r="BC92" s="62">
        <f t="shared" si="125"/>
        <v>1.51</v>
      </c>
      <c r="BD92" s="70">
        <f t="shared" si="87"/>
        <v>1</v>
      </c>
      <c r="BE92" s="70">
        <f t="shared" si="126"/>
        <v>-24.16</v>
      </c>
      <c r="BF92" s="70">
        <f t="shared" si="127"/>
        <v>6.5944205169681327</v>
      </c>
      <c r="BG92" s="70">
        <f t="shared" si="128"/>
        <v>45620343.808210179</v>
      </c>
      <c r="BH92" s="70">
        <f t="shared" si="129"/>
        <v>161.8544522077456</v>
      </c>
      <c r="BK92" s="71">
        <f t="shared" si="130"/>
        <v>-66</v>
      </c>
      <c r="BL92" s="71">
        <f t="shared" si="131"/>
        <v>7.8199999999999994</v>
      </c>
      <c r="BM92" s="71">
        <v>1</v>
      </c>
      <c r="BN92" s="62">
        <f t="shared" si="132"/>
        <v>1.76</v>
      </c>
      <c r="BO92" s="70">
        <f t="shared" si="88"/>
        <v>1</v>
      </c>
      <c r="BP92" s="70">
        <f t="shared" si="133"/>
        <v>-116.16</v>
      </c>
      <c r="BQ92" s="70">
        <f t="shared" si="134"/>
        <v>8.3101872619331784E-3</v>
      </c>
      <c r="BR92" s="70">
        <f t="shared" si="135"/>
        <v>58869816.597393341</v>
      </c>
      <c r="BS92" s="70">
        <f t="shared" si="136"/>
        <v>161.8544522077456</v>
      </c>
      <c r="BV92" s="71">
        <f t="shared" si="137"/>
        <v>-121</v>
      </c>
      <c r="BW92" s="71">
        <f t="shared" si="138"/>
        <v>9.8550000000000004</v>
      </c>
      <c r="BX92" s="71">
        <v>1</v>
      </c>
      <c r="BY92" s="62">
        <f t="shared" si="139"/>
        <v>2.0350000000000001</v>
      </c>
      <c r="BZ92" s="70">
        <f t="shared" si="89"/>
        <v>1</v>
      </c>
      <c r="CA92" s="70">
        <f t="shared" si="140"/>
        <v>-246.23500000000001</v>
      </c>
      <c r="CB92" s="70">
        <f t="shared" si="141"/>
        <v>5.1136468656559183E-6</v>
      </c>
      <c r="CC92" s="70">
        <f t="shared" si="142"/>
        <v>74189519.509886369</v>
      </c>
      <c r="CD92" s="70">
        <f t="shared" si="143"/>
        <v>161.8544522077456</v>
      </c>
      <c r="CG92" s="71">
        <f t="shared" si="144"/>
        <v>-171</v>
      </c>
      <c r="CH92" s="71">
        <f t="shared" si="145"/>
        <v>12.14</v>
      </c>
      <c r="CI92" s="71">
        <v>1</v>
      </c>
      <c r="CJ92" s="62">
        <f t="shared" si="146"/>
        <v>2.2850000000000001</v>
      </c>
      <c r="CK92" s="70">
        <f t="shared" si="90"/>
        <v>1</v>
      </c>
      <c r="CL92" s="70">
        <f t="shared" si="147"/>
        <v>-390.73500000000001</v>
      </c>
      <c r="CM92" s="70">
        <f t="shared" si="148"/>
        <v>6.1516672363591069E-9</v>
      </c>
      <c r="CN92" s="70">
        <f t="shared" si="149"/>
        <v>91391249.807206541</v>
      </c>
      <c r="CO92" s="70">
        <f t="shared" si="150"/>
        <v>161.8544522077456</v>
      </c>
      <c r="CR92" s="71">
        <f t="shared" si="151"/>
        <v>-234</v>
      </c>
      <c r="CS92" s="71">
        <f t="shared" si="152"/>
        <v>14.74</v>
      </c>
      <c r="CT92" s="71">
        <v>1</v>
      </c>
      <c r="CU92" s="62">
        <f t="shared" si="160"/>
        <v>2.6</v>
      </c>
      <c r="CV92" s="70">
        <f t="shared" si="91"/>
        <v>1</v>
      </c>
      <c r="CW92" s="70">
        <f t="shared" si="153"/>
        <v>-608.4</v>
      </c>
      <c r="CX92" s="70">
        <f t="shared" si="154"/>
        <v>1.2030777265192705E-12</v>
      </c>
      <c r="CY92" s="70">
        <f t="shared" si="155"/>
        <v>110964334.60940893</v>
      </c>
      <c r="CZ92" s="70">
        <f t="shared" si="156"/>
        <v>161.8544522077456</v>
      </c>
    </row>
    <row r="93" spans="1:104">
      <c r="A93" s="62">
        <f t="shared" si="92"/>
        <v>5.0982425092770685</v>
      </c>
      <c r="B93" s="62">
        <f t="shared" si="93"/>
        <v>2.9</v>
      </c>
      <c r="C93" s="83">
        <f t="shared" si="162"/>
        <v>4.55</v>
      </c>
      <c r="D93" s="87"/>
      <c r="E93" s="65">
        <f t="shared" si="94"/>
        <v>172950.54088082581</v>
      </c>
      <c r="F93" s="62">
        <f t="shared" si="157"/>
        <v>17.400000000000009</v>
      </c>
      <c r="G93" s="66">
        <v>87</v>
      </c>
      <c r="H93" s="71">
        <f t="shared" si="95"/>
        <v>87</v>
      </c>
      <c r="I93" s="71">
        <f t="shared" si="96"/>
        <v>1</v>
      </c>
      <c r="J93" s="71">
        <v>1</v>
      </c>
      <c r="K93" s="62">
        <f t="shared" si="97"/>
        <v>1</v>
      </c>
      <c r="L93" s="70">
        <f t="shared" si="83"/>
        <v>1440</v>
      </c>
      <c r="M93" s="70">
        <f t="shared" si="98"/>
        <v>125280</v>
      </c>
      <c r="N93" s="70">
        <f t="shared" si="99"/>
        <v>1729505.4088082581</v>
      </c>
      <c r="O93" s="70">
        <f t="shared" si="100"/>
        <v>8647527.0440412909</v>
      </c>
      <c r="P93" s="70">
        <f t="shared" si="101"/>
        <v>167.73217855521554</v>
      </c>
      <c r="Q93" s="99">
        <f t="shared" si="161"/>
        <v>13.80511980210934</v>
      </c>
      <c r="S93" s="71">
        <f t="shared" si="102"/>
        <v>77</v>
      </c>
      <c r="T93" s="71">
        <f t="shared" si="103"/>
        <v>2.0499999999999998</v>
      </c>
      <c r="U93" s="71">
        <v>1</v>
      </c>
      <c r="V93" s="62">
        <f t="shared" si="104"/>
        <v>1.05</v>
      </c>
      <c r="W93" s="70">
        <f t="shared" si="84"/>
        <v>240</v>
      </c>
      <c r="X93" s="70">
        <f t="shared" si="105"/>
        <v>19404</v>
      </c>
      <c r="Y93" s="70">
        <f t="shared" si="106"/>
        <v>886371.52201423165</v>
      </c>
      <c r="Z93" s="70">
        <f t="shared" si="107"/>
        <v>17727430.440284643</v>
      </c>
      <c r="AA93" s="70">
        <f t="shared" si="108"/>
        <v>167.73217855521554</v>
      </c>
      <c r="AB93" s="99">
        <f t="shared" si="81"/>
        <v>45.679835189354343</v>
      </c>
      <c r="AD93" s="71">
        <f t="shared" si="109"/>
        <v>52</v>
      </c>
      <c r="AE93" s="71">
        <f t="shared" si="110"/>
        <v>3.2249999999999996</v>
      </c>
      <c r="AF93" s="71">
        <v>1</v>
      </c>
      <c r="AG93" s="62">
        <f t="shared" si="111"/>
        <v>1.175</v>
      </c>
      <c r="AH93" s="70">
        <f t="shared" si="85"/>
        <v>30</v>
      </c>
      <c r="AI93" s="70">
        <f t="shared" si="112"/>
        <v>1833</v>
      </c>
      <c r="AJ93" s="70">
        <f t="shared" si="113"/>
        <v>43575.429245364212</v>
      </c>
      <c r="AK93" s="70">
        <f t="shared" si="114"/>
        <v>27888274.717033159</v>
      </c>
      <c r="AL93" s="70">
        <f t="shared" si="115"/>
        <v>167.73217855521554</v>
      </c>
      <c r="AM93" s="99">
        <f t="shared" si="158"/>
        <v>23.772738268065581</v>
      </c>
      <c r="AO93" s="71">
        <f t="shared" si="116"/>
        <v>22</v>
      </c>
      <c r="AP93" s="71">
        <f t="shared" si="117"/>
        <v>4.55</v>
      </c>
      <c r="AQ93" s="71">
        <v>1</v>
      </c>
      <c r="AR93" s="62">
        <f t="shared" si="118"/>
        <v>1.325</v>
      </c>
      <c r="AS93" s="70">
        <f t="shared" si="86"/>
        <v>4</v>
      </c>
      <c r="AT93" s="70">
        <f t="shared" si="119"/>
        <v>116.6</v>
      </c>
      <c r="AU93" s="70">
        <f t="shared" si="120"/>
        <v>960.60175904266828</v>
      </c>
      <c r="AV93" s="70">
        <f t="shared" si="121"/>
        <v>39346248.050387867</v>
      </c>
      <c r="AW93" s="70">
        <f t="shared" si="122"/>
        <v>167.73217855521554</v>
      </c>
      <c r="AX93" s="99">
        <f t="shared" si="159"/>
        <v>8.2384370415323183</v>
      </c>
      <c r="AZ93" s="71">
        <f t="shared" si="123"/>
        <v>-15</v>
      </c>
      <c r="BA93" s="71">
        <f t="shared" si="124"/>
        <v>6.06</v>
      </c>
      <c r="BB93" s="71">
        <v>1</v>
      </c>
      <c r="BC93" s="62">
        <f t="shared" si="125"/>
        <v>1.51</v>
      </c>
      <c r="BD93" s="70">
        <f t="shared" si="87"/>
        <v>1</v>
      </c>
      <c r="BE93" s="70">
        <f t="shared" si="126"/>
        <v>-22.65</v>
      </c>
      <c r="BF93" s="70">
        <f t="shared" si="127"/>
        <v>7.5749999999999922</v>
      </c>
      <c r="BG93" s="70">
        <f t="shared" si="128"/>
        <v>52404013.886890218</v>
      </c>
      <c r="BH93" s="70">
        <f t="shared" si="129"/>
        <v>167.73217855521554</v>
      </c>
      <c r="BK93" s="71">
        <f t="shared" si="130"/>
        <v>-65</v>
      </c>
      <c r="BL93" s="71">
        <f t="shared" si="131"/>
        <v>7.8199999999999994</v>
      </c>
      <c r="BM93" s="71">
        <v>1</v>
      </c>
      <c r="BN93" s="62">
        <f t="shared" si="132"/>
        <v>1.76</v>
      </c>
      <c r="BO93" s="70">
        <f t="shared" si="88"/>
        <v>1</v>
      </c>
      <c r="BP93" s="70">
        <f t="shared" si="133"/>
        <v>-114.4</v>
      </c>
      <c r="BQ93" s="70">
        <f t="shared" si="134"/>
        <v>9.545898437499957E-3</v>
      </c>
      <c r="BR93" s="70">
        <f t="shared" si="135"/>
        <v>67623661.48440288</v>
      </c>
      <c r="BS93" s="70">
        <f t="shared" si="136"/>
        <v>167.73217855521554</v>
      </c>
      <c r="BV93" s="71">
        <f t="shared" si="137"/>
        <v>-120</v>
      </c>
      <c r="BW93" s="71">
        <f t="shared" si="138"/>
        <v>9.8550000000000004</v>
      </c>
      <c r="BX93" s="71">
        <v>1</v>
      </c>
      <c r="BY93" s="62">
        <f t="shared" si="139"/>
        <v>2.0350000000000001</v>
      </c>
      <c r="BZ93" s="70">
        <f t="shared" si="89"/>
        <v>1</v>
      </c>
      <c r="CA93" s="70">
        <f t="shared" si="140"/>
        <v>-244.20000000000002</v>
      </c>
      <c r="CB93" s="70">
        <f t="shared" si="141"/>
        <v>5.8740377426147002E-6</v>
      </c>
      <c r="CC93" s="70">
        <f t="shared" si="142"/>
        <v>85221379.01902692</v>
      </c>
      <c r="CD93" s="70">
        <f t="shared" si="143"/>
        <v>167.73217855521554</v>
      </c>
      <c r="CG93" s="71">
        <f t="shared" si="144"/>
        <v>-170</v>
      </c>
      <c r="CH93" s="71">
        <f t="shared" si="145"/>
        <v>12.14</v>
      </c>
      <c r="CI93" s="71">
        <v>1</v>
      </c>
      <c r="CJ93" s="62">
        <f t="shared" si="146"/>
        <v>2.2850000000000001</v>
      </c>
      <c r="CK93" s="70">
        <f t="shared" si="90"/>
        <v>1</v>
      </c>
      <c r="CL93" s="70">
        <f t="shared" si="147"/>
        <v>-388.45000000000005</v>
      </c>
      <c r="CM93" s="70">
        <f t="shared" si="148"/>
        <v>7.0664100348948633E-9</v>
      </c>
      <c r="CN93" s="70">
        <f t="shared" si="149"/>
        <v>104980978.31466128</v>
      </c>
      <c r="CO93" s="70">
        <f t="shared" si="150"/>
        <v>167.73217855521554</v>
      </c>
      <c r="CR93" s="71">
        <f t="shared" si="151"/>
        <v>-233</v>
      </c>
      <c r="CS93" s="71">
        <f t="shared" si="152"/>
        <v>14.74</v>
      </c>
      <c r="CT93" s="71">
        <v>1</v>
      </c>
      <c r="CU93" s="62">
        <f t="shared" si="160"/>
        <v>2.6</v>
      </c>
      <c r="CV93" s="70">
        <f t="shared" si="91"/>
        <v>1</v>
      </c>
      <c r="CW93" s="70">
        <f t="shared" si="153"/>
        <v>-605.80000000000007</v>
      </c>
      <c r="CX93" s="70">
        <f t="shared" si="154"/>
        <v>1.3819734053862588E-12</v>
      </c>
      <c r="CY93" s="70">
        <f t="shared" si="155"/>
        <v>127464548.62916863</v>
      </c>
      <c r="CZ93" s="70">
        <f t="shared" si="156"/>
        <v>167.73217855521554</v>
      </c>
    </row>
    <row r="94" spans="1:104">
      <c r="A94" s="62">
        <f t="shared" si="92"/>
        <v>5.2780316430915972</v>
      </c>
      <c r="B94" s="62">
        <f t="shared" si="93"/>
        <v>2.9333333333333331</v>
      </c>
      <c r="C94" s="83">
        <f t="shared" si="162"/>
        <v>4.55</v>
      </c>
      <c r="D94" s="87"/>
      <c r="E94" s="65">
        <f t="shared" si="94"/>
        <v>198668.00180565205</v>
      </c>
      <c r="F94" s="62">
        <f t="shared" si="157"/>
        <v>17.600000000000009</v>
      </c>
      <c r="G94" s="66">
        <v>88</v>
      </c>
      <c r="H94" s="71">
        <f t="shared" si="95"/>
        <v>88</v>
      </c>
      <c r="I94" s="71">
        <f t="shared" si="96"/>
        <v>1</v>
      </c>
      <c r="J94" s="71">
        <v>1</v>
      </c>
      <c r="K94" s="62">
        <f t="shared" si="97"/>
        <v>1</v>
      </c>
      <c r="L94" s="70">
        <f t="shared" si="83"/>
        <v>1440</v>
      </c>
      <c r="M94" s="70">
        <f t="shared" si="98"/>
        <v>126720</v>
      </c>
      <c r="N94" s="70">
        <f t="shared" si="99"/>
        <v>1986680.0180565205</v>
      </c>
      <c r="O94" s="70">
        <f t="shared" si="100"/>
        <v>9933400.0902826022</v>
      </c>
      <c r="P94" s="70">
        <f t="shared" si="101"/>
        <v>173.82317544581659</v>
      </c>
      <c r="Q94" s="99">
        <f t="shared" si="161"/>
        <v>15.677714788956127</v>
      </c>
      <c r="S94" s="71">
        <f t="shared" si="102"/>
        <v>78</v>
      </c>
      <c r="T94" s="71">
        <f t="shared" si="103"/>
        <v>2.0499999999999998</v>
      </c>
      <c r="U94" s="71">
        <v>1</v>
      </c>
      <c r="V94" s="62">
        <f t="shared" si="104"/>
        <v>1.05</v>
      </c>
      <c r="W94" s="70">
        <f t="shared" si="84"/>
        <v>240</v>
      </c>
      <c r="X94" s="70">
        <f t="shared" si="105"/>
        <v>19656</v>
      </c>
      <c r="Y94" s="70">
        <f t="shared" si="106"/>
        <v>1018173.509253966</v>
      </c>
      <c r="Z94" s="70">
        <f t="shared" si="107"/>
        <v>20363470.185079332</v>
      </c>
      <c r="AA94" s="70">
        <f t="shared" si="108"/>
        <v>173.82317544581659</v>
      </c>
      <c r="AB94" s="99">
        <f t="shared" si="81"/>
        <v>51.799629082924604</v>
      </c>
      <c r="AD94" s="71">
        <f t="shared" si="109"/>
        <v>53</v>
      </c>
      <c r="AE94" s="71">
        <f t="shared" si="110"/>
        <v>3.2249999999999996</v>
      </c>
      <c r="AF94" s="71">
        <v>1</v>
      </c>
      <c r="AG94" s="62">
        <f t="shared" si="111"/>
        <v>1.175</v>
      </c>
      <c r="AH94" s="70">
        <f t="shared" si="85"/>
        <v>30</v>
      </c>
      <c r="AI94" s="70">
        <f t="shared" si="112"/>
        <v>1868.25</v>
      </c>
      <c r="AJ94" s="70">
        <f t="shared" si="113"/>
        <v>50055.02389243956</v>
      </c>
      <c r="AK94" s="70">
        <f t="shared" si="114"/>
        <v>32035215.291161388</v>
      </c>
      <c r="AL94" s="70">
        <f t="shared" si="115"/>
        <v>173.82317544581659</v>
      </c>
      <c r="AM94" s="99">
        <f t="shared" si="158"/>
        <v>26.792465618862337</v>
      </c>
      <c r="AO94" s="71">
        <f t="shared" si="116"/>
        <v>23</v>
      </c>
      <c r="AP94" s="71">
        <f t="shared" si="117"/>
        <v>4.55</v>
      </c>
      <c r="AQ94" s="71">
        <v>1</v>
      </c>
      <c r="AR94" s="62">
        <f t="shared" si="118"/>
        <v>1.325</v>
      </c>
      <c r="AS94" s="70">
        <f t="shared" si="86"/>
        <v>4</v>
      </c>
      <c r="AT94" s="70">
        <f t="shared" si="119"/>
        <v>121.89999999999999</v>
      </c>
      <c r="AU94" s="70">
        <f t="shared" si="120"/>
        <v>1103.4416604195715</v>
      </c>
      <c r="AV94" s="70">
        <f t="shared" si="121"/>
        <v>45196970.410785839</v>
      </c>
      <c r="AW94" s="70">
        <f t="shared" si="122"/>
        <v>173.82317544581659</v>
      </c>
      <c r="AX94" s="99">
        <f t="shared" si="159"/>
        <v>9.0520234652959104</v>
      </c>
      <c r="AZ94" s="71">
        <f t="shared" si="123"/>
        <v>-14</v>
      </c>
      <c r="BA94" s="71">
        <f t="shared" si="124"/>
        <v>6.06</v>
      </c>
      <c r="BB94" s="71">
        <v>1</v>
      </c>
      <c r="BC94" s="62">
        <f t="shared" si="125"/>
        <v>1.51</v>
      </c>
      <c r="BD94" s="70">
        <f t="shared" si="87"/>
        <v>1</v>
      </c>
      <c r="BE94" s="70">
        <f t="shared" si="126"/>
        <v>-21.14</v>
      </c>
      <c r="BF94" s="70">
        <f t="shared" si="127"/>
        <v>8.7013900391025327</v>
      </c>
      <c r="BG94" s="70">
        <f t="shared" si="128"/>
        <v>60196404.547112562</v>
      </c>
      <c r="BH94" s="70">
        <f t="shared" si="129"/>
        <v>173.82317544581659</v>
      </c>
      <c r="BK94" s="71">
        <f t="shared" si="130"/>
        <v>-64</v>
      </c>
      <c r="BL94" s="71">
        <f t="shared" si="131"/>
        <v>7.8199999999999994</v>
      </c>
      <c r="BM94" s="71">
        <v>1</v>
      </c>
      <c r="BN94" s="62">
        <f t="shared" si="132"/>
        <v>1.76</v>
      </c>
      <c r="BO94" s="70">
        <f t="shared" si="88"/>
        <v>1</v>
      </c>
      <c r="BP94" s="70">
        <f t="shared" si="133"/>
        <v>-112.64</v>
      </c>
      <c r="BQ94" s="70">
        <f t="shared" si="134"/>
        <v>1.0965357832124968E-2</v>
      </c>
      <c r="BR94" s="70">
        <f t="shared" si="135"/>
        <v>77679188.706009939</v>
      </c>
      <c r="BS94" s="70">
        <f t="shared" si="136"/>
        <v>173.82317544581659</v>
      </c>
      <c r="BV94" s="71">
        <f t="shared" si="137"/>
        <v>-119</v>
      </c>
      <c r="BW94" s="71">
        <f t="shared" si="138"/>
        <v>9.8550000000000004</v>
      </c>
      <c r="BX94" s="71">
        <v>1</v>
      </c>
      <c r="BY94" s="62">
        <f t="shared" si="139"/>
        <v>2.0350000000000001</v>
      </c>
      <c r="BZ94" s="70">
        <f t="shared" si="89"/>
        <v>1</v>
      </c>
      <c r="CA94" s="70">
        <f t="shared" si="140"/>
        <v>-242.16500000000002</v>
      </c>
      <c r="CB94" s="70">
        <f t="shared" si="141"/>
        <v>6.7474974921320008E-6</v>
      </c>
      <c r="CC94" s="70">
        <f t="shared" si="142"/>
        <v>97893657.889735043</v>
      </c>
      <c r="CD94" s="70">
        <f t="shared" si="143"/>
        <v>173.82317544581659</v>
      </c>
      <c r="CG94" s="71">
        <f t="shared" si="144"/>
        <v>-169</v>
      </c>
      <c r="CH94" s="71">
        <f t="shared" si="145"/>
        <v>12.14</v>
      </c>
      <c r="CI94" s="71">
        <v>1</v>
      </c>
      <c r="CJ94" s="62">
        <f t="shared" si="146"/>
        <v>2.2850000000000001</v>
      </c>
      <c r="CK94" s="70">
        <f t="shared" si="90"/>
        <v>1</v>
      </c>
      <c r="CL94" s="70">
        <f t="shared" si="147"/>
        <v>-386.16500000000002</v>
      </c>
      <c r="CM94" s="70">
        <f t="shared" si="148"/>
        <v>8.1171735828182708E-9</v>
      </c>
      <c r="CN94" s="70">
        <f t="shared" si="149"/>
        <v>120591477.09603079</v>
      </c>
      <c r="CO94" s="70">
        <f t="shared" si="150"/>
        <v>173.82317544581659</v>
      </c>
      <c r="CR94" s="71">
        <f t="shared" si="151"/>
        <v>-232</v>
      </c>
      <c r="CS94" s="71">
        <f t="shared" si="152"/>
        <v>14.74</v>
      </c>
      <c r="CT94" s="71">
        <v>1</v>
      </c>
      <c r="CU94" s="62">
        <f t="shared" si="160"/>
        <v>2.6</v>
      </c>
      <c r="CV94" s="70">
        <f t="shared" si="91"/>
        <v>1</v>
      </c>
      <c r="CW94" s="70">
        <f t="shared" si="153"/>
        <v>-603.20000000000005</v>
      </c>
      <c r="CX94" s="70">
        <f t="shared" si="154"/>
        <v>1.5874705774168461E-12</v>
      </c>
      <c r="CY94" s="70">
        <f t="shared" si="155"/>
        <v>146418317.33076558</v>
      </c>
      <c r="CZ94" s="70">
        <f t="shared" si="156"/>
        <v>173.82317544581659</v>
      </c>
    </row>
    <row r="95" spans="1:104">
      <c r="A95" s="62">
        <f t="shared" si="92"/>
        <v>5.4641610270176031</v>
      </c>
      <c r="B95" s="62">
        <f t="shared" si="93"/>
        <v>2.9666666666666668</v>
      </c>
      <c r="C95" s="83">
        <f t="shared" si="162"/>
        <v>4.55</v>
      </c>
      <c r="D95" s="87"/>
      <c r="E95" s="65">
        <f t="shared" si="94"/>
        <v>228209.60686470056</v>
      </c>
      <c r="F95" s="62">
        <f t="shared" si="157"/>
        <v>17.800000000000011</v>
      </c>
      <c r="G95" s="66">
        <v>89</v>
      </c>
      <c r="H95" s="71">
        <f t="shared" si="95"/>
        <v>89</v>
      </c>
      <c r="I95" s="71">
        <f t="shared" si="96"/>
        <v>1</v>
      </c>
      <c r="J95" s="71">
        <v>1</v>
      </c>
      <c r="K95" s="62">
        <f t="shared" si="97"/>
        <v>1</v>
      </c>
      <c r="L95" s="70">
        <f t="shared" si="83"/>
        <v>1440</v>
      </c>
      <c r="M95" s="70">
        <f t="shared" si="98"/>
        <v>128160</v>
      </c>
      <c r="N95" s="70">
        <f t="shared" si="99"/>
        <v>2282096.0686470056</v>
      </c>
      <c r="O95" s="70">
        <f t="shared" si="100"/>
        <v>11410480.343235027</v>
      </c>
      <c r="P95" s="70">
        <f t="shared" si="101"/>
        <v>180.13517519068031</v>
      </c>
      <c r="Q95" s="99">
        <f t="shared" si="161"/>
        <v>17.806617264723826</v>
      </c>
      <c r="S95" s="71">
        <f t="shared" si="102"/>
        <v>79</v>
      </c>
      <c r="T95" s="71">
        <f t="shared" si="103"/>
        <v>2.0499999999999998</v>
      </c>
      <c r="U95" s="71">
        <v>1</v>
      </c>
      <c r="V95" s="62">
        <f t="shared" si="104"/>
        <v>1.05</v>
      </c>
      <c r="W95" s="70">
        <f t="shared" si="84"/>
        <v>240</v>
      </c>
      <c r="X95" s="70">
        <f t="shared" si="105"/>
        <v>19908</v>
      </c>
      <c r="Y95" s="70">
        <f t="shared" si="106"/>
        <v>1169574.2351815894</v>
      </c>
      <c r="Z95" s="70">
        <f t="shared" si="107"/>
        <v>23391484.703631807</v>
      </c>
      <c r="AA95" s="70">
        <f t="shared" si="108"/>
        <v>180.13517519068031</v>
      </c>
      <c r="AB95" s="99">
        <f t="shared" si="81"/>
        <v>58.748956961100532</v>
      </c>
      <c r="AD95" s="71">
        <f t="shared" si="109"/>
        <v>54</v>
      </c>
      <c r="AE95" s="71">
        <f t="shared" si="110"/>
        <v>3.2249999999999996</v>
      </c>
      <c r="AF95" s="71">
        <v>1</v>
      </c>
      <c r="AG95" s="62">
        <f t="shared" si="111"/>
        <v>1.175</v>
      </c>
      <c r="AH95" s="70">
        <f t="shared" si="85"/>
        <v>30</v>
      </c>
      <c r="AI95" s="70">
        <f t="shared" si="112"/>
        <v>1903.5</v>
      </c>
      <c r="AJ95" s="70">
        <f t="shared" si="113"/>
        <v>57498.123604582601</v>
      </c>
      <c r="AK95" s="70">
        <f t="shared" si="114"/>
        <v>36798799.10693296</v>
      </c>
      <c r="AL95" s="70">
        <f t="shared" si="115"/>
        <v>180.13517519068031</v>
      </c>
      <c r="AM95" s="99">
        <f t="shared" si="158"/>
        <v>30.206526716355452</v>
      </c>
      <c r="AO95" s="71">
        <f t="shared" si="116"/>
        <v>24</v>
      </c>
      <c r="AP95" s="71">
        <f t="shared" si="117"/>
        <v>4.55</v>
      </c>
      <c r="AQ95" s="71">
        <v>1</v>
      </c>
      <c r="AR95" s="62">
        <f t="shared" si="118"/>
        <v>1.325</v>
      </c>
      <c r="AS95" s="70">
        <f t="shared" si="86"/>
        <v>4</v>
      </c>
      <c r="AT95" s="70">
        <f t="shared" si="119"/>
        <v>127.19999999999999</v>
      </c>
      <c r="AU95" s="70">
        <f t="shared" si="120"/>
        <v>1267.5216201591586</v>
      </c>
      <c r="AV95" s="70">
        <f t="shared" si="121"/>
        <v>51917685.561719373</v>
      </c>
      <c r="AW95" s="70">
        <f t="shared" si="122"/>
        <v>180.13517519068031</v>
      </c>
      <c r="AX95" s="99">
        <f t="shared" si="159"/>
        <v>9.9647926113141416</v>
      </c>
      <c r="AZ95" s="71">
        <f t="shared" si="123"/>
        <v>-13</v>
      </c>
      <c r="BA95" s="71">
        <f t="shared" si="124"/>
        <v>6.06</v>
      </c>
      <c r="BB95" s="71">
        <v>1</v>
      </c>
      <c r="BC95" s="62">
        <f t="shared" si="125"/>
        <v>1.51</v>
      </c>
      <c r="BD95" s="70">
        <f t="shared" si="87"/>
        <v>1</v>
      </c>
      <c r="BE95" s="70">
        <f t="shared" si="126"/>
        <v>-19.63</v>
      </c>
      <c r="BF95" s="70">
        <f t="shared" si="127"/>
        <v>9.9952724241046642</v>
      </c>
      <c r="BG95" s="70">
        <f t="shared" si="128"/>
        <v>69147510.880004272</v>
      </c>
      <c r="BH95" s="70">
        <f t="shared" si="129"/>
        <v>180.13517519068031</v>
      </c>
      <c r="BK95" s="71">
        <f t="shared" si="130"/>
        <v>-63</v>
      </c>
      <c r="BL95" s="71">
        <f t="shared" si="131"/>
        <v>7.8199999999999994</v>
      </c>
      <c r="BM95" s="71">
        <v>1</v>
      </c>
      <c r="BN95" s="62">
        <f t="shared" si="132"/>
        <v>1.76</v>
      </c>
      <c r="BO95" s="70">
        <f t="shared" si="88"/>
        <v>1</v>
      </c>
      <c r="BP95" s="70">
        <f t="shared" si="133"/>
        <v>-110.88</v>
      </c>
      <c r="BQ95" s="70">
        <f t="shared" si="134"/>
        <v>1.2595888503715805E-2</v>
      </c>
      <c r="BR95" s="70">
        <f t="shared" si="135"/>
        <v>89229956.28409791</v>
      </c>
      <c r="BS95" s="70">
        <f t="shared" si="136"/>
        <v>180.13517519068031</v>
      </c>
      <c r="BV95" s="71">
        <f t="shared" si="137"/>
        <v>-118</v>
      </c>
      <c r="BW95" s="71">
        <f t="shared" si="138"/>
        <v>9.8550000000000004</v>
      </c>
      <c r="BX95" s="71">
        <v>1</v>
      </c>
      <c r="BY95" s="62">
        <f t="shared" si="139"/>
        <v>2.0350000000000001</v>
      </c>
      <c r="BZ95" s="70">
        <f t="shared" si="89"/>
        <v>1</v>
      </c>
      <c r="CA95" s="70">
        <f t="shared" si="140"/>
        <v>-240.13000000000002</v>
      </c>
      <c r="CB95" s="70">
        <f t="shared" si="141"/>
        <v>7.7508392695586525E-6</v>
      </c>
      <c r="CC95" s="70">
        <f t="shared" si="142"/>
        <v>112450283.78258121</v>
      </c>
      <c r="CD95" s="70">
        <f t="shared" si="143"/>
        <v>180.13517519068031</v>
      </c>
      <c r="CG95" s="71">
        <f t="shared" si="144"/>
        <v>-168</v>
      </c>
      <c r="CH95" s="71">
        <f t="shared" si="145"/>
        <v>12.14</v>
      </c>
      <c r="CI95" s="71">
        <v>1</v>
      </c>
      <c r="CJ95" s="62">
        <f t="shared" si="146"/>
        <v>2.2850000000000001</v>
      </c>
      <c r="CK95" s="70">
        <f t="shared" si="90"/>
        <v>1</v>
      </c>
      <c r="CL95" s="70">
        <f t="shared" si="147"/>
        <v>-383.88</v>
      </c>
      <c r="CM95" s="70">
        <f t="shared" si="148"/>
        <v>9.3241839418087377E-9</v>
      </c>
      <c r="CN95" s="70">
        <f t="shared" si="149"/>
        <v>138523231.36687326</v>
      </c>
      <c r="CO95" s="70">
        <f t="shared" si="150"/>
        <v>180.13517519068031</v>
      </c>
      <c r="CR95" s="71">
        <f t="shared" si="151"/>
        <v>-231</v>
      </c>
      <c r="CS95" s="71">
        <f t="shared" si="152"/>
        <v>14.74</v>
      </c>
      <c r="CT95" s="71">
        <v>1</v>
      </c>
      <c r="CU95" s="62">
        <f t="shared" si="160"/>
        <v>2.6</v>
      </c>
      <c r="CV95" s="70">
        <f t="shared" si="91"/>
        <v>1</v>
      </c>
      <c r="CW95" s="70">
        <f t="shared" si="153"/>
        <v>-600.6</v>
      </c>
      <c r="CX95" s="70">
        <f t="shared" si="154"/>
        <v>1.8235248408849247E-12</v>
      </c>
      <c r="CY95" s="70">
        <f t="shared" si="155"/>
        <v>168190480.25928432</v>
      </c>
      <c r="CZ95" s="70">
        <f t="shared" si="156"/>
        <v>180.13517519068031</v>
      </c>
    </row>
    <row r="96" spans="1:104">
      <c r="A96" s="62">
        <f t="shared" si="92"/>
        <v>5.6568542494924028</v>
      </c>
      <c r="B96" s="62">
        <f t="shared" si="93"/>
        <v>3</v>
      </c>
      <c r="C96" s="83">
        <f t="shared" si="162"/>
        <v>4.55</v>
      </c>
      <c r="D96" s="87"/>
      <c r="E96" s="65">
        <f t="shared" si="94"/>
        <v>262144.00000000157</v>
      </c>
      <c r="F96" s="62">
        <f t="shared" si="157"/>
        <v>18.000000000000007</v>
      </c>
      <c r="G96" s="66">
        <v>90</v>
      </c>
      <c r="H96" s="71">
        <f t="shared" si="95"/>
        <v>90</v>
      </c>
      <c r="I96" s="71">
        <f t="shared" si="96"/>
        <v>1</v>
      </c>
      <c r="J96" s="71">
        <v>1</v>
      </c>
      <c r="K96" s="62">
        <f t="shared" si="97"/>
        <v>1</v>
      </c>
      <c r="L96" s="70">
        <f t="shared" si="83"/>
        <v>1440</v>
      </c>
      <c r="M96" s="70">
        <f t="shared" si="98"/>
        <v>129600</v>
      </c>
      <c r="N96" s="70">
        <f t="shared" si="99"/>
        <v>2621440.0000000158</v>
      </c>
      <c r="O96" s="70">
        <f t="shared" si="100"/>
        <v>13107200.000000078</v>
      </c>
      <c r="P96" s="70">
        <f t="shared" si="101"/>
        <v>186.67619023324929</v>
      </c>
      <c r="Q96" s="99">
        <f t="shared" si="161"/>
        <v>20.227160493827284</v>
      </c>
      <c r="S96" s="71">
        <f t="shared" si="102"/>
        <v>80</v>
      </c>
      <c r="T96" s="71">
        <f t="shared" si="103"/>
        <v>2.0499999999999998</v>
      </c>
      <c r="U96" s="71">
        <v>12</v>
      </c>
      <c r="V96" s="62">
        <f t="shared" si="104"/>
        <v>1.05</v>
      </c>
      <c r="W96" s="70">
        <f t="shared" si="84"/>
        <v>2880</v>
      </c>
      <c r="X96" s="70">
        <f t="shared" si="105"/>
        <v>241920</v>
      </c>
      <c r="Y96" s="70">
        <f t="shared" si="106"/>
        <v>1343488.0000000072</v>
      </c>
      <c r="Z96" s="70">
        <f t="shared" si="107"/>
        <v>26869760.00000016</v>
      </c>
      <c r="AA96" s="70">
        <f t="shared" si="108"/>
        <v>186.67619023324929</v>
      </c>
      <c r="AB96" s="99">
        <f t="shared" si="81"/>
        <v>5.5534391534391832</v>
      </c>
      <c r="AD96" s="71">
        <f t="shared" si="109"/>
        <v>55</v>
      </c>
      <c r="AE96" s="71">
        <f t="shared" si="110"/>
        <v>3.2249999999999996</v>
      </c>
      <c r="AF96" s="71">
        <v>1</v>
      </c>
      <c r="AG96" s="62">
        <f t="shared" si="111"/>
        <v>1.175</v>
      </c>
      <c r="AH96" s="70">
        <f t="shared" si="85"/>
        <v>30</v>
      </c>
      <c r="AI96" s="70">
        <f t="shared" si="112"/>
        <v>1938.75</v>
      </c>
      <c r="AJ96" s="70">
        <f t="shared" si="113"/>
        <v>66048.000000000247</v>
      </c>
      <c r="AK96" s="70">
        <f t="shared" si="114"/>
        <v>42270720.000000253</v>
      </c>
      <c r="AL96" s="70">
        <f t="shared" si="115"/>
        <v>186.67619023324929</v>
      </c>
      <c r="AM96" s="99">
        <f t="shared" si="158"/>
        <v>34.067311411992392</v>
      </c>
      <c r="AO96" s="71">
        <f t="shared" si="116"/>
        <v>25</v>
      </c>
      <c r="AP96" s="71">
        <f t="shared" si="117"/>
        <v>4.55</v>
      </c>
      <c r="AQ96" s="71">
        <v>1</v>
      </c>
      <c r="AR96" s="62">
        <f t="shared" si="118"/>
        <v>1.325</v>
      </c>
      <c r="AS96" s="70">
        <f t="shared" si="86"/>
        <v>4</v>
      </c>
      <c r="AT96" s="70">
        <f t="shared" si="119"/>
        <v>132.5</v>
      </c>
      <c r="AU96" s="70">
        <f t="shared" si="120"/>
        <v>1456.0000000000025</v>
      </c>
      <c r="AV96" s="70">
        <f t="shared" si="121"/>
        <v>59637760.000000358</v>
      </c>
      <c r="AW96" s="70">
        <f t="shared" si="122"/>
        <v>186.67619023324929</v>
      </c>
      <c r="AX96" s="99">
        <f t="shared" si="159"/>
        <v>10.988679245283038</v>
      </c>
      <c r="AZ96" s="71">
        <f t="shared" si="123"/>
        <v>-12</v>
      </c>
      <c r="BA96" s="71">
        <f t="shared" si="124"/>
        <v>6.06</v>
      </c>
      <c r="BB96" s="71">
        <v>1</v>
      </c>
      <c r="BC96" s="62">
        <f t="shared" si="125"/>
        <v>1.51</v>
      </c>
      <c r="BD96" s="70">
        <f t="shared" si="87"/>
        <v>1</v>
      </c>
      <c r="BE96" s="70">
        <f t="shared" si="126"/>
        <v>-18.12</v>
      </c>
      <c r="BF96" s="70">
        <f t="shared" si="127"/>
        <v>11.481552991316255</v>
      </c>
      <c r="BG96" s="70">
        <f t="shared" si="128"/>
        <v>79429632.000000477</v>
      </c>
      <c r="BH96" s="70">
        <f t="shared" si="129"/>
        <v>186.67619023324929</v>
      </c>
      <c r="BK96" s="71">
        <f t="shared" si="130"/>
        <v>-62</v>
      </c>
      <c r="BL96" s="71">
        <f t="shared" si="131"/>
        <v>7.8199999999999994</v>
      </c>
      <c r="BM96" s="71">
        <v>1</v>
      </c>
      <c r="BN96" s="62">
        <f t="shared" si="132"/>
        <v>1.76</v>
      </c>
      <c r="BO96" s="70">
        <f t="shared" si="88"/>
        <v>1</v>
      </c>
      <c r="BP96" s="70">
        <f t="shared" si="133"/>
        <v>-109.12</v>
      </c>
      <c r="BQ96" s="70">
        <f t="shared" si="134"/>
        <v>1.4468876403944413E-2</v>
      </c>
      <c r="BR96" s="70">
        <f t="shared" si="135"/>
        <v>102498304.00000061</v>
      </c>
      <c r="BS96" s="70">
        <f t="shared" si="136"/>
        <v>186.67619023324929</v>
      </c>
      <c r="BV96" s="71">
        <f t="shared" si="137"/>
        <v>-117</v>
      </c>
      <c r="BW96" s="71">
        <f t="shared" si="138"/>
        <v>9.8550000000000004</v>
      </c>
      <c r="BX96" s="71">
        <v>1</v>
      </c>
      <c r="BY96" s="62">
        <f t="shared" si="139"/>
        <v>2.0350000000000001</v>
      </c>
      <c r="BZ96" s="70">
        <f t="shared" si="89"/>
        <v>1</v>
      </c>
      <c r="CA96" s="70">
        <f t="shared" si="140"/>
        <v>-238.09500000000003</v>
      </c>
      <c r="CB96" s="70">
        <f t="shared" si="141"/>
        <v>8.9033763187884454E-6</v>
      </c>
      <c r="CC96" s="70">
        <f t="shared" si="142"/>
        <v>129171456.00000077</v>
      </c>
      <c r="CD96" s="70">
        <f t="shared" si="143"/>
        <v>186.67619023324929</v>
      </c>
      <c r="CG96" s="71">
        <f t="shared" si="144"/>
        <v>-167</v>
      </c>
      <c r="CH96" s="71">
        <f t="shared" si="145"/>
        <v>12.14</v>
      </c>
      <c r="CI96" s="71">
        <v>1</v>
      </c>
      <c r="CJ96" s="62">
        <f t="shared" si="146"/>
        <v>2.2850000000000001</v>
      </c>
      <c r="CK96" s="70">
        <f t="shared" si="90"/>
        <v>1</v>
      </c>
      <c r="CL96" s="70">
        <f t="shared" si="147"/>
        <v>-381.59500000000003</v>
      </c>
      <c r="CM96" s="70">
        <f t="shared" si="148"/>
        <v>1.0710674755645467E-8</v>
      </c>
      <c r="CN96" s="70">
        <f t="shared" si="149"/>
        <v>159121408.00000095</v>
      </c>
      <c r="CO96" s="70">
        <f t="shared" si="150"/>
        <v>186.67619023324929</v>
      </c>
      <c r="CR96" s="71">
        <f t="shared" si="151"/>
        <v>-230</v>
      </c>
      <c r="CS96" s="71">
        <f t="shared" si="152"/>
        <v>14.74</v>
      </c>
      <c r="CT96" s="71">
        <v>1</v>
      </c>
      <c r="CU96" s="62">
        <f t="shared" si="160"/>
        <v>2.6</v>
      </c>
      <c r="CV96" s="70">
        <f t="shared" si="91"/>
        <v>1</v>
      </c>
      <c r="CW96" s="70">
        <f t="shared" si="153"/>
        <v>-598</v>
      </c>
      <c r="CX96" s="70">
        <f t="shared" si="154"/>
        <v>2.0946799850207435E-12</v>
      </c>
      <c r="CY96" s="70">
        <f t="shared" si="155"/>
        <v>193200128.00000116</v>
      </c>
      <c r="CZ96" s="70">
        <f t="shared" si="156"/>
        <v>186.67619023324929</v>
      </c>
    </row>
    <row r="97" spans="1:104">
      <c r="A97" s="62">
        <f t="shared" si="92"/>
        <v>5.8563427837825257</v>
      </c>
      <c r="B97" s="62">
        <f t="shared" si="93"/>
        <v>3.0333333333333332</v>
      </c>
      <c r="C97" s="83">
        <f t="shared" si="162"/>
        <v>4.55</v>
      </c>
      <c r="D97" s="87"/>
      <c r="E97" s="65">
        <f t="shared" si="94"/>
        <v>301124.38157234452</v>
      </c>
      <c r="F97" s="62">
        <f t="shared" si="157"/>
        <v>18.200000000000006</v>
      </c>
      <c r="G97" s="66">
        <v>91</v>
      </c>
      <c r="H97" s="71">
        <f t="shared" si="95"/>
        <v>91</v>
      </c>
      <c r="I97" s="71">
        <f t="shared" si="96"/>
        <v>1</v>
      </c>
      <c r="J97" s="71">
        <v>1</v>
      </c>
      <c r="K97" s="62">
        <f t="shared" si="97"/>
        <v>1</v>
      </c>
      <c r="L97" s="70">
        <f t="shared" si="83"/>
        <v>1440</v>
      </c>
      <c r="M97" s="70">
        <f t="shared" si="98"/>
        <v>131040</v>
      </c>
      <c r="N97" s="70">
        <f t="shared" si="99"/>
        <v>3011243.8157234453</v>
      </c>
      <c r="O97" s="70">
        <f t="shared" si="100"/>
        <v>15056219.078617226</v>
      </c>
      <c r="P97" s="70">
        <f t="shared" si="101"/>
        <v>193.45452329094942</v>
      </c>
      <c r="Q97" s="99">
        <f t="shared" si="161"/>
        <v>22.979577348316891</v>
      </c>
      <c r="S97" s="71">
        <f t="shared" si="102"/>
        <v>81</v>
      </c>
      <c r="T97" s="71">
        <f t="shared" si="103"/>
        <v>2.0499999999999998</v>
      </c>
      <c r="U97" s="71">
        <v>1</v>
      </c>
      <c r="V97" s="62">
        <f t="shared" si="104"/>
        <v>1.05</v>
      </c>
      <c r="W97" s="70">
        <f t="shared" si="84"/>
        <v>2880</v>
      </c>
      <c r="X97" s="70">
        <f t="shared" si="105"/>
        <v>244944</v>
      </c>
      <c r="Y97" s="70">
        <f t="shared" si="106"/>
        <v>1543262.4555582651</v>
      </c>
      <c r="Z97" s="70">
        <f t="shared" si="107"/>
        <v>30865249.111165311</v>
      </c>
      <c r="AA97" s="70">
        <f t="shared" si="108"/>
        <v>193.45452329094942</v>
      </c>
      <c r="AB97" s="99">
        <f t="shared" si="81"/>
        <v>6.3004705384016964</v>
      </c>
      <c r="AD97" s="71">
        <f t="shared" si="109"/>
        <v>56</v>
      </c>
      <c r="AE97" s="71">
        <f t="shared" si="110"/>
        <v>3.2249999999999996</v>
      </c>
      <c r="AF97" s="71">
        <v>1</v>
      </c>
      <c r="AG97" s="62">
        <f t="shared" si="111"/>
        <v>1.175</v>
      </c>
      <c r="AH97" s="70">
        <f t="shared" si="85"/>
        <v>30</v>
      </c>
      <c r="AI97" s="70">
        <f t="shared" si="112"/>
        <v>1974</v>
      </c>
      <c r="AJ97" s="70">
        <f t="shared" si="113"/>
        <v>75869.228950844452</v>
      </c>
      <c r="AK97" s="70">
        <f t="shared" si="114"/>
        <v>48556306.528540552</v>
      </c>
      <c r="AL97" s="70">
        <f t="shared" si="115"/>
        <v>193.45452329094942</v>
      </c>
      <c r="AM97" s="99">
        <f t="shared" si="158"/>
        <v>38.434259853517958</v>
      </c>
      <c r="AO97" s="71">
        <f t="shared" si="116"/>
        <v>26</v>
      </c>
      <c r="AP97" s="71">
        <f t="shared" si="117"/>
        <v>4.55</v>
      </c>
      <c r="AQ97" s="71">
        <v>1</v>
      </c>
      <c r="AR97" s="62">
        <f t="shared" si="118"/>
        <v>1.325</v>
      </c>
      <c r="AS97" s="70">
        <f t="shared" si="86"/>
        <v>4</v>
      </c>
      <c r="AT97" s="70">
        <f t="shared" si="119"/>
        <v>137.79999999999998</v>
      </c>
      <c r="AU97" s="70">
        <f t="shared" si="120"/>
        <v>1672.5048048756857</v>
      </c>
      <c r="AV97" s="70">
        <f t="shared" si="121"/>
        <v>68505796.807708368</v>
      </c>
      <c r="AW97" s="70">
        <f t="shared" si="122"/>
        <v>193.45452329094942</v>
      </c>
      <c r="AX97" s="99">
        <f t="shared" si="159"/>
        <v>12.137190166006429</v>
      </c>
      <c r="AZ97" s="71">
        <f t="shared" si="123"/>
        <v>-11</v>
      </c>
      <c r="BA97" s="71">
        <f t="shared" si="124"/>
        <v>6.06</v>
      </c>
      <c r="BB97" s="71">
        <v>1</v>
      </c>
      <c r="BC97" s="62">
        <f t="shared" si="125"/>
        <v>1.51</v>
      </c>
      <c r="BD97" s="70">
        <f t="shared" si="87"/>
        <v>1</v>
      </c>
      <c r="BE97" s="70">
        <f t="shared" si="126"/>
        <v>-16.61</v>
      </c>
      <c r="BF97" s="70">
        <f t="shared" si="127"/>
        <v>13.188841033936271</v>
      </c>
      <c r="BG97" s="70">
        <f t="shared" si="128"/>
        <v>91240687.616420388</v>
      </c>
      <c r="BH97" s="70">
        <f t="shared" si="129"/>
        <v>193.45452329094942</v>
      </c>
      <c r="BK97" s="71">
        <f t="shared" si="130"/>
        <v>-61</v>
      </c>
      <c r="BL97" s="71">
        <f t="shared" si="131"/>
        <v>7.8199999999999994</v>
      </c>
      <c r="BM97" s="71">
        <v>1</v>
      </c>
      <c r="BN97" s="62">
        <f t="shared" si="132"/>
        <v>1.76</v>
      </c>
      <c r="BO97" s="70">
        <f t="shared" si="88"/>
        <v>1</v>
      </c>
      <c r="BP97" s="70">
        <f t="shared" si="133"/>
        <v>-107.36</v>
      </c>
      <c r="BQ97" s="70">
        <f t="shared" si="134"/>
        <v>1.6620374523866364E-2</v>
      </c>
      <c r="BR97" s="70">
        <f t="shared" si="135"/>
        <v>117739633.19478671</v>
      </c>
      <c r="BS97" s="70">
        <f t="shared" si="136"/>
        <v>193.45452329094942</v>
      </c>
      <c r="BV97" s="71">
        <f t="shared" si="137"/>
        <v>-116</v>
      </c>
      <c r="BW97" s="71">
        <f t="shared" si="138"/>
        <v>9.8550000000000004</v>
      </c>
      <c r="BX97" s="71">
        <v>1</v>
      </c>
      <c r="BY97" s="62">
        <f t="shared" si="139"/>
        <v>2.0350000000000001</v>
      </c>
      <c r="BZ97" s="70">
        <f t="shared" si="89"/>
        <v>1</v>
      </c>
      <c r="CA97" s="70">
        <f t="shared" si="140"/>
        <v>-236.06</v>
      </c>
      <c r="CB97" s="70">
        <f t="shared" si="141"/>
        <v>1.0227293731311843E-5</v>
      </c>
      <c r="CC97" s="70">
        <f t="shared" si="142"/>
        <v>148379039.01977277</v>
      </c>
      <c r="CD97" s="70">
        <f t="shared" si="143"/>
        <v>193.45452329094942</v>
      </c>
      <c r="CG97" s="71">
        <f t="shared" si="144"/>
        <v>-166</v>
      </c>
      <c r="CH97" s="71">
        <f t="shared" si="145"/>
        <v>12.14</v>
      </c>
      <c r="CI97" s="71">
        <v>1</v>
      </c>
      <c r="CJ97" s="62">
        <f t="shared" si="146"/>
        <v>2.2850000000000001</v>
      </c>
      <c r="CK97" s="70">
        <f t="shared" si="90"/>
        <v>1</v>
      </c>
      <c r="CL97" s="70">
        <f t="shared" si="147"/>
        <v>-379.31</v>
      </c>
      <c r="CM97" s="70">
        <f t="shared" si="148"/>
        <v>1.2303334472718219E-8</v>
      </c>
      <c r="CN97" s="70">
        <f t="shared" si="149"/>
        <v>182782499.61441314</v>
      </c>
      <c r="CO97" s="70">
        <f t="shared" si="150"/>
        <v>193.45452329094942</v>
      </c>
      <c r="CR97" s="71">
        <f t="shared" si="151"/>
        <v>-229</v>
      </c>
      <c r="CS97" s="71">
        <f t="shared" si="152"/>
        <v>14.74</v>
      </c>
      <c r="CT97" s="71">
        <v>1</v>
      </c>
      <c r="CU97" s="62">
        <f t="shared" si="160"/>
        <v>2.6</v>
      </c>
      <c r="CV97" s="70">
        <f t="shared" si="91"/>
        <v>1</v>
      </c>
      <c r="CW97" s="70">
        <f t="shared" si="153"/>
        <v>-595.4</v>
      </c>
      <c r="CX97" s="70">
        <f t="shared" si="154"/>
        <v>2.4061554530385423E-12</v>
      </c>
      <c r="CY97" s="70">
        <f t="shared" si="155"/>
        <v>221928669.21881792</v>
      </c>
      <c r="CZ97" s="70">
        <f t="shared" si="156"/>
        <v>193.45452329094942</v>
      </c>
    </row>
    <row r="98" spans="1:104">
      <c r="A98" s="62">
        <f t="shared" si="92"/>
        <v>6.0628662660416177</v>
      </c>
      <c r="B98" s="62">
        <f t="shared" si="93"/>
        <v>3.0666666666666669</v>
      </c>
      <c r="C98" s="83">
        <f t="shared" si="162"/>
        <v>4.55</v>
      </c>
      <c r="D98" s="87"/>
      <c r="E98" s="65">
        <f t="shared" si="94"/>
        <v>345901.08176165173</v>
      </c>
      <c r="F98" s="62">
        <f t="shared" si="157"/>
        <v>18.400000000000009</v>
      </c>
      <c r="G98" s="66">
        <v>92</v>
      </c>
      <c r="H98" s="71">
        <f t="shared" si="95"/>
        <v>92</v>
      </c>
      <c r="I98" s="71">
        <f t="shared" si="96"/>
        <v>1</v>
      </c>
      <c r="J98" s="71">
        <v>1</v>
      </c>
      <c r="K98" s="62">
        <f t="shared" si="97"/>
        <v>1</v>
      </c>
      <c r="L98" s="70">
        <f t="shared" si="83"/>
        <v>1440</v>
      </c>
      <c r="M98" s="70">
        <f t="shared" si="98"/>
        <v>132480</v>
      </c>
      <c r="N98" s="70">
        <f t="shared" si="99"/>
        <v>3459010.8176165172</v>
      </c>
      <c r="O98" s="70">
        <f t="shared" si="100"/>
        <v>17295054.088082585</v>
      </c>
      <c r="P98" s="70">
        <f t="shared" si="101"/>
        <v>200.47877786377617</v>
      </c>
      <c r="Q98" s="99">
        <f t="shared" si="161"/>
        <v>26.109683103989411</v>
      </c>
      <c r="S98" s="71">
        <f t="shared" si="102"/>
        <v>82</v>
      </c>
      <c r="T98" s="71">
        <f t="shared" si="103"/>
        <v>2.0499999999999998</v>
      </c>
      <c r="U98" s="71">
        <v>1</v>
      </c>
      <c r="V98" s="62">
        <f t="shared" si="104"/>
        <v>1.05</v>
      </c>
      <c r="W98" s="70">
        <f t="shared" si="84"/>
        <v>2880</v>
      </c>
      <c r="X98" s="70">
        <f t="shared" si="105"/>
        <v>247968</v>
      </c>
      <c r="Y98" s="70">
        <f t="shared" si="106"/>
        <v>1772743.044028464</v>
      </c>
      <c r="Z98" s="70">
        <f t="shared" si="107"/>
        <v>35454860.880569302</v>
      </c>
      <c r="AA98" s="70">
        <f t="shared" si="108"/>
        <v>200.47877786377617</v>
      </c>
      <c r="AB98" s="99">
        <f t="shared" si="81"/>
        <v>7.149079897520906</v>
      </c>
      <c r="AD98" s="71">
        <f t="shared" si="109"/>
        <v>57</v>
      </c>
      <c r="AE98" s="71">
        <f t="shared" si="110"/>
        <v>3.2249999999999996</v>
      </c>
      <c r="AF98" s="71">
        <v>1</v>
      </c>
      <c r="AG98" s="62">
        <f t="shared" si="111"/>
        <v>1.175</v>
      </c>
      <c r="AH98" s="70">
        <f t="shared" si="85"/>
        <v>30</v>
      </c>
      <c r="AI98" s="70">
        <f t="shared" si="112"/>
        <v>2009.25</v>
      </c>
      <c r="AJ98" s="70">
        <f t="shared" si="113"/>
        <v>87150.858490728468</v>
      </c>
      <c r="AK98" s="70">
        <f t="shared" si="114"/>
        <v>55776549.434066333</v>
      </c>
      <c r="AL98" s="70">
        <f t="shared" si="115"/>
        <v>200.47877786377617</v>
      </c>
      <c r="AM98" s="99">
        <f t="shared" si="158"/>
        <v>43.374820699628451</v>
      </c>
      <c r="AO98" s="71">
        <f t="shared" si="116"/>
        <v>27</v>
      </c>
      <c r="AP98" s="71">
        <f t="shared" si="117"/>
        <v>4.55</v>
      </c>
      <c r="AQ98" s="71">
        <v>1</v>
      </c>
      <c r="AR98" s="62">
        <f t="shared" si="118"/>
        <v>1.325</v>
      </c>
      <c r="AS98" s="70">
        <f t="shared" si="86"/>
        <v>4</v>
      </c>
      <c r="AT98" s="70">
        <f t="shared" si="119"/>
        <v>143.1</v>
      </c>
      <c r="AU98" s="70">
        <f t="shared" si="120"/>
        <v>1921.2035180853372</v>
      </c>
      <c r="AV98" s="70">
        <f t="shared" si="121"/>
        <v>78692496.100775763</v>
      </c>
      <c r="AW98" s="70">
        <f t="shared" si="122"/>
        <v>200.47877786377617</v>
      </c>
      <c r="AX98" s="99">
        <f t="shared" si="159"/>
        <v>13.425601104719338</v>
      </c>
      <c r="AZ98" s="71">
        <f t="shared" si="123"/>
        <v>-10</v>
      </c>
      <c r="BA98" s="71">
        <f t="shared" si="124"/>
        <v>6.06</v>
      </c>
      <c r="BB98" s="71">
        <v>1</v>
      </c>
      <c r="BC98" s="62">
        <f t="shared" si="125"/>
        <v>1.51</v>
      </c>
      <c r="BD98" s="70">
        <f t="shared" si="87"/>
        <v>1</v>
      </c>
      <c r="BE98" s="70">
        <f t="shared" si="126"/>
        <v>-15.1</v>
      </c>
      <c r="BF98" s="70">
        <f t="shared" si="127"/>
        <v>15.149999999999988</v>
      </c>
      <c r="BG98" s="70">
        <f t="shared" si="128"/>
        <v>104808027.77378047</v>
      </c>
      <c r="BH98" s="70">
        <f t="shared" si="129"/>
        <v>200.47877786377617</v>
      </c>
      <c r="BK98" s="71">
        <f t="shared" si="130"/>
        <v>-60</v>
      </c>
      <c r="BL98" s="71">
        <f t="shared" si="131"/>
        <v>7.8199999999999994</v>
      </c>
      <c r="BM98" s="71">
        <v>1</v>
      </c>
      <c r="BN98" s="62">
        <f t="shared" si="132"/>
        <v>1.76</v>
      </c>
      <c r="BO98" s="70">
        <f t="shared" si="88"/>
        <v>1</v>
      </c>
      <c r="BP98" s="70">
        <f t="shared" si="133"/>
        <v>-105.6</v>
      </c>
      <c r="BQ98" s="70">
        <f t="shared" si="134"/>
        <v>1.9091796874999921E-2</v>
      </c>
      <c r="BR98" s="70">
        <f t="shared" si="135"/>
        <v>135247322.96880582</v>
      </c>
      <c r="BS98" s="70">
        <f t="shared" si="136"/>
        <v>200.47877786377617</v>
      </c>
      <c r="BV98" s="71">
        <f t="shared" si="137"/>
        <v>-115</v>
      </c>
      <c r="BW98" s="71">
        <f t="shared" si="138"/>
        <v>9.8550000000000004</v>
      </c>
      <c r="BX98" s="71">
        <v>1</v>
      </c>
      <c r="BY98" s="62">
        <f t="shared" si="139"/>
        <v>2.0350000000000001</v>
      </c>
      <c r="BZ98" s="70">
        <f t="shared" si="89"/>
        <v>1</v>
      </c>
      <c r="CA98" s="70">
        <f t="shared" si="140"/>
        <v>-234.02500000000001</v>
      </c>
      <c r="CB98" s="70">
        <f t="shared" si="141"/>
        <v>1.1748075485229402E-5</v>
      </c>
      <c r="CC98" s="70">
        <f t="shared" si="142"/>
        <v>170442758.0380539</v>
      </c>
      <c r="CD98" s="70">
        <f t="shared" si="143"/>
        <v>200.47877786377617</v>
      </c>
      <c r="CG98" s="71">
        <f t="shared" si="144"/>
        <v>-165</v>
      </c>
      <c r="CH98" s="71">
        <f t="shared" si="145"/>
        <v>12.14</v>
      </c>
      <c r="CI98" s="71">
        <v>1</v>
      </c>
      <c r="CJ98" s="62">
        <f t="shared" si="146"/>
        <v>2.2850000000000001</v>
      </c>
      <c r="CK98" s="70">
        <f t="shared" si="90"/>
        <v>1</v>
      </c>
      <c r="CL98" s="70">
        <f t="shared" si="147"/>
        <v>-377.02500000000003</v>
      </c>
      <c r="CM98" s="70">
        <f t="shared" si="148"/>
        <v>1.4132820069789733E-8</v>
      </c>
      <c r="CN98" s="70">
        <f t="shared" si="149"/>
        <v>209961956.62932262</v>
      </c>
      <c r="CO98" s="70">
        <f t="shared" si="150"/>
        <v>200.47877786377617</v>
      </c>
      <c r="CR98" s="71">
        <f t="shared" si="151"/>
        <v>-228</v>
      </c>
      <c r="CS98" s="71">
        <f t="shared" si="152"/>
        <v>14.74</v>
      </c>
      <c r="CT98" s="71">
        <v>1</v>
      </c>
      <c r="CU98" s="62">
        <f t="shared" si="160"/>
        <v>2.6</v>
      </c>
      <c r="CV98" s="70">
        <f t="shared" si="91"/>
        <v>1</v>
      </c>
      <c r="CW98" s="70">
        <f t="shared" si="153"/>
        <v>-592.80000000000007</v>
      </c>
      <c r="CX98" s="70">
        <f t="shared" si="154"/>
        <v>2.7639468107725188E-12</v>
      </c>
      <c r="CY98" s="70">
        <f t="shared" si="155"/>
        <v>254929097.25833732</v>
      </c>
      <c r="CZ98" s="70">
        <f t="shared" si="156"/>
        <v>200.47877786377617</v>
      </c>
    </row>
    <row r="99" spans="1:104">
      <c r="A99" s="62">
        <f t="shared" si="92"/>
        <v>6.2766727831740319</v>
      </c>
      <c r="B99" s="62">
        <f t="shared" si="93"/>
        <v>3.1</v>
      </c>
      <c r="C99" s="83">
        <f t="shared" si="162"/>
        <v>4.55</v>
      </c>
      <c r="D99" s="87"/>
      <c r="E99" s="65">
        <f t="shared" si="94"/>
        <v>397336.00361130427</v>
      </c>
      <c r="F99" s="62">
        <f t="shared" si="157"/>
        <v>18.600000000000012</v>
      </c>
      <c r="G99" s="66">
        <v>93</v>
      </c>
      <c r="H99" s="71">
        <f t="shared" si="95"/>
        <v>93</v>
      </c>
      <c r="I99" s="71">
        <f t="shared" si="96"/>
        <v>1</v>
      </c>
      <c r="J99" s="71">
        <v>1</v>
      </c>
      <c r="K99" s="62">
        <f t="shared" si="97"/>
        <v>1</v>
      </c>
      <c r="L99" s="70">
        <f t="shared" si="83"/>
        <v>1440</v>
      </c>
      <c r="M99" s="70">
        <f t="shared" si="98"/>
        <v>133920</v>
      </c>
      <c r="N99" s="70">
        <f t="shared" si="99"/>
        <v>3973360.0361130429</v>
      </c>
      <c r="O99" s="70">
        <f t="shared" si="100"/>
        <v>19866800.180565212</v>
      </c>
      <c r="P99" s="70">
        <f t="shared" si="101"/>
        <v>207.75786912306046</v>
      </c>
      <c r="Q99" s="99">
        <f t="shared" si="161"/>
        <v>29.669653794153547</v>
      </c>
      <c r="S99" s="71">
        <f t="shared" si="102"/>
        <v>83</v>
      </c>
      <c r="T99" s="71">
        <f t="shared" si="103"/>
        <v>2.0499999999999998</v>
      </c>
      <c r="U99" s="71">
        <v>1</v>
      </c>
      <c r="V99" s="62">
        <f t="shared" si="104"/>
        <v>1.05</v>
      </c>
      <c r="W99" s="70">
        <f t="shared" si="84"/>
        <v>2880</v>
      </c>
      <c r="X99" s="70">
        <f t="shared" si="105"/>
        <v>250992</v>
      </c>
      <c r="Y99" s="70">
        <f t="shared" si="106"/>
        <v>2036347.018507933</v>
      </c>
      <c r="Z99" s="70">
        <f t="shared" si="107"/>
        <v>40726940.37015868</v>
      </c>
      <c r="AA99" s="70">
        <f t="shared" si="108"/>
        <v>207.75786912306046</v>
      </c>
      <c r="AB99" s="99">
        <f t="shared" si="81"/>
        <v>8.1131949166026534</v>
      </c>
      <c r="AD99" s="71">
        <f t="shared" si="109"/>
        <v>58</v>
      </c>
      <c r="AE99" s="71">
        <f t="shared" si="110"/>
        <v>3.2249999999999996</v>
      </c>
      <c r="AF99" s="71">
        <v>1</v>
      </c>
      <c r="AG99" s="62">
        <f t="shared" si="111"/>
        <v>1.175</v>
      </c>
      <c r="AH99" s="70">
        <f t="shared" si="85"/>
        <v>30</v>
      </c>
      <c r="AI99" s="70">
        <f t="shared" si="112"/>
        <v>2044.5</v>
      </c>
      <c r="AJ99" s="70">
        <f t="shared" si="113"/>
        <v>100110.04778487915</v>
      </c>
      <c r="AK99" s="70">
        <f t="shared" si="114"/>
        <v>64070430.582322806</v>
      </c>
      <c r="AL99" s="70">
        <f t="shared" si="115"/>
        <v>207.75786912306046</v>
      </c>
      <c r="AM99" s="99">
        <f t="shared" si="158"/>
        <v>48.965540613782906</v>
      </c>
      <c r="AO99" s="71">
        <f t="shared" si="116"/>
        <v>28</v>
      </c>
      <c r="AP99" s="71">
        <f t="shared" si="117"/>
        <v>4.55</v>
      </c>
      <c r="AQ99" s="71">
        <v>1</v>
      </c>
      <c r="AR99" s="62">
        <f t="shared" si="118"/>
        <v>1.325</v>
      </c>
      <c r="AS99" s="70">
        <f t="shared" si="86"/>
        <v>4</v>
      </c>
      <c r="AT99" s="70">
        <f t="shared" si="119"/>
        <v>148.4</v>
      </c>
      <c r="AU99" s="70">
        <f t="shared" si="120"/>
        <v>2206.8833208391438</v>
      </c>
      <c r="AV99" s="70">
        <f t="shared" si="121"/>
        <v>90393940.821571723</v>
      </c>
      <c r="AW99" s="70">
        <f t="shared" si="122"/>
        <v>207.75786912306046</v>
      </c>
      <c r="AX99" s="99">
        <f t="shared" si="159"/>
        <v>14.871181407271859</v>
      </c>
      <c r="AZ99" s="71">
        <f t="shared" si="123"/>
        <v>-9</v>
      </c>
      <c r="BA99" s="71">
        <f t="shared" si="124"/>
        <v>6.06</v>
      </c>
      <c r="BB99" s="71">
        <v>1</v>
      </c>
      <c r="BC99" s="62">
        <f t="shared" si="125"/>
        <v>1.51</v>
      </c>
      <c r="BD99" s="70">
        <f t="shared" si="87"/>
        <v>1</v>
      </c>
      <c r="BE99" s="70">
        <f t="shared" si="126"/>
        <v>-13.59</v>
      </c>
      <c r="BF99" s="70">
        <f t="shared" si="127"/>
        <v>17.402780078205065</v>
      </c>
      <c r="BG99" s="70">
        <f t="shared" si="128"/>
        <v>120392809.0942252</v>
      </c>
      <c r="BH99" s="70">
        <f t="shared" si="129"/>
        <v>207.75786912306046</v>
      </c>
      <c r="BK99" s="71">
        <f t="shared" si="130"/>
        <v>-59</v>
      </c>
      <c r="BL99" s="71">
        <f t="shared" si="131"/>
        <v>7.8199999999999994</v>
      </c>
      <c r="BM99" s="71">
        <v>1</v>
      </c>
      <c r="BN99" s="62">
        <f t="shared" si="132"/>
        <v>1.76</v>
      </c>
      <c r="BO99" s="70">
        <f t="shared" si="88"/>
        <v>1</v>
      </c>
      <c r="BP99" s="70">
        <f t="shared" si="133"/>
        <v>-103.84</v>
      </c>
      <c r="BQ99" s="70">
        <f t="shared" si="134"/>
        <v>2.1930715664249947E-2</v>
      </c>
      <c r="BR99" s="70">
        <f t="shared" si="135"/>
        <v>155358377.41201994</v>
      </c>
      <c r="BS99" s="70">
        <f t="shared" si="136"/>
        <v>207.75786912306046</v>
      </c>
      <c r="BV99" s="71">
        <f t="shared" si="137"/>
        <v>-114</v>
      </c>
      <c r="BW99" s="71">
        <f t="shared" si="138"/>
        <v>9.8550000000000004</v>
      </c>
      <c r="BX99" s="71">
        <v>1</v>
      </c>
      <c r="BY99" s="62">
        <f t="shared" si="139"/>
        <v>2.0350000000000001</v>
      </c>
      <c r="BZ99" s="70">
        <f t="shared" si="89"/>
        <v>1</v>
      </c>
      <c r="CA99" s="70">
        <f t="shared" si="140"/>
        <v>-231.99</v>
      </c>
      <c r="CB99" s="70">
        <f t="shared" si="141"/>
        <v>1.349499498426401E-5</v>
      </c>
      <c r="CC99" s="70">
        <f t="shared" si="142"/>
        <v>195787315.77947018</v>
      </c>
      <c r="CD99" s="70">
        <f t="shared" si="143"/>
        <v>207.75786912306046</v>
      </c>
      <c r="CG99" s="71">
        <f t="shared" si="144"/>
        <v>-164</v>
      </c>
      <c r="CH99" s="71">
        <f t="shared" si="145"/>
        <v>12.14</v>
      </c>
      <c r="CI99" s="71">
        <v>1</v>
      </c>
      <c r="CJ99" s="62">
        <f t="shared" si="146"/>
        <v>2.2850000000000001</v>
      </c>
      <c r="CK99" s="70">
        <f t="shared" si="90"/>
        <v>1</v>
      </c>
      <c r="CL99" s="70">
        <f t="shared" si="147"/>
        <v>-374.74</v>
      </c>
      <c r="CM99" s="70">
        <f t="shared" si="148"/>
        <v>1.6234347165636548E-8</v>
      </c>
      <c r="CN99" s="70">
        <f t="shared" si="149"/>
        <v>241182954.19206172</v>
      </c>
      <c r="CO99" s="70">
        <f t="shared" si="150"/>
        <v>207.75786912306046</v>
      </c>
      <c r="CR99" s="71">
        <f t="shared" si="151"/>
        <v>-227</v>
      </c>
      <c r="CS99" s="71">
        <f t="shared" si="152"/>
        <v>14.74</v>
      </c>
      <c r="CT99" s="71">
        <v>1</v>
      </c>
      <c r="CU99" s="62">
        <f t="shared" si="160"/>
        <v>2.6</v>
      </c>
      <c r="CV99" s="70">
        <f t="shared" si="91"/>
        <v>1</v>
      </c>
      <c r="CW99" s="70">
        <f t="shared" si="153"/>
        <v>-590.20000000000005</v>
      </c>
      <c r="CX99" s="70">
        <f t="shared" si="154"/>
        <v>3.1749411548336934E-12</v>
      </c>
      <c r="CY99" s="70">
        <f t="shared" si="155"/>
        <v>292836634.66153127</v>
      </c>
      <c r="CZ99" s="70">
        <f t="shared" si="156"/>
        <v>207.75786912306046</v>
      </c>
    </row>
    <row r="100" spans="1:104">
      <c r="A100" s="62">
        <f t="shared" si="92"/>
        <v>6.4980191708499113</v>
      </c>
      <c r="B100" s="62">
        <f t="shared" si="93"/>
        <v>3.1333333333333333</v>
      </c>
      <c r="C100" s="83">
        <f t="shared" si="162"/>
        <v>4.55</v>
      </c>
      <c r="D100" s="87"/>
      <c r="E100" s="65">
        <f t="shared" si="94"/>
        <v>456419.21372940112</v>
      </c>
      <c r="F100" s="62">
        <f t="shared" si="157"/>
        <v>18.800000000000011</v>
      </c>
      <c r="G100" s="66">
        <v>94</v>
      </c>
      <c r="H100" s="71">
        <f t="shared" si="95"/>
        <v>94</v>
      </c>
      <c r="I100" s="71">
        <f t="shared" si="96"/>
        <v>1</v>
      </c>
      <c r="J100" s="71">
        <v>1</v>
      </c>
      <c r="K100" s="62">
        <f t="shared" si="97"/>
        <v>1</v>
      </c>
      <c r="L100" s="70">
        <f t="shared" si="83"/>
        <v>1440</v>
      </c>
      <c r="M100" s="70">
        <f t="shared" si="98"/>
        <v>135360</v>
      </c>
      <c r="N100" s="70">
        <f t="shared" si="99"/>
        <v>4564192.1372940112</v>
      </c>
      <c r="O100" s="70">
        <f t="shared" si="100"/>
        <v>22820960.686470054</v>
      </c>
      <c r="P100" s="70">
        <f t="shared" si="101"/>
        <v>215.30103519416039</v>
      </c>
      <c r="Q100" s="99">
        <f t="shared" si="161"/>
        <v>33.718913543838738</v>
      </c>
      <c r="S100" s="71">
        <f t="shared" si="102"/>
        <v>84</v>
      </c>
      <c r="T100" s="71">
        <f t="shared" si="103"/>
        <v>2.0499999999999998</v>
      </c>
      <c r="U100" s="71">
        <v>1</v>
      </c>
      <c r="V100" s="62">
        <f t="shared" si="104"/>
        <v>1.05</v>
      </c>
      <c r="W100" s="70">
        <f t="shared" si="84"/>
        <v>2880</v>
      </c>
      <c r="X100" s="70">
        <f t="shared" si="105"/>
        <v>254016</v>
      </c>
      <c r="Y100" s="70">
        <f t="shared" si="106"/>
        <v>2339148.4703631797</v>
      </c>
      <c r="Z100" s="70">
        <f t="shared" si="107"/>
        <v>46782969.407263614</v>
      </c>
      <c r="AA100" s="70">
        <f t="shared" si="108"/>
        <v>215.30103519416039</v>
      </c>
      <c r="AB100" s="99">
        <f t="shared" si="81"/>
        <v>9.2086658728709203</v>
      </c>
      <c r="AD100" s="71">
        <f t="shared" si="109"/>
        <v>59</v>
      </c>
      <c r="AE100" s="71">
        <f t="shared" si="110"/>
        <v>3.2249999999999996</v>
      </c>
      <c r="AF100" s="71">
        <v>1</v>
      </c>
      <c r="AG100" s="62">
        <f t="shared" si="111"/>
        <v>1.175</v>
      </c>
      <c r="AH100" s="70">
        <f t="shared" si="85"/>
        <v>30</v>
      </c>
      <c r="AI100" s="70">
        <f t="shared" si="112"/>
        <v>2079.75</v>
      </c>
      <c r="AJ100" s="70">
        <f t="shared" si="113"/>
        <v>114996.24720916525</v>
      </c>
      <c r="AK100" s="70">
        <f t="shared" si="114"/>
        <v>73597598.213865921</v>
      </c>
      <c r="AL100" s="70">
        <f t="shared" si="115"/>
        <v>215.30103519416039</v>
      </c>
      <c r="AM100" s="99">
        <f t="shared" si="158"/>
        <v>55.293303141803221</v>
      </c>
      <c r="AO100" s="71">
        <f t="shared" si="116"/>
        <v>29</v>
      </c>
      <c r="AP100" s="71">
        <f t="shared" si="117"/>
        <v>4.55</v>
      </c>
      <c r="AQ100" s="71">
        <v>1</v>
      </c>
      <c r="AR100" s="62">
        <f t="shared" si="118"/>
        <v>1.325</v>
      </c>
      <c r="AS100" s="70">
        <f t="shared" si="86"/>
        <v>4</v>
      </c>
      <c r="AT100" s="70">
        <f t="shared" si="119"/>
        <v>153.69999999999999</v>
      </c>
      <c r="AU100" s="70">
        <f t="shared" si="120"/>
        <v>2535.0432403183181</v>
      </c>
      <c r="AV100" s="70">
        <f t="shared" si="121"/>
        <v>103835371.12343875</v>
      </c>
      <c r="AW100" s="70">
        <f t="shared" si="122"/>
        <v>215.30103519416039</v>
      </c>
      <c r="AX100" s="99">
        <f t="shared" si="159"/>
        <v>16.493449839416513</v>
      </c>
      <c r="AZ100" s="71">
        <f t="shared" si="123"/>
        <v>-8</v>
      </c>
      <c r="BA100" s="71">
        <f t="shared" si="124"/>
        <v>6.06</v>
      </c>
      <c r="BB100" s="71">
        <v>1</v>
      </c>
      <c r="BC100" s="62">
        <f t="shared" si="125"/>
        <v>1.51</v>
      </c>
      <c r="BD100" s="70">
        <f t="shared" si="87"/>
        <v>1</v>
      </c>
      <c r="BE100" s="70">
        <f t="shared" si="126"/>
        <v>-12.08</v>
      </c>
      <c r="BF100" s="70">
        <f t="shared" si="127"/>
        <v>19.990544848209336</v>
      </c>
      <c r="BG100" s="70">
        <f t="shared" si="128"/>
        <v>138295021.76000854</v>
      </c>
      <c r="BH100" s="70">
        <f t="shared" si="129"/>
        <v>215.30103519416039</v>
      </c>
      <c r="BK100" s="71">
        <f t="shared" si="130"/>
        <v>-58</v>
      </c>
      <c r="BL100" s="71">
        <f t="shared" si="131"/>
        <v>7.8199999999999994</v>
      </c>
      <c r="BM100" s="71">
        <v>1</v>
      </c>
      <c r="BN100" s="62">
        <f t="shared" si="132"/>
        <v>1.76</v>
      </c>
      <c r="BO100" s="70">
        <f t="shared" si="88"/>
        <v>1</v>
      </c>
      <c r="BP100" s="70">
        <f t="shared" si="133"/>
        <v>-102.08</v>
      </c>
      <c r="BQ100" s="70">
        <f t="shared" si="134"/>
        <v>2.5191777007431623E-2</v>
      </c>
      <c r="BR100" s="70">
        <f t="shared" si="135"/>
        <v>178459912.56819582</v>
      </c>
      <c r="BS100" s="70">
        <f t="shared" si="136"/>
        <v>215.30103519416039</v>
      </c>
      <c r="BV100" s="71">
        <f t="shared" si="137"/>
        <v>-113</v>
      </c>
      <c r="BW100" s="71">
        <f t="shared" si="138"/>
        <v>9.8550000000000004</v>
      </c>
      <c r="BX100" s="71">
        <v>1</v>
      </c>
      <c r="BY100" s="62">
        <f t="shared" si="139"/>
        <v>2.0350000000000001</v>
      </c>
      <c r="BZ100" s="70">
        <f t="shared" si="89"/>
        <v>1</v>
      </c>
      <c r="CA100" s="70">
        <f t="shared" si="140"/>
        <v>-229.95500000000001</v>
      </c>
      <c r="CB100" s="70">
        <f t="shared" si="141"/>
        <v>1.5501678539117308E-5</v>
      </c>
      <c r="CC100" s="70">
        <f t="shared" si="142"/>
        <v>224900567.56516242</v>
      </c>
      <c r="CD100" s="70">
        <f t="shared" si="143"/>
        <v>215.30103519416039</v>
      </c>
      <c r="CG100" s="71">
        <f t="shared" si="144"/>
        <v>-163</v>
      </c>
      <c r="CH100" s="71">
        <f t="shared" si="145"/>
        <v>12.14</v>
      </c>
      <c r="CI100" s="71">
        <v>1</v>
      </c>
      <c r="CJ100" s="62">
        <f t="shared" si="146"/>
        <v>2.2850000000000001</v>
      </c>
      <c r="CK100" s="70">
        <f t="shared" si="90"/>
        <v>1</v>
      </c>
      <c r="CL100" s="70">
        <f t="shared" si="147"/>
        <v>-372.45500000000004</v>
      </c>
      <c r="CM100" s="70">
        <f t="shared" si="148"/>
        <v>1.8648367883617475E-8</v>
      </c>
      <c r="CN100" s="70">
        <f t="shared" si="149"/>
        <v>277046462.73374653</v>
      </c>
      <c r="CO100" s="70">
        <f t="shared" si="150"/>
        <v>215.30103519416039</v>
      </c>
      <c r="CR100" s="71">
        <f t="shared" si="151"/>
        <v>-226</v>
      </c>
      <c r="CS100" s="71">
        <f t="shared" si="152"/>
        <v>14.74</v>
      </c>
      <c r="CT100" s="71">
        <v>1</v>
      </c>
      <c r="CU100" s="62">
        <f t="shared" si="160"/>
        <v>2.6</v>
      </c>
      <c r="CV100" s="70">
        <f t="shared" si="91"/>
        <v>1</v>
      </c>
      <c r="CW100" s="70">
        <f t="shared" si="153"/>
        <v>-587.6</v>
      </c>
      <c r="CX100" s="70">
        <f t="shared" si="154"/>
        <v>3.6470496817698502E-12</v>
      </c>
      <c r="CY100" s="70">
        <f t="shared" si="155"/>
        <v>336380960.51856863</v>
      </c>
      <c r="CZ100" s="70">
        <f t="shared" si="156"/>
        <v>215.30103519416039</v>
      </c>
    </row>
    <row r="101" spans="1:104">
      <c r="A101" s="62">
        <f t="shared" si="92"/>
        <v>6.7271713220297462</v>
      </c>
      <c r="B101" s="62">
        <f t="shared" si="93"/>
        <v>3.1666666666666665</v>
      </c>
      <c r="C101" s="83">
        <f t="shared" si="162"/>
        <v>4.55</v>
      </c>
      <c r="D101" s="87"/>
      <c r="E101" s="65">
        <f t="shared" si="94"/>
        <v>524288.00000000338</v>
      </c>
      <c r="F101" s="62">
        <f t="shared" si="157"/>
        <v>19.000000000000011</v>
      </c>
      <c r="G101" s="66">
        <v>95</v>
      </c>
      <c r="H101" s="71">
        <f t="shared" si="95"/>
        <v>95</v>
      </c>
      <c r="I101" s="71">
        <f t="shared" si="96"/>
        <v>1</v>
      </c>
      <c r="J101" s="71">
        <v>1</v>
      </c>
      <c r="K101" s="62">
        <f t="shared" si="97"/>
        <v>1</v>
      </c>
      <c r="L101" s="70">
        <f t="shared" si="83"/>
        <v>1440</v>
      </c>
      <c r="M101" s="70">
        <f t="shared" si="98"/>
        <v>136800</v>
      </c>
      <c r="N101" s="70">
        <f t="shared" si="99"/>
        <v>5242880.0000000335</v>
      </c>
      <c r="O101" s="70">
        <f t="shared" si="100"/>
        <v>26214400.000000168</v>
      </c>
      <c r="P101" s="70">
        <f t="shared" si="101"/>
        <v>223.11784884731989</v>
      </c>
      <c r="Q101" s="99">
        <f t="shared" si="161"/>
        <v>38.325146198830652</v>
      </c>
      <c r="S101" s="71">
        <f t="shared" si="102"/>
        <v>85</v>
      </c>
      <c r="T101" s="71">
        <f t="shared" si="103"/>
        <v>2.0499999999999998</v>
      </c>
      <c r="U101" s="71">
        <v>1</v>
      </c>
      <c r="V101" s="62">
        <f t="shared" si="104"/>
        <v>1.05</v>
      </c>
      <c r="W101" s="70">
        <f t="shared" si="84"/>
        <v>2880</v>
      </c>
      <c r="X101" s="70">
        <f t="shared" si="105"/>
        <v>257040</v>
      </c>
      <c r="Y101" s="70">
        <f t="shared" si="106"/>
        <v>2686976.0000000149</v>
      </c>
      <c r="Z101" s="70">
        <f t="shared" si="107"/>
        <v>53739520.000000343</v>
      </c>
      <c r="AA101" s="70">
        <f t="shared" si="108"/>
        <v>223.11784884731989</v>
      </c>
      <c r="AB101" s="99">
        <f t="shared" si="81"/>
        <v>10.453532524120817</v>
      </c>
      <c r="AD101" s="71">
        <f t="shared" si="109"/>
        <v>60</v>
      </c>
      <c r="AE101" s="71">
        <f t="shared" si="110"/>
        <v>3.2249999999999996</v>
      </c>
      <c r="AF101" s="71">
        <v>12</v>
      </c>
      <c r="AG101" s="62">
        <f t="shared" si="111"/>
        <v>1.175</v>
      </c>
      <c r="AH101" s="70">
        <f t="shared" si="85"/>
        <v>360</v>
      </c>
      <c r="AI101" s="70">
        <f t="shared" si="112"/>
        <v>25380</v>
      </c>
      <c r="AJ101" s="70">
        <f t="shared" si="113"/>
        <v>132096.00000000052</v>
      </c>
      <c r="AK101" s="70">
        <f t="shared" si="114"/>
        <v>84541440.000000536</v>
      </c>
      <c r="AL101" s="70">
        <f t="shared" si="115"/>
        <v>223.11784884731989</v>
      </c>
      <c r="AM101" s="99">
        <f t="shared" si="158"/>
        <v>5.2047281323877277</v>
      </c>
      <c r="AO101" s="71">
        <f t="shared" si="116"/>
        <v>30</v>
      </c>
      <c r="AP101" s="71">
        <f t="shared" si="117"/>
        <v>4.55</v>
      </c>
      <c r="AQ101" s="71">
        <v>1</v>
      </c>
      <c r="AR101" s="62">
        <f t="shared" si="118"/>
        <v>1.325</v>
      </c>
      <c r="AS101" s="70">
        <f t="shared" si="86"/>
        <v>4</v>
      </c>
      <c r="AT101" s="70">
        <f t="shared" si="119"/>
        <v>159</v>
      </c>
      <c r="AU101" s="70">
        <f t="shared" si="120"/>
        <v>2912.000000000005</v>
      </c>
      <c r="AV101" s="70">
        <f t="shared" si="121"/>
        <v>119275520.00000076</v>
      </c>
      <c r="AW101" s="70">
        <f t="shared" si="122"/>
        <v>223.11784884731989</v>
      </c>
      <c r="AX101" s="99">
        <f t="shared" si="159"/>
        <v>18.314465408805063</v>
      </c>
      <c r="AZ101" s="71">
        <f t="shared" si="123"/>
        <v>-7</v>
      </c>
      <c r="BA101" s="71">
        <f t="shared" si="124"/>
        <v>6.06</v>
      </c>
      <c r="BB101" s="71">
        <v>1</v>
      </c>
      <c r="BC101" s="62">
        <f t="shared" si="125"/>
        <v>1.51</v>
      </c>
      <c r="BD101" s="70">
        <f t="shared" si="87"/>
        <v>1</v>
      </c>
      <c r="BE101" s="70">
        <f t="shared" si="126"/>
        <v>-10.57</v>
      </c>
      <c r="BF101" s="70">
        <f t="shared" si="127"/>
        <v>22.963105982632516</v>
      </c>
      <c r="BG101" s="70">
        <f t="shared" si="128"/>
        <v>158859264.00000101</v>
      </c>
      <c r="BH101" s="70">
        <f t="shared" si="129"/>
        <v>223.11784884731989</v>
      </c>
      <c r="BK101" s="71">
        <f t="shared" si="130"/>
        <v>-57</v>
      </c>
      <c r="BL101" s="71">
        <f t="shared" si="131"/>
        <v>7.8199999999999994</v>
      </c>
      <c r="BM101" s="71">
        <v>1</v>
      </c>
      <c r="BN101" s="62">
        <f t="shared" si="132"/>
        <v>1.76</v>
      </c>
      <c r="BO101" s="70">
        <f t="shared" si="88"/>
        <v>1</v>
      </c>
      <c r="BP101" s="70">
        <f t="shared" si="133"/>
        <v>-100.32000000000001</v>
      </c>
      <c r="BQ101" s="70">
        <f t="shared" si="134"/>
        <v>2.8937752807888826E-2</v>
      </c>
      <c r="BR101" s="70">
        <f t="shared" si="135"/>
        <v>204996608.00000131</v>
      </c>
      <c r="BS101" s="70">
        <f t="shared" si="136"/>
        <v>223.11784884731989</v>
      </c>
      <c r="BV101" s="71">
        <f t="shared" si="137"/>
        <v>-112</v>
      </c>
      <c r="BW101" s="71">
        <f t="shared" si="138"/>
        <v>9.8550000000000004</v>
      </c>
      <c r="BX101" s="71">
        <v>1</v>
      </c>
      <c r="BY101" s="62">
        <f t="shared" si="139"/>
        <v>2.0350000000000001</v>
      </c>
      <c r="BZ101" s="70">
        <f t="shared" si="89"/>
        <v>1</v>
      </c>
      <c r="CA101" s="70">
        <f t="shared" si="140"/>
        <v>-227.92000000000002</v>
      </c>
      <c r="CB101" s="70">
        <f t="shared" si="141"/>
        <v>1.7806752637576894E-5</v>
      </c>
      <c r="CC101" s="70">
        <f t="shared" si="142"/>
        <v>258342912.0000017</v>
      </c>
      <c r="CD101" s="70">
        <f t="shared" si="143"/>
        <v>223.11784884731989</v>
      </c>
      <c r="CG101" s="71">
        <f t="shared" si="144"/>
        <v>-162</v>
      </c>
      <c r="CH101" s="71">
        <f t="shared" si="145"/>
        <v>12.14</v>
      </c>
      <c r="CI101" s="71">
        <v>1</v>
      </c>
      <c r="CJ101" s="62">
        <f t="shared" si="146"/>
        <v>2.2850000000000001</v>
      </c>
      <c r="CK101" s="70">
        <f t="shared" si="90"/>
        <v>1</v>
      </c>
      <c r="CL101" s="70">
        <f t="shared" si="147"/>
        <v>-370.17</v>
      </c>
      <c r="CM101" s="70">
        <f t="shared" si="148"/>
        <v>2.142134951129094E-8</v>
      </c>
      <c r="CN101" s="70">
        <f t="shared" si="149"/>
        <v>318242816.00000209</v>
      </c>
      <c r="CO101" s="70">
        <f t="shared" si="150"/>
        <v>223.11784884731989</v>
      </c>
      <c r="CR101" s="71">
        <f t="shared" si="151"/>
        <v>-225</v>
      </c>
      <c r="CS101" s="71">
        <f t="shared" si="152"/>
        <v>14.74</v>
      </c>
      <c r="CT101" s="71">
        <v>1</v>
      </c>
      <c r="CU101" s="62">
        <f t="shared" si="160"/>
        <v>2.6</v>
      </c>
      <c r="CV101" s="70">
        <f t="shared" si="91"/>
        <v>1</v>
      </c>
      <c r="CW101" s="70">
        <f t="shared" si="153"/>
        <v>-585</v>
      </c>
      <c r="CX101" s="70">
        <f t="shared" si="154"/>
        <v>4.189359970041487E-12</v>
      </c>
      <c r="CY101" s="70">
        <f t="shared" si="155"/>
        <v>386400256.0000025</v>
      </c>
      <c r="CZ101" s="70">
        <f t="shared" si="156"/>
        <v>223.11784884731989</v>
      </c>
    </row>
    <row r="102" spans="1:104">
      <c r="A102" s="62">
        <f t="shared" si="92"/>
        <v>6.9644045063690241</v>
      </c>
      <c r="B102" s="62">
        <f t="shared" si="93"/>
        <v>3.2</v>
      </c>
      <c r="C102" s="83">
        <f t="shared" si="162"/>
        <v>4.55</v>
      </c>
      <c r="D102" s="87"/>
      <c r="E102" s="65">
        <f t="shared" si="94"/>
        <v>602248.76314468938</v>
      </c>
      <c r="F102" s="62">
        <f t="shared" si="157"/>
        <v>19.20000000000001</v>
      </c>
      <c r="G102" s="66">
        <v>96</v>
      </c>
      <c r="H102" s="71">
        <f t="shared" si="95"/>
        <v>96</v>
      </c>
      <c r="I102" s="71">
        <f t="shared" si="96"/>
        <v>1</v>
      </c>
      <c r="J102" s="71">
        <v>1</v>
      </c>
      <c r="K102" s="62">
        <f t="shared" si="97"/>
        <v>1</v>
      </c>
      <c r="L102" s="70">
        <f t="shared" si="83"/>
        <v>1440</v>
      </c>
      <c r="M102" s="70">
        <f t="shared" si="98"/>
        <v>138240</v>
      </c>
      <c r="N102" s="70">
        <f t="shared" si="99"/>
        <v>6022487.6314468943</v>
      </c>
      <c r="O102" s="70">
        <f t="shared" si="100"/>
        <v>30112438.157234468</v>
      </c>
      <c r="P102" s="70">
        <f t="shared" si="101"/>
        <v>231.21822961145162</v>
      </c>
      <c r="Q102" s="99">
        <f t="shared" si="161"/>
        <v>43.565448722850796</v>
      </c>
      <c r="S102" s="71">
        <f t="shared" si="102"/>
        <v>86</v>
      </c>
      <c r="T102" s="71">
        <f t="shared" si="103"/>
        <v>2.0499999999999998</v>
      </c>
      <c r="U102" s="71">
        <v>1</v>
      </c>
      <c r="V102" s="62">
        <f t="shared" si="104"/>
        <v>1.05</v>
      </c>
      <c r="W102" s="70">
        <f t="shared" si="84"/>
        <v>2880</v>
      </c>
      <c r="X102" s="70">
        <f t="shared" si="105"/>
        <v>260064</v>
      </c>
      <c r="Y102" s="70">
        <f t="shared" si="106"/>
        <v>3086524.9111165307</v>
      </c>
      <c r="Z102" s="70">
        <f t="shared" si="107"/>
        <v>61730498.222330652</v>
      </c>
      <c r="AA102" s="70">
        <f t="shared" si="108"/>
        <v>231.21822961145162</v>
      </c>
      <c r="AB102" s="99">
        <f t="shared" si="81"/>
        <v>11.868328223500871</v>
      </c>
      <c r="AD102" s="71">
        <f t="shared" si="109"/>
        <v>61</v>
      </c>
      <c r="AE102" s="71">
        <f t="shared" si="110"/>
        <v>3.2249999999999996</v>
      </c>
      <c r="AF102" s="71">
        <v>1</v>
      </c>
      <c r="AG102" s="62">
        <f t="shared" si="111"/>
        <v>1.175</v>
      </c>
      <c r="AH102" s="70">
        <f t="shared" si="85"/>
        <v>360</v>
      </c>
      <c r="AI102" s="70">
        <f t="shared" si="112"/>
        <v>25803</v>
      </c>
      <c r="AJ102" s="70">
        <f t="shared" si="113"/>
        <v>151738.45790168893</v>
      </c>
      <c r="AK102" s="70">
        <f t="shared" si="114"/>
        <v>97112613.057081163</v>
      </c>
      <c r="AL102" s="70">
        <f t="shared" si="115"/>
        <v>231.21822961145162</v>
      </c>
      <c r="AM102" s="99">
        <f t="shared" si="158"/>
        <v>5.8806517808661374</v>
      </c>
      <c r="AO102" s="71">
        <f t="shared" si="116"/>
        <v>31</v>
      </c>
      <c r="AP102" s="71">
        <f t="shared" si="117"/>
        <v>4.55</v>
      </c>
      <c r="AQ102" s="71">
        <v>1</v>
      </c>
      <c r="AR102" s="62">
        <f t="shared" si="118"/>
        <v>1.325</v>
      </c>
      <c r="AS102" s="70">
        <f t="shared" si="86"/>
        <v>4</v>
      </c>
      <c r="AT102" s="70">
        <f t="shared" si="119"/>
        <v>164.29999999999998</v>
      </c>
      <c r="AU102" s="70">
        <f t="shared" si="120"/>
        <v>3345.0096097513729</v>
      </c>
      <c r="AV102" s="70">
        <f t="shared" si="121"/>
        <v>137011593.61541682</v>
      </c>
      <c r="AW102" s="70">
        <f t="shared" si="122"/>
        <v>231.21822961145162</v>
      </c>
      <c r="AX102" s="99">
        <f t="shared" si="159"/>
        <v>20.359157697817245</v>
      </c>
      <c r="AZ102" s="71">
        <f t="shared" si="123"/>
        <v>-6</v>
      </c>
      <c r="BA102" s="71">
        <f t="shared" si="124"/>
        <v>6.06</v>
      </c>
      <c r="BB102" s="71">
        <v>1</v>
      </c>
      <c r="BC102" s="62">
        <f t="shared" si="125"/>
        <v>1.51</v>
      </c>
      <c r="BD102" s="70">
        <f t="shared" si="87"/>
        <v>1</v>
      </c>
      <c r="BE102" s="70">
        <f t="shared" si="126"/>
        <v>-9.06</v>
      </c>
      <c r="BF102" s="70">
        <f t="shared" si="127"/>
        <v>26.377682067872552</v>
      </c>
      <c r="BG102" s="70">
        <f t="shared" si="128"/>
        <v>182481375.23284087</v>
      </c>
      <c r="BH102" s="70">
        <f t="shared" si="129"/>
        <v>231.21822961145162</v>
      </c>
      <c r="BK102" s="71">
        <f t="shared" si="130"/>
        <v>-56</v>
      </c>
      <c r="BL102" s="71">
        <f t="shared" si="131"/>
        <v>7.8199999999999994</v>
      </c>
      <c r="BM102" s="71">
        <v>1</v>
      </c>
      <c r="BN102" s="62">
        <f t="shared" si="132"/>
        <v>1.76</v>
      </c>
      <c r="BO102" s="70">
        <f t="shared" si="88"/>
        <v>1</v>
      </c>
      <c r="BP102" s="70">
        <f t="shared" si="133"/>
        <v>-98.56</v>
      </c>
      <c r="BQ102" s="70">
        <f t="shared" si="134"/>
        <v>3.3240749047732734E-2</v>
      </c>
      <c r="BR102" s="70">
        <f t="shared" si="135"/>
        <v>235479266.38957354</v>
      </c>
      <c r="BS102" s="70">
        <f t="shared" si="136"/>
        <v>231.21822961145162</v>
      </c>
      <c r="BV102" s="71">
        <f t="shared" si="137"/>
        <v>-111</v>
      </c>
      <c r="BW102" s="71">
        <f t="shared" si="138"/>
        <v>9.8550000000000004</v>
      </c>
      <c r="BX102" s="71">
        <v>1</v>
      </c>
      <c r="BY102" s="62">
        <f t="shared" si="139"/>
        <v>2.0350000000000001</v>
      </c>
      <c r="BZ102" s="70">
        <f t="shared" si="89"/>
        <v>1</v>
      </c>
      <c r="CA102" s="70">
        <f t="shared" si="140"/>
        <v>-225.88500000000002</v>
      </c>
      <c r="CB102" s="70">
        <f t="shared" si="141"/>
        <v>2.0454587462623697E-5</v>
      </c>
      <c r="CC102" s="70">
        <f t="shared" si="142"/>
        <v>296758078.03954571</v>
      </c>
      <c r="CD102" s="70">
        <f t="shared" si="143"/>
        <v>231.21822961145162</v>
      </c>
      <c r="CG102" s="71">
        <f t="shared" si="144"/>
        <v>-161</v>
      </c>
      <c r="CH102" s="71">
        <f t="shared" si="145"/>
        <v>12.14</v>
      </c>
      <c r="CI102" s="71">
        <v>1</v>
      </c>
      <c r="CJ102" s="62">
        <f t="shared" si="146"/>
        <v>2.2850000000000001</v>
      </c>
      <c r="CK102" s="70">
        <f t="shared" si="90"/>
        <v>1</v>
      </c>
      <c r="CL102" s="70">
        <f t="shared" si="147"/>
        <v>-367.88500000000005</v>
      </c>
      <c r="CM102" s="70">
        <f t="shared" si="148"/>
        <v>2.4606668945436441E-8</v>
      </c>
      <c r="CN102" s="70">
        <f t="shared" si="149"/>
        <v>365564999.22882646</v>
      </c>
      <c r="CO102" s="70">
        <f t="shared" si="150"/>
        <v>231.21822961145162</v>
      </c>
      <c r="CR102" s="71">
        <f t="shared" si="151"/>
        <v>-224</v>
      </c>
      <c r="CS102" s="71">
        <f t="shared" si="152"/>
        <v>14.74</v>
      </c>
      <c r="CT102" s="71">
        <v>1</v>
      </c>
      <c r="CU102" s="62">
        <f t="shared" si="160"/>
        <v>2.6</v>
      </c>
      <c r="CV102" s="70">
        <f t="shared" si="91"/>
        <v>1</v>
      </c>
      <c r="CW102" s="70">
        <f t="shared" si="153"/>
        <v>-582.4</v>
      </c>
      <c r="CX102" s="70">
        <f t="shared" si="154"/>
        <v>4.8123109060770854E-12</v>
      </c>
      <c r="CY102" s="70">
        <f t="shared" si="155"/>
        <v>443857338.43763608</v>
      </c>
      <c r="CZ102" s="70">
        <f t="shared" si="156"/>
        <v>231.21822961145162</v>
      </c>
    </row>
    <row r="103" spans="1:104">
      <c r="A103" s="62">
        <f t="shared" si="92"/>
        <v>7.2100037008866753</v>
      </c>
      <c r="B103" s="62">
        <f t="shared" si="93"/>
        <v>3.2333333333333334</v>
      </c>
      <c r="C103" s="83">
        <f t="shared" si="162"/>
        <v>4.55</v>
      </c>
      <c r="D103" s="87"/>
      <c r="E103" s="65">
        <f t="shared" si="94"/>
        <v>691802.16352330381</v>
      </c>
      <c r="F103" s="62">
        <f t="shared" si="157"/>
        <v>19.400000000000009</v>
      </c>
      <c r="G103" s="66">
        <v>97</v>
      </c>
      <c r="H103" s="71">
        <f t="shared" si="95"/>
        <v>97</v>
      </c>
      <c r="I103" s="71">
        <f t="shared" si="96"/>
        <v>1</v>
      </c>
      <c r="J103" s="71">
        <v>1</v>
      </c>
      <c r="K103" s="62">
        <f t="shared" si="97"/>
        <v>1</v>
      </c>
      <c r="L103" s="70">
        <f t="shared" si="83"/>
        <v>1440</v>
      </c>
      <c r="M103" s="70">
        <f t="shared" si="98"/>
        <v>139680</v>
      </c>
      <c r="N103" s="70">
        <f t="shared" si="99"/>
        <v>6918021.6352330381</v>
      </c>
      <c r="O103" s="70">
        <f t="shared" si="100"/>
        <v>34590108.176165193</v>
      </c>
      <c r="P103" s="70">
        <f t="shared" si="101"/>
        <v>239.61245632613384</v>
      </c>
      <c r="Q103" s="99">
        <f t="shared" si="161"/>
        <v>49.527646300351073</v>
      </c>
      <c r="S103" s="71">
        <f t="shared" si="102"/>
        <v>87</v>
      </c>
      <c r="T103" s="71">
        <f t="shared" si="103"/>
        <v>2.0499999999999998</v>
      </c>
      <c r="U103" s="71">
        <v>1</v>
      </c>
      <c r="V103" s="62">
        <f t="shared" si="104"/>
        <v>1.05</v>
      </c>
      <c r="W103" s="70">
        <f t="shared" si="84"/>
        <v>2880</v>
      </c>
      <c r="X103" s="70">
        <f t="shared" si="105"/>
        <v>263088</v>
      </c>
      <c r="Y103" s="70">
        <f t="shared" si="106"/>
        <v>3545486.0880569289</v>
      </c>
      <c r="Z103" s="70">
        <f t="shared" si="107"/>
        <v>70909721.761138633</v>
      </c>
      <c r="AA103" s="70">
        <f t="shared" si="108"/>
        <v>239.61245632613384</v>
      </c>
      <c r="AB103" s="99">
        <f t="shared" si="81"/>
        <v>13.476426473487688</v>
      </c>
      <c r="AD103" s="71">
        <f t="shared" si="109"/>
        <v>62</v>
      </c>
      <c r="AE103" s="71">
        <f t="shared" si="110"/>
        <v>3.2249999999999996</v>
      </c>
      <c r="AF103" s="71">
        <v>1</v>
      </c>
      <c r="AG103" s="62">
        <f t="shared" si="111"/>
        <v>1.175</v>
      </c>
      <c r="AH103" s="70">
        <f t="shared" si="85"/>
        <v>360</v>
      </c>
      <c r="AI103" s="70">
        <f t="shared" si="112"/>
        <v>26226</v>
      </c>
      <c r="AJ103" s="70">
        <f t="shared" si="113"/>
        <v>174301.71698145694</v>
      </c>
      <c r="AK103" s="70">
        <f t="shared" si="114"/>
        <v>111553098.86813273</v>
      </c>
      <c r="AL103" s="70">
        <f t="shared" si="115"/>
        <v>239.61245632613384</v>
      </c>
      <c r="AM103" s="99">
        <f t="shared" si="158"/>
        <v>6.6461418813946818</v>
      </c>
      <c r="AO103" s="71">
        <f t="shared" si="116"/>
        <v>32</v>
      </c>
      <c r="AP103" s="71">
        <f t="shared" si="117"/>
        <v>4.55</v>
      </c>
      <c r="AQ103" s="71">
        <v>1</v>
      </c>
      <c r="AR103" s="62">
        <f t="shared" si="118"/>
        <v>1.325</v>
      </c>
      <c r="AS103" s="70">
        <f t="shared" si="86"/>
        <v>4</v>
      </c>
      <c r="AT103" s="70">
        <f t="shared" si="119"/>
        <v>169.6</v>
      </c>
      <c r="AU103" s="70">
        <f t="shared" si="120"/>
        <v>3842.4070361706763</v>
      </c>
      <c r="AV103" s="70">
        <f t="shared" si="121"/>
        <v>157384992.20155162</v>
      </c>
      <c r="AW103" s="70">
        <f t="shared" si="122"/>
        <v>239.61245632613384</v>
      </c>
      <c r="AX103" s="99">
        <f t="shared" si="159"/>
        <v>22.655701864213896</v>
      </c>
      <c r="AZ103" s="71">
        <f t="shared" si="123"/>
        <v>-5</v>
      </c>
      <c r="BA103" s="71">
        <f t="shared" si="124"/>
        <v>6.06</v>
      </c>
      <c r="BB103" s="71">
        <v>1</v>
      </c>
      <c r="BC103" s="62">
        <f t="shared" si="125"/>
        <v>1.51</v>
      </c>
      <c r="BD103" s="70">
        <f t="shared" si="87"/>
        <v>1</v>
      </c>
      <c r="BE103" s="70">
        <f t="shared" si="126"/>
        <v>-7.55</v>
      </c>
      <c r="BF103" s="70">
        <f t="shared" si="127"/>
        <v>30.29999999999999</v>
      </c>
      <c r="BG103" s="70">
        <f t="shared" si="128"/>
        <v>209616055.54756102</v>
      </c>
      <c r="BH103" s="70">
        <f t="shared" si="129"/>
        <v>239.61245632613384</v>
      </c>
      <c r="BK103" s="71">
        <f t="shared" si="130"/>
        <v>-55</v>
      </c>
      <c r="BL103" s="71">
        <f t="shared" si="131"/>
        <v>7.8199999999999994</v>
      </c>
      <c r="BM103" s="71">
        <v>1</v>
      </c>
      <c r="BN103" s="62">
        <f t="shared" si="132"/>
        <v>1.76</v>
      </c>
      <c r="BO103" s="70">
        <f t="shared" si="88"/>
        <v>1</v>
      </c>
      <c r="BP103" s="70">
        <f t="shared" si="133"/>
        <v>-96.8</v>
      </c>
      <c r="BQ103" s="70">
        <f t="shared" si="134"/>
        <v>3.8183593749999849E-2</v>
      </c>
      <c r="BR103" s="70">
        <f t="shared" si="135"/>
        <v>270494645.93761176</v>
      </c>
      <c r="BS103" s="70">
        <f t="shared" si="136"/>
        <v>239.61245632613384</v>
      </c>
      <c r="BV103" s="71">
        <f t="shared" si="137"/>
        <v>-110</v>
      </c>
      <c r="BW103" s="71">
        <f t="shared" si="138"/>
        <v>9.8550000000000004</v>
      </c>
      <c r="BX103" s="71">
        <v>1</v>
      </c>
      <c r="BY103" s="62">
        <f t="shared" si="139"/>
        <v>2.0350000000000001</v>
      </c>
      <c r="BZ103" s="70">
        <f t="shared" si="89"/>
        <v>1</v>
      </c>
      <c r="CA103" s="70">
        <f t="shared" si="140"/>
        <v>-223.85000000000002</v>
      </c>
      <c r="CB103" s="70">
        <f t="shared" si="141"/>
        <v>2.3496150970458814E-5</v>
      </c>
      <c r="CC103" s="70">
        <f t="shared" si="142"/>
        <v>340885516.07610798</v>
      </c>
      <c r="CD103" s="70">
        <f t="shared" si="143"/>
        <v>239.61245632613384</v>
      </c>
      <c r="CG103" s="71">
        <f t="shared" si="144"/>
        <v>-160</v>
      </c>
      <c r="CH103" s="71">
        <f t="shared" si="145"/>
        <v>12.14</v>
      </c>
      <c r="CI103" s="71">
        <v>1</v>
      </c>
      <c r="CJ103" s="62">
        <f t="shared" si="146"/>
        <v>2.2850000000000001</v>
      </c>
      <c r="CK103" s="70">
        <f t="shared" si="90"/>
        <v>1</v>
      </c>
      <c r="CL103" s="70">
        <f t="shared" si="147"/>
        <v>-365.6</v>
      </c>
      <c r="CM103" s="70">
        <f t="shared" si="148"/>
        <v>2.8265640139579473E-8</v>
      </c>
      <c r="CN103" s="70">
        <f t="shared" si="149"/>
        <v>419923913.25864542</v>
      </c>
      <c r="CO103" s="70">
        <f t="shared" si="150"/>
        <v>239.61245632613384</v>
      </c>
      <c r="CR103" s="71">
        <f t="shared" si="151"/>
        <v>-223</v>
      </c>
      <c r="CS103" s="71">
        <f t="shared" si="152"/>
        <v>14.74</v>
      </c>
      <c r="CT103" s="71">
        <v>1</v>
      </c>
      <c r="CU103" s="62">
        <f t="shared" si="160"/>
        <v>2.6</v>
      </c>
      <c r="CV103" s="70">
        <f t="shared" si="91"/>
        <v>1</v>
      </c>
      <c r="CW103" s="70">
        <f t="shared" si="153"/>
        <v>-579.80000000000007</v>
      </c>
      <c r="CX103" s="70">
        <f t="shared" si="154"/>
        <v>5.5278936215450385E-12</v>
      </c>
      <c r="CY103" s="70">
        <f t="shared" si="155"/>
        <v>509858194.51667488</v>
      </c>
      <c r="CZ103" s="70">
        <f t="shared" si="156"/>
        <v>239.61245632613384</v>
      </c>
    </row>
    <row r="104" spans="1:104">
      <c r="A104" s="62">
        <f t="shared" si="92"/>
        <v>7.4642639322944948</v>
      </c>
      <c r="B104" s="62">
        <f t="shared" si="93"/>
        <v>3.2666666666666666</v>
      </c>
      <c r="C104" s="83">
        <f t="shared" si="162"/>
        <v>4.55</v>
      </c>
      <c r="D104" s="87"/>
      <c r="E104" s="65">
        <f t="shared" si="94"/>
        <v>794672.00722260878</v>
      </c>
      <c r="F104" s="62">
        <f t="shared" si="157"/>
        <v>19.600000000000012</v>
      </c>
      <c r="G104" s="66">
        <v>98</v>
      </c>
      <c r="H104" s="71">
        <f t="shared" si="95"/>
        <v>98</v>
      </c>
      <c r="I104" s="71">
        <f t="shared" si="96"/>
        <v>1</v>
      </c>
      <c r="J104" s="71">
        <v>1</v>
      </c>
      <c r="K104" s="62">
        <f t="shared" si="97"/>
        <v>1</v>
      </c>
      <c r="L104" s="70">
        <f t="shared" si="83"/>
        <v>1440</v>
      </c>
      <c r="M104" s="70">
        <f t="shared" si="98"/>
        <v>141120</v>
      </c>
      <c r="N104" s="70">
        <f t="shared" si="99"/>
        <v>7946720.0722260876</v>
      </c>
      <c r="O104" s="70">
        <f t="shared" si="100"/>
        <v>39733600.361130439</v>
      </c>
      <c r="P104" s="70">
        <f t="shared" si="101"/>
        <v>248.31118014766352</v>
      </c>
      <c r="Q104" s="99">
        <f t="shared" si="161"/>
        <v>56.311791895026133</v>
      </c>
      <c r="S104" s="71">
        <f t="shared" si="102"/>
        <v>88</v>
      </c>
      <c r="T104" s="71">
        <f t="shared" si="103"/>
        <v>2.0499999999999998</v>
      </c>
      <c r="U104" s="71">
        <v>1</v>
      </c>
      <c r="V104" s="62">
        <f t="shared" si="104"/>
        <v>1.05</v>
      </c>
      <c r="W104" s="70">
        <f t="shared" si="84"/>
        <v>2880</v>
      </c>
      <c r="X104" s="70">
        <f t="shared" si="105"/>
        <v>266112</v>
      </c>
      <c r="Y104" s="70">
        <f t="shared" si="106"/>
        <v>4072694.037015867</v>
      </c>
      <c r="Z104" s="70">
        <f t="shared" si="107"/>
        <v>81453880.740317389</v>
      </c>
      <c r="AA104" s="70">
        <f t="shared" si="108"/>
        <v>248.31118014766352</v>
      </c>
      <c r="AB104" s="99">
        <f t="shared" si="81"/>
        <v>15.304435865409554</v>
      </c>
      <c r="AD104" s="71">
        <f t="shared" si="109"/>
        <v>63</v>
      </c>
      <c r="AE104" s="71">
        <f t="shared" si="110"/>
        <v>3.2249999999999996</v>
      </c>
      <c r="AF104" s="71">
        <v>1</v>
      </c>
      <c r="AG104" s="62">
        <f t="shared" si="111"/>
        <v>1.175</v>
      </c>
      <c r="AH104" s="70">
        <f t="shared" si="85"/>
        <v>360</v>
      </c>
      <c r="AI104" s="70">
        <f t="shared" si="112"/>
        <v>26649</v>
      </c>
      <c r="AJ104" s="70">
        <f t="shared" si="113"/>
        <v>200220.09556975838</v>
      </c>
      <c r="AK104" s="70">
        <f t="shared" si="114"/>
        <v>128140861.16464564</v>
      </c>
      <c r="AL104" s="70">
        <f t="shared" si="115"/>
        <v>248.31118014766352</v>
      </c>
      <c r="AM104" s="99">
        <f t="shared" si="158"/>
        <v>7.5132310994693379</v>
      </c>
      <c r="AO104" s="71">
        <f t="shared" si="116"/>
        <v>33</v>
      </c>
      <c r="AP104" s="71">
        <f t="shared" si="117"/>
        <v>4.55</v>
      </c>
      <c r="AQ104" s="71">
        <v>1</v>
      </c>
      <c r="AR104" s="62">
        <f t="shared" si="118"/>
        <v>1.325</v>
      </c>
      <c r="AS104" s="70">
        <f t="shared" si="86"/>
        <v>4</v>
      </c>
      <c r="AT104" s="70">
        <f t="shared" si="119"/>
        <v>174.9</v>
      </c>
      <c r="AU104" s="70">
        <f t="shared" si="120"/>
        <v>4413.7666416782895</v>
      </c>
      <c r="AV104" s="70">
        <f t="shared" si="121"/>
        <v>180787881.64314348</v>
      </c>
      <c r="AW104" s="70">
        <f t="shared" si="122"/>
        <v>248.31118014766352</v>
      </c>
      <c r="AX104" s="99">
        <f t="shared" si="159"/>
        <v>25.235944206279527</v>
      </c>
      <c r="AZ104" s="71">
        <f t="shared" si="123"/>
        <v>-4</v>
      </c>
      <c r="BA104" s="71">
        <f t="shared" si="124"/>
        <v>6.06</v>
      </c>
      <c r="BB104" s="71">
        <v>1</v>
      </c>
      <c r="BC104" s="62">
        <f t="shared" si="125"/>
        <v>1.51</v>
      </c>
      <c r="BD104" s="70">
        <f t="shared" si="87"/>
        <v>1</v>
      </c>
      <c r="BE104" s="70">
        <f t="shared" si="126"/>
        <v>-6.04</v>
      </c>
      <c r="BF104" s="70">
        <f t="shared" si="127"/>
        <v>34.805560156410145</v>
      </c>
      <c r="BG104" s="70">
        <f t="shared" si="128"/>
        <v>240785618.18845043</v>
      </c>
      <c r="BH104" s="70">
        <f t="shared" si="129"/>
        <v>248.31118014766352</v>
      </c>
      <c r="BK104" s="71">
        <f t="shared" si="130"/>
        <v>-54</v>
      </c>
      <c r="BL104" s="71">
        <f t="shared" si="131"/>
        <v>7.8199999999999994</v>
      </c>
      <c r="BM104" s="71">
        <v>1</v>
      </c>
      <c r="BN104" s="62">
        <f t="shared" si="132"/>
        <v>1.76</v>
      </c>
      <c r="BO104" s="70">
        <f t="shared" si="88"/>
        <v>1</v>
      </c>
      <c r="BP104" s="70">
        <f t="shared" si="133"/>
        <v>-95.04</v>
      </c>
      <c r="BQ104" s="70">
        <f t="shared" si="134"/>
        <v>4.3861431328499914E-2</v>
      </c>
      <c r="BR104" s="70">
        <f t="shared" si="135"/>
        <v>310716754.82404</v>
      </c>
      <c r="BS104" s="70">
        <f t="shared" si="136"/>
        <v>248.31118014766352</v>
      </c>
      <c r="BV104" s="71">
        <f t="shared" si="137"/>
        <v>-109</v>
      </c>
      <c r="BW104" s="71">
        <f t="shared" si="138"/>
        <v>9.8550000000000004</v>
      </c>
      <c r="BX104" s="71">
        <v>1</v>
      </c>
      <c r="BY104" s="62">
        <f t="shared" si="139"/>
        <v>2.0350000000000001</v>
      </c>
      <c r="BZ104" s="70">
        <f t="shared" si="89"/>
        <v>1</v>
      </c>
      <c r="CA104" s="70">
        <f t="shared" si="140"/>
        <v>-221.81500000000003</v>
      </c>
      <c r="CB104" s="70">
        <f t="shared" si="141"/>
        <v>2.698998996852803E-5</v>
      </c>
      <c r="CC104" s="70">
        <f t="shared" si="142"/>
        <v>391574631.55894053</v>
      </c>
      <c r="CD104" s="70">
        <f t="shared" si="143"/>
        <v>248.31118014766352</v>
      </c>
      <c r="CG104" s="71">
        <f t="shared" si="144"/>
        <v>-159</v>
      </c>
      <c r="CH104" s="71">
        <f t="shared" si="145"/>
        <v>12.14</v>
      </c>
      <c r="CI104" s="71">
        <v>1</v>
      </c>
      <c r="CJ104" s="62">
        <f t="shared" si="146"/>
        <v>2.2850000000000001</v>
      </c>
      <c r="CK104" s="70">
        <f t="shared" si="90"/>
        <v>1</v>
      </c>
      <c r="CL104" s="70">
        <f t="shared" si="147"/>
        <v>-363.315</v>
      </c>
      <c r="CM104" s="70">
        <f t="shared" si="148"/>
        <v>3.2468694331273109E-8</v>
      </c>
      <c r="CN104" s="70">
        <f t="shared" si="149"/>
        <v>482365908.38412356</v>
      </c>
      <c r="CO104" s="70">
        <f t="shared" si="150"/>
        <v>248.31118014766352</v>
      </c>
      <c r="CR104" s="71">
        <f t="shared" si="151"/>
        <v>-222</v>
      </c>
      <c r="CS104" s="71">
        <f t="shared" si="152"/>
        <v>14.74</v>
      </c>
      <c r="CT104" s="71">
        <v>1</v>
      </c>
      <c r="CU104" s="62">
        <f t="shared" si="160"/>
        <v>2.6</v>
      </c>
      <c r="CV104" s="70">
        <f t="shared" si="91"/>
        <v>1</v>
      </c>
      <c r="CW104" s="70">
        <f t="shared" si="153"/>
        <v>-577.20000000000005</v>
      </c>
      <c r="CX104" s="70">
        <f t="shared" si="154"/>
        <v>6.34988230966739E-12</v>
      </c>
      <c r="CY104" s="70">
        <f t="shared" si="155"/>
        <v>585673269.32306266</v>
      </c>
      <c r="CZ104" s="70">
        <f t="shared" si="156"/>
        <v>248.31118014766352</v>
      </c>
    </row>
    <row r="105" spans="1:104">
      <c r="A105" s="62">
        <f t="shared" si="92"/>
        <v>7.7274906313988012</v>
      </c>
      <c r="B105" s="62">
        <f t="shared" si="93"/>
        <v>3.3</v>
      </c>
      <c r="C105" s="83">
        <f t="shared" si="162"/>
        <v>4.55</v>
      </c>
      <c r="D105" s="87"/>
      <c r="E105" s="65">
        <f t="shared" si="94"/>
        <v>912838.42745880282</v>
      </c>
      <c r="F105" s="62">
        <f t="shared" si="157"/>
        <v>19.800000000000011</v>
      </c>
      <c r="G105" s="66">
        <v>99</v>
      </c>
      <c r="H105" s="71">
        <f t="shared" si="95"/>
        <v>99</v>
      </c>
      <c r="I105" s="71">
        <f t="shared" si="96"/>
        <v>1</v>
      </c>
      <c r="J105" s="71">
        <v>1</v>
      </c>
      <c r="K105" s="62">
        <f t="shared" si="97"/>
        <v>1</v>
      </c>
      <c r="L105" s="70">
        <f t="shared" si="83"/>
        <v>1440</v>
      </c>
      <c r="M105" s="70">
        <f t="shared" si="98"/>
        <v>142560</v>
      </c>
      <c r="N105" s="70">
        <f t="shared" si="99"/>
        <v>9128384.274588028</v>
      </c>
      <c r="O105" s="70">
        <f t="shared" si="100"/>
        <v>45641921.372940138</v>
      </c>
      <c r="P105" s="70">
        <f t="shared" si="101"/>
        <v>257.32543802558007</v>
      </c>
      <c r="Q105" s="99">
        <f t="shared" si="161"/>
        <v>64.031876224663492</v>
      </c>
      <c r="S105" s="71">
        <f t="shared" si="102"/>
        <v>89</v>
      </c>
      <c r="T105" s="71">
        <f t="shared" si="103"/>
        <v>2.0499999999999998</v>
      </c>
      <c r="U105" s="71">
        <v>1</v>
      </c>
      <c r="V105" s="62">
        <f t="shared" si="104"/>
        <v>1.05</v>
      </c>
      <c r="W105" s="70">
        <f t="shared" si="84"/>
        <v>2880</v>
      </c>
      <c r="X105" s="70">
        <f t="shared" si="105"/>
        <v>269136</v>
      </c>
      <c r="Y105" s="70">
        <f t="shared" si="106"/>
        <v>4678296.9407263612</v>
      </c>
      <c r="Z105" s="70">
        <f t="shared" si="107"/>
        <v>93565938.814527288</v>
      </c>
      <c r="AA105" s="70">
        <f t="shared" si="108"/>
        <v>257.32543802558007</v>
      </c>
      <c r="AB105" s="99">
        <f t="shared" si="81"/>
        <v>17.382650186992304</v>
      </c>
      <c r="AD105" s="71">
        <f t="shared" si="109"/>
        <v>64</v>
      </c>
      <c r="AE105" s="71">
        <f t="shared" si="110"/>
        <v>3.2249999999999996</v>
      </c>
      <c r="AF105" s="71">
        <v>1</v>
      </c>
      <c r="AG105" s="62">
        <f t="shared" si="111"/>
        <v>1.175</v>
      </c>
      <c r="AH105" s="70">
        <f t="shared" si="85"/>
        <v>360</v>
      </c>
      <c r="AI105" s="70">
        <f t="shared" si="112"/>
        <v>27072</v>
      </c>
      <c r="AJ105" s="70">
        <f t="shared" si="113"/>
        <v>229992.49441833064</v>
      </c>
      <c r="AK105" s="70">
        <f t="shared" si="114"/>
        <v>147195196.42773193</v>
      </c>
      <c r="AL105" s="70">
        <f t="shared" si="115"/>
        <v>257.32543802558007</v>
      </c>
      <c r="AM105" s="99">
        <f t="shared" si="158"/>
        <v>8.4955856389749798</v>
      </c>
      <c r="AO105" s="71">
        <f t="shared" si="116"/>
        <v>34</v>
      </c>
      <c r="AP105" s="71">
        <f t="shared" si="117"/>
        <v>4.55</v>
      </c>
      <c r="AQ105" s="71">
        <v>1</v>
      </c>
      <c r="AR105" s="62">
        <f t="shared" si="118"/>
        <v>1.325</v>
      </c>
      <c r="AS105" s="70">
        <f t="shared" si="86"/>
        <v>4</v>
      </c>
      <c r="AT105" s="70">
        <f t="shared" si="119"/>
        <v>180.2</v>
      </c>
      <c r="AU105" s="70">
        <f t="shared" si="120"/>
        <v>5070.086480636639</v>
      </c>
      <c r="AV105" s="70">
        <f t="shared" si="121"/>
        <v>207670742.24687764</v>
      </c>
      <c r="AW105" s="70">
        <f t="shared" si="122"/>
        <v>257.32543802558007</v>
      </c>
      <c r="AX105" s="99">
        <f t="shared" si="159"/>
        <v>28.135885020181128</v>
      </c>
      <c r="AZ105" s="71">
        <f t="shared" si="123"/>
        <v>-3</v>
      </c>
      <c r="BA105" s="71">
        <f t="shared" si="124"/>
        <v>6.06</v>
      </c>
      <c r="BB105" s="71">
        <v>1</v>
      </c>
      <c r="BC105" s="62">
        <f t="shared" si="125"/>
        <v>1.51</v>
      </c>
      <c r="BD105" s="70">
        <f t="shared" si="87"/>
        <v>1</v>
      </c>
      <c r="BE105" s="70">
        <f t="shared" si="126"/>
        <v>-4.53</v>
      </c>
      <c r="BF105" s="70">
        <f t="shared" si="127"/>
        <v>39.981089696418685</v>
      </c>
      <c r="BG105" s="70">
        <f t="shared" si="128"/>
        <v>276590043.52001727</v>
      </c>
      <c r="BH105" s="70">
        <f t="shared" si="129"/>
        <v>257.32543802558007</v>
      </c>
      <c r="BK105" s="71">
        <f t="shared" si="130"/>
        <v>-53</v>
      </c>
      <c r="BL105" s="71">
        <f t="shared" si="131"/>
        <v>7.8199999999999994</v>
      </c>
      <c r="BM105" s="71">
        <v>1</v>
      </c>
      <c r="BN105" s="62">
        <f t="shared" si="132"/>
        <v>1.76</v>
      </c>
      <c r="BO105" s="70">
        <f t="shared" si="88"/>
        <v>1</v>
      </c>
      <c r="BP105" s="70">
        <f t="shared" si="133"/>
        <v>-93.28</v>
      </c>
      <c r="BQ105" s="70">
        <f t="shared" si="134"/>
        <v>5.038355401486326E-2</v>
      </c>
      <c r="BR105" s="70">
        <f t="shared" si="135"/>
        <v>356919825.13639188</v>
      </c>
      <c r="BS105" s="70">
        <f t="shared" si="136"/>
        <v>257.32543802558007</v>
      </c>
      <c r="BV105" s="71">
        <f t="shared" si="137"/>
        <v>-108</v>
      </c>
      <c r="BW105" s="71">
        <f t="shared" si="138"/>
        <v>9.8550000000000004</v>
      </c>
      <c r="BX105" s="71">
        <v>1</v>
      </c>
      <c r="BY105" s="62">
        <f t="shared" si="139"/>
        <v>2.0350000000000001</v>
      </c>
      <c r="BZ105" s="70">
        <f t="shared" si="89"/>
        <v>1</v>
      </c>
      <c r="CA105" s="70">
        <f t="shared" si="140"/>
        <v>-219.78000000000003</v>
      </c>
      <c r="CB105" s="70">
        <f t="shared" si="141"/>
        <v>3.1003357078234624E-5</v>
      </c>
      <c r="CC105" s="70">
        <f t="shared" si="142"/>
        <v>449801135.13032514</v>
      </c>
      <c r="CD105" s="70">
        <f t="shared" si="143"/>
        <v>257.32543802558007</v>
      </c>
      <c r="CG105" s="71">
        <f t="shared" si="144"/>
        <v>-158</v>
      </c>
      <c r="CH105" s="71">
        <f t="shared" si="145"/>
        <v>12.14</v>
      </c>
      <c r="CI105" s="71">
        <v>1</v>
      </c>
      <c r="CJ105" s="62">
        <f t="shared" si="146"/>
        <v>2.2850000000000001</v>
      </c>
      <c r="CK105" s="70">
        <f t="shared" si="90"/>
        <v>1</v>
      </c>
      <c r="CL105" s="70">
        <f t="shared" si="147"/>
        <v>-361.03000000000003</v>
      </c>
      <c r="CM105" s="70">
        <f t="shared" si="148"/>
        <v>3.7296735767234984E-8</v>
      </c>
      <c r="CN105" s="70">
        <f t="shared" si="149"/>
        <v>554092925.4674933</v>
      </c>
      <c r="CO105" s="70">
        <f t="shared" si="150"/>
        <v>257.32543802558007</v>
      </c>
      <c r="CR105" s="71">
        <f t="shared" si="151"/>
        <v>-221</v>
      </c>
      <c r="CS105" s="71">
        <f t="shared" si="152"/>
        <v>14.74</v>
      </c>
      <c r="CT105" s="71">
        <v>1</v>
      </c>
      <c r="CU105" s="62">
        <f t="shared" si="160"/>
        <v>2.6</v>
      </c>
      <c r="CV105" s="70">
        <f t="shared" si="91"/>
        <v>1</v>
      </c>
      <c r="CW105" s="70">
        <f t="shared" si="153"/>
        <v>-574.6</v>
      </c>
      <c r="CX105" s="70">
        <f t="shared" si="154"/>
        <v>7.2940993635397037E-12</v>
      </c>
      <c r="CY105" s="70">
        <f t="shared" si="155"/>
        <v>672761921.03713775</v>
      </c>
      <c r="CZ105" s="70">
        <f t="shared" si="156"/>
        <v>257.32543802558007</v>
      </c>
    </row>
    <row r="106" spans="1:104">
      <c r="A106" s="62">
        <f t="shared" si="92"/>
        <v>8.0000000000000373</v>
      </c>
      <c r="B106" s="62">
        <f t="shared" si="93"/>
        <v>3.3333333333333335</v>
      </c>
      <c r="C106" s="83">
        <f t="shared" si="162"/>
        <v>4.55</v>
      </c>
      <c r="D106" s="87"/>
      <c r="E106" s="65">
        <f t="shared" si="94"/>
        <v>1048576.000000007</v>
      </c>
      <c r="F106" s="62">
        <f t="shared" si="157"/>
        <v>20.000000000000011</v>
      </c>
      <c r="G106" s="66">
        <v>100</v>
      </c>
      <c r="H106" s="71">
        <f t="shared" si="95"/>
        <v>100</v>
      </c>
      <c r="I106" s="71">
        <f t="shared" si="96"/>
        <v>1</v>
      </c>
      <c r="J106" s="71">
        <v>14</v>
      </c>
      <c r="K106" s="62">
        <f t="shared" si="97"/>
        <v>1</v>
      </c>
      <c r="L106" s="70">
        <f t="shared" si="83"/>
        <v>20160</v>
      </c>
      <c r="M106" s="70">
        <f t="shared" si="98"/>
        <v>2016000</v>
      </c>
      <c r="N106" s="70">
        <f t="shared" si="99"/>
        <v>10485760.000000071</v>
      </c>
      <c r="O106" s="70">
        <f t="shared" si="100"/>
        <v>52428800.00000035</v>
      </c>
      <c r="P106" s="70">
        <f t="shared" si="101"/>
        <v>266.66666666666794</v>
      </c>
      <c r="Q106" s="99">
        <f t="shared" si="161"/>
        <v>5.2012698412698768</v>
      </c>
      <c r="S106" s="71">
        <f t="shared" si="102"/>
        <v>90</v>
      </c>
      <c r="T106" s="71">
        <f t="shared" si="103"/>
        <v>2.0499999999999998</v>
      </c>
      <c r="U106" s="71">
        <v>1</v>
      </c>
      <c r="V106" s="62">
        <f t="shared" si="104"/>
        <v>1.05</v>
      </c>
      <c r="W106" s="70">
        <f t="shared" si="84"/>
        <v>2880</v>
      </c>
      <c r="X106" s="70">
        <f t="shared" si="105"/>
        <v>272160</v>
      </c>
      <c r="Y106" s="70">
        <f t="shared" si="106"/>
        <v>5373952.0000000326</v>
      </c>
      <c r="Z106" s="70">
        <f t="shared" si="107"/>
        <v>107479040.00000072</v>
      </c>
      <c r="AA106" s="70">
        <f t="shared" si="108"/>
        <v>266.66666666666794</v>
      </c>
      <c r="AB106" s="99">
        <f t="shared" ref="AB106:AB169" si="163">Y106/X106</f>
        <v>19.745561434450444</v>
      </c>
      <c r="AD106" s="71">
        <f t="shared" si="109"/>
        <v>65</v>
      </c>
      <c r="AE106" s="71">
        <f t="shared" si="110"/>
        <v>3.2249999999999996</v>
      </c>
      <c r="AF106" s="71">
        <v>1</v>
      </c>
      <c r="AG106" s="62">
        <f t="shared" si="111"/>
        <v>1.175</v>
      </c>
      <c r="AH106" s="70">
        <f t="shared" si="85"/>
        <v>360</v>
      </c>
      <c r="AI106" s="70">
        <f t="shared" si="112"/>
        <v>27495</v>
      </c>
      <c r="AJ106" s="70">
        <f t="shared" si="113"/>
        <v>264192.00000000116</v>
      </c>
      <c r="AK106" s="70">
        <f t="shared" si="114"/>
        <v>169082880.0000011</v>
      </c>
      <c r="AL106" s="70">
        <f t="shared" si="115"/>
        <v>266.66666666666794</v>
      </c>
      <c r="AM106" s="99">
        <f t="shared" si="158"/>
        <v>9.6087288597927323</v>
      </c>
      <c r="AO106" s="71">
        <f t="shared" si="116"/>
        <v>35</v>
      </c>
      <c r="AP106" s="71">
        <f t="shared" si="117"/>
        <v>4.55</v>
      </c>
      <c r="AQ106" s="71">
        <v>1</v>
      </c>
      <c r="AR106" s="62">
        <f t="shared" si="118"/>
        <v>1.325</v>
      </c>
      <c r="AS106" s="70">
        <f t="shared" si="86"/>
        <v>4</v>
      </c>
      <c r="AT106" s="70">
        <f t="shared" si="119"/>
        <v>185.5</v>
      </c>
      <c r="AU106" s="70">
        <f t="shared" si="120"/>
        <v>5824.0000000000146</v>
      </c>
      <c r="AV106" s="70">
        <f t="shared" si="121"/>
        <v>238551040.00000158</v>
      </c>
      <c r="AW106" s="70">
        <f t="shared" si="122"/>
        <v>266.66666666666794</v>
      </c>
      <c r="AX106" s="99">
        <f t="shared" si="159"/>
        <v>31.396226415094418</v>
      </c>
      <c r="AZ106" s="71">
        <f t="shared" si="123"/>
        <v>-2</v>
      </c>
      <c r="BA106" s="71">
        <f t="shared" si="124"/>
        <v>6.06</v>
      </c>
      <c r="BB106" s="71">
        <v>1</v>
      </c>
      <c r="BC106" s="62">
        <f t="shared" si="125"/>
        <v>1.51</v>
      </c>
      <c r="BD106" s="70">
        <f t="shared" si="87"/>
        <v>1</v>
      </c>
      <c r="BE106" s="70">
        <f t="shared" si="126"/>
        <v>-3.02</v>
      </c>
      <c r="BF106" s="70">
        <f t="shared" si="127"/>
        <v>45.926211965265054</v>
      </c>
      <c r="BG106" s="70">
        <f t="shared" si="128"/>
        <v>317718528.00000209</v>
      </c>
      <c r="BH106" s="70">
        <f t="shared" si="129"/>
        <v>266.66666666666794</v>
      </c>
      <c r="BK106" s="71">
        <f t="shared" si="130"/>
        <v>-52</v>
      </c>
      <c r="BL106" s="71">
        <f t="shared" si="131"/>
        <v>7.8199999999999994</v>
      </c>
      <c r="BM106" s="71">
        <v>1</v>
      </c>
      <c r="BN106" s="62">
        <f t="shared" si="132"/>
        <v>1.76</v>
      </c>
      <c r="BO106" s="70">
        <f t="shared" si="88"/>
        <v>1</v>
      </c>
      <c r="BP106" s="70">
        <f t="shared" si="133"/>
        <v>-91.52</v>
      </c>
      <c r="BQ106" s="70">
        <f t="shared" si="134"/>
        <v>5.7875505615777686E-2</v>
      </c>
      <c r="BR106" s="70">
        <f t="shared" si="135"/>
        <v>409993216.00000274</v>
      </c>
      <c r="BS106" s="70">
        <f t="shared" si="136"/>
        <v>266.66666666666794</v>
      </c>
      <c r="BV106" s="71">
        <f t="shared" si="137"/>
        <v>-107</v>
      </c>
      <c r="BW106" s="71">
        <f t="shared" si="138"/>
        <v>9.8550000000000004</v>
      </c>
      <c r="BX106" s="71">
        <v>1</v>
      </c>
      <c r="BY106" s="62">
        <f t="shared" si="139"/>
        <v>2.0350000000000001</v>
      </c>
      <c r="BZ106" s="70">
        <f t="shared" si="89"/>
        <v>1</v>
      </c>
      <c r="CA106" s="70">
        <f t="shared" si="140"/>
        <v>-217.745</v>
      </c>
      <c r="CB106" s="70">
        <f t="shared" si="141"/>
        <v>3.5613505275153795E-5</v>
      </c>
      <c r="CC106" s="70">
        <f t="shared" si="142"/>
        <v>516685824.00000346</v>
      </c>
      <c r="CD106" s="70">
        <f t="shared" si="143"/>
        <v>266.66666666666794</v>
      </c>
      <c r="CG106" s="71">
        <f t="shared" si="144"/>
        <v>-157</v>
      </c>
      <c r="CH106" s="71">
        <f t="shared" si="145"/>
        <v>12.14</v>
      </c>
      <c r="CI106" s="71">
        <v>1</v>
      </c>
      <c r="CJ106" s="62">
        <f t="shared" si="146"/>
        <v>2.2850000000000001</v>
      </c>
      <c r="CK106" s="70">
        <f t="shared" si="90"/>
        <v>1</v>
      </c>
      <c r="CL106" s="70">
        <f t="shared" si="147"/>
        <v>-358.745</v>
      </c>
      <c r="CM106" s="70">
        <f t="shared" si="148"/>
        <v>4.2842699022581887E-8</v>
      </c>
      <c r="CN106" s="70">
        <f t="shared" si="149"/>
        <v>636485632.00000429</v>
      </c>
      <c r="CO106" s="70">
        <f t="shared" si="150"/>
        <v>266.66666666666794</v>
      </c>
      <c r="CR106" s="71">
        <f t="shared" si="151"/>
        <v>-220</v>
      </c>
      <c r="CS106" s="71">
        <f t="shared" si="152"/>
        <v>14.74</v>
      </c>
      <c r="CT106" s="71">
        <v>1</v>
      </c>
      <c r="CU106" s="62">
        <f t="shared" si="160"/>
        <v>2.6</v>
      </c>
      <c r="CV106" s="70">
        <f t="shared" si="91"/>
        <v>1</v>
      </c>
      <c r="CW106" s="70">
        <f t="shared" si="153"/>
        <v>-572</v>
      </c>
      <c r="CX106" s="70">
        <f t="shared" si="154"/>
        <v>8.3787199400829789E-12</v>
      </c>
      <c r="CY106" s="70">
        <f t="shared" si="155"/>
        <v>772800512.00000513</v>
      </c>
      <c r="CZ106" s="70">
        <f t="shared" si="156"/>
        <v>266.66666666666794</v>
      </c>
    </row>
    <row r="107" spans="1:104">
      <c r="A107" s="62">
        <f t="shared" si="92"/>
        <v>8.2821193907310597</v>
      </c>
      <c r="B107" s="62">
        <f t="shared" si="93"/>
        <v>3.3666666666666667</v>
      </c>
      <c r="C107" s="83">
        <f t="shared" si="162"/>
        <v>4.55</v>
      </c>
      <c r="D107" s="87"/>
      <c r="E107" s="65">
        <f t="shared" si="94"/>
        <v>1204497.526289379</v>
      </c>
      <c r="F107" s="62">
        <f t="shared" si="157"/>
        <v>20.20000000000001</v>
      </c>
      <c r="G107" s="66">
        <v>101</v>
      </c>
      <c r="H107" s="71">
        <f t="shared" si="95"/>
        <v>101</v>
      </c>
      <c r="I107" s="71">
        <f t="shared" si="96"/>
        <v>1</v>
      </c>
      <c r="J107" s="71">
        <v>1</v>
      </c>
      <c r="K107" s="62">
        <f t="shared" si="97"/>
        <v>1</v>
      </c>
      <c r="L107" s="70">
        <f t="shared" si="83"/>
        <v>20160</v>
      </c>
      <c r="M107" s="70">
        <f t="shared" si="98"/>
        <v>2036160</v>
      </c>
      <c r="N107" s="70">
        <f t="shared" si="99"/>
        <v>12044975.26289379</v>
      </c>
      <c r="O107" s="70">
        <f t="shared" si="100"/>
        <v>60224876.31446895</v>
      </c>
      <c r="P107" s="70">
        <f t="shared" si="101"/>
        <v>276.34671700405971</v>
      </c>
      <c r="Q107" s="99">
        <f t="shared" si="161"/>
        <v>5.9155347629330652</v>
      </c>
      <c r="S107" s="71">
        <f t="shared" si="102"/>
        <v>91</v>
      </c>
      <c r="T107" s="71">
        <f t="shared" si="103"/>
        <v>2.0499999999999998</v>
      </c>
      <c r="U107" s="71">
        <v>1</v>
      </c>
      <c r="V107" s="62">
        <f t="shared" si="104"/>
        <v>1.05</v>
      </c>
      <c r="W107" s="70">
        <f t="shared" si="84"/>
        <v>2880</v>
      </c>
      <c r="X107" s="70">
        <f t="shared" si="105"/>
        <v>275184</v>
      </c>
      <c r="Y107" s="70">
        <f t="shared" si="106"/>
        <v>6173049.8222330622</v>
      </c>
      <c r="Z107" s="70">
        <f t="shared" si="107"/>
        <v>123460996.44466133</v>
      </c>
      <c r="AA107" s="70">
        <f t="shared" si="108"/>
        <v>276.34671700405971</v>
      </c>
      <c r="AB107" s="99">
        <f t="shared" si="163"/>
        <v>22.432444554309342</v>
      </c>
      <c r="AD107" s="71">
        <f t="shared" si="109"/>
        <v>66</v>
      </c>
      <c r="AE107" s="71">
        <f t="shared" si="110"/>
        <v>3.2249999999999996</v>
      </c>
      <c r="AF107" s="71">
        <v>1</v>
      </c>
      <c r="AG107" s="62">
        <f t="shared" si="111"/>
        <v>1.175</v>
      </c>
      <c r="AH107" s="70">
        <f t="shared" si="85"/>
        <v>360</v>
      </c>
      <c r="AI107" s="70">
        <f t="shared" si="112"/>
        <v>27918</v>
      </c>
      <c r="AJ107" s="70">
        <f t="shared" si="113"/>
        <v>303476.91580337804</v>
      </c>
      <c r="AK107" s="70">
        <f t="shared" si="114"/>
        <v>194225226.11416233</v>
      </c>
      <c r="AL107" s="70">
        <f t="shared" si="115"/>
        <v>276.34671700405971</v>
      </c>
      <c r="AM107" s="99">
        <f t="shared" si="158"/>
        <v>10.870295716146503</v>
      </c>
      <c r="AO107" s="71">
        <f t="shared" si="116"/>
        <v>36</v>
      </c>
      <c r="AP107" s="71">
        <f t="shared" si="117"/>
        <v>4.55</v>
      </c>
      <c r="AQ107" s="71">
        <v>1</v>
      </c>
      <c r="AR107" s="62">
        <f t="shared" si="118"/>
        <v>1.325</v>
      </c>
      <c r="AS107" s="70">
        <f t="shared" si="86"/>
        <v>4</v>
      </c>
      <c r="AT107" s="70">
        <f t="shared" si="119"/>
        <v>190.79999999999998</v>
      </c>
      <c r="AU107" s="70">
        <f t="shared" si="120"/>
        <v>6690.0192195027475</v>
      </c>
      <c r="AV107" s="70">
        <f t="shared" si="121"/>
        <v>274023187.23083371</v>
      </c>
      <c r="AW107" s="70">
        <f t="shared" si="122"/>
        <v>276.34671700405971</v>
      </c>
      <c r="AX107" s="99">
        <f t="shared" si="159"/>
        <v>35.062993812907486</v>
      </c>
      <c r="AZ107" s="71">
        <f t="shared" si="123"/>
        <v>-1</v>
      </c>
      <c r="BA107" s="71">
        <f t="shared" si="124"/>
        <v>6.06</v>
      </c>
      <c r="BB107" s="71">
        <v>1</v>
      </c>
      <c r="BC107" s="62">
        <f t="shared" si="125"/>
        <v>1.51</v>
      </c>
      <c r="BD107" s="70">
        <f t="shared" si="87"/>
        <v>1</v>
      </c>
      <c r="BE107" s="70">
        <f t="shared" si="126"/>
        <v>-1.51</v>
      </c>
      <c r="BF107" s="70">
        <f t="shared" si="127"/>
        <v>52.755364135745118</v>
      </c>
      <c r="BG107" s="70">
        <f t="shared" si="128"/>
        <v>364962750.46568185</v>
      </c>
      <c r="BH107" s="70">
        <f t="shared" si="129"/>
        <v>276.34671700405971</v>
      </c>
      <c r="BK107" s="71">
        <f t="shared" si="130"/>
        <v>-51</v>
      </c>
      <c r="BL107" s="71">
        <f t="shared" si="131"/>
        <v>7.8199999999999994</v>
      </c>
      <c r="BM107" s="71">
        <v>1</v>
      </c>
      <c r="BN107" s="62">
        <f t="shared" si="132"/>
        <v>1.76</v>
      </c>
      <c r="BO107" s="70">
        <f t="shared" si="88"/>
        <v>1</v>
      </c>
      <c r="BP107" s="70">
        <f t="shared" si="133"/>
        <v>-89.76</v>
      </c>
      <c r="BQ107" s="70">
        <f t="shared" si="134"/>
        <v>6.6481498095465497E-2</v>
      </c>
      <c r="BR107" s="70">
        <f t="shared" si="135"/>
        <v>470958532.77914709</v>
      </c>
      <c r="BS107" s="70">
        <f t="shared" si="136"/>
        <v>276.34671700405971</v>
      </c>
      <c r="BV107" s="71">
        <f t="shared" si="137"/>
        <v>-106</v>
      </c>
      <c r="BW107" s="71">
        <f t="shared" si="138"/>
        <v>9.8550000000000004</v>
      </c>
      <c r="BX107" s="71">
        <v>1</v>
      </c>
      <c r="BY107" s="62">
        <f t="shared" si="139"/>
        <v>2.0350000000000001</v>
      </c>
      <c r="BZ107" s="70">
        <f t="shared" si="89"/>
        <v>1</v>
      </c>
      <c r="CA107" s="70">
        <f t="shared" si="140"/>
        <v>-215.71</v>
      </c>
      <c r="CB107" s="70">
        <f t="shared" si="141"/>
        <v>4.0909174925247401E-5</v>
      </c>
      <c r="CC107" s="70">
        <f t="shared" si="142"/>
        <v>593516156.07909155</v>
      </c>
      <c r="CD107" s="70">
        <f t="shared" si="143"/>
        <v>276.34671700405971</v>
      </c>
      <c r="CG107" s="71">
        <f t="shared" si="144"/>
        <v>-156</v>
      </c>
      <c r="CH107" s="71">
        <f t="shared" si="145"/>
        <v>12.14</v>
      </c>
      <c r="CI107" s="71">
        <v>1</v>
      </c>
      <c r="CJ107" s="62">
        <f t="shared" si="146"/>
        <v>2.2850000000000001</v>
      </c>
      <c r="CK107" s="70">
        <f t="shared" si="90"/>
        <v>1</v>
      </c>
      <c r="CL107" s="70">
        <f t="shared" si="147"/>
        <v>-356.46000000000004</v>
      </c>
      <c r="CM107" s="70">
        <f t="shared" si="148"/>
        <v>4.9213337890872901E-8</v>
      </c>
      <c r="CN107" s="70">
        <f t="shared" si="149"/>
        <v>731129998.45765305</v>
      </c>
      <c r="CO107" s="70">
        <f t="shared" si="150"/>
        <v>276.34671700405971</v>
      </c>
      <c r="CR107" s="71">
        <f t="shared" si="151"/>
        <v>-219</v>
      </c>
      <c r="CS107" s="71">
        <f t="shared" si="152"/>
        <v>14.74</v>
      </c>
      <c r="CT107" s="71">
        <v>1</v>
      </c>
      <c r="CU107" s="62">
        <f t="shared" si="160"/>
        <v>2.6</v>
      </c>
      <c r="CV107" s="70">
        <f t="shared" si="91"/>
        <v>1</v>
      </c>
      <c r="CW107" s="70">
        <f t="shared" si="153"/>
        <v>-569.4</v>
      </c>
      <c r="CX107" s="70">
        <f t="shared" si="154"/>
        <v>9.624621812154174E-12</v>
      </c>
      <c r="CY107" s="70">
        <f t="shared" si="155"/>
        <v>887714676.87527239</v>
      </c>
      <c r="CZ107" s="70">
        <f t="shared" si="156"/>
        <v>276.34671700405971</v>
      </c>
    </row>
    <row r="108" spans="1:104">
      <c r="A108" s="62">
        <f t="shared" si="92"/>
        <v>8.5741877002903877</v>
      </c>
      <c r="B108" s="62">
        <f t="shared" si="93"/>
        <v>3.4</v>
      </c>
      <c r="C108" s="83">
        <f t="shared" si="162"/>
        <v>6.06</v>
      </c>
      <c r="D108" s="86">
        <f>1+G108/200</f>
        <v>1.51</v>
      </c>
      <c r="E108" s="65">
        <f t="shared" si="94"/>
        <v>1383604.3270466076</v>
      </c>
      <c r="F108" s="62">
        <f t="shared" si="157"/>
        <v>20.400000000000009</v>
      </c>
      <c r="G108" s="66">
        <v>102</v>
      </c>
      <c r="H108" s="71">
        <f t="shared" si="95"/>
        <v>102</v>
      </c>
      <c r="I108" s="71">
        <f t="shared" si="96"/>
        <v>1</v>
      </c>
      <c r="J108" s="71">
        <v>1</v>
      </c>
      <c r="K108" s="62">
        <f t="shared" si="97"/>
        <v>1</v>
      </c>
      <c r="L108" s="70">
        <f t="shared" si="83"/>
        <v>20160</v>
      </c>
      <c r="M108" s="70">
        <f t="shared" si="98"/>
        <v>2056320</v>
      </c>
      <c r="N108" s="70">
        <f t="shared" si="99"/>
        <v>13836043.270466076</v>
      </c>
      <c r="O108" s="70">
        <f t="shared" si="100"/>
        <v>69180216.352330387</v>
      </c>
      <c r="P108" s="70">
        <f t="shared" si="101"/>
        <v>286.37786918969891</v>
      </c>
      <c r="Q108" s="99">
        <f t="shared" si="161"/>
        <v>6.7285457859020363</v>
      </c>
      <c r="S108" s="71">
        <f t="shared" si="102"/>
        <v>92</v>
      </c>
      <c r="T108" s="71">
        <f t="shared" si="103"/>
        <v>2.0499999999999998</v>
      </c>
      <c r="U108" s="71">
        <v>1</v>
      </c>
      <c r="V108" s="62">
        <f t="shared" si="104"/>
        <v>1.05</v>
      </c>
      <c r="W108" s="70">
        <f t="shared" si="84"/>
        <v>2880</v>
      </c>
      <c r="X108" s="70">
        <f t="shared" si="105"/>
        <v>278208</v>
      </c>
      <c r="Y108" s="70">
        <f t="shared" si="106"/>
        <v>7090972.1761138607</v>
      </c>
      <c r="Z108" s="70">
        <f t="shared" si="107"/>
        <v>141819443.52227727</v>
      </c>
      <c r="AA108" s="70">
        <f t="shared" si="108"/>
        <v>286.37786918969891</v>
      </c>
      <c r="AB108" s="99">
        <f t="shared" si="163"/>
        <v>25.488023982465855</v>
      </c>
      <c r="AD108" s="71">
        <f t="shared" si="109"/>
        <v>67</v>
      </c>
      <c r="AE108" s="71">
        <f t="shared" si="110"/>
        <v>3.2249999999999996</v>
      </c>
      <c r="AF108" s="71">
        <v>1</v>
      </c>
      <c r="AG108" s="62">
        <f t="shared" si="111"/>
        <v>1.175</v>
      </c>
      <c r="AH108" s="70">
        <f t="shared" si="85"/>
        <v>360</v>
      </c>
      <c r="AI108" s="70">
        <f t="shared" si="112"/>
        <v>28341</v>
      </c>
      <c r="AJ108" s="70">
        <f t="shared" si="113"/>
        <v>348603.43396291404</v>
      </c>
      <c r="AK108" s="70">
        <f t="shared" si="114"/>
        <v>223106197.73626545</v>
      </c>
      <c r="AL108" s="70">
        <f t="shared" si="115"/>
        <v>286.37786918969891</v>
      </c>
      <c r="AM108" s="99">
        <f t="shared" si="158"/>
        <v>12.300322287954343</v>
      </c>
      <c r="AO108" s="71">
        <f t="shared" si="116"/>
        <v>37</v>
      </c>
      <c r="AP108" s="71">
        <f t="shared" si="117"/>
        <v>4.55</v>
      </c>
      <c r="AQ108" s="71">
        <v>1</v>
      </c>
      <c r="AR108" s="62">
        <f t="shared" si="118"/>
        <v>1.325</v>
      </c>
      <c r="AS108" s="70">
        <f t="shared" si="86"/>
        <v>4</v>
      </c>
      <c r="AT108" s="70">
        <f t="shared" si="119"/>
        <v>196.1</v>
      </c>
      <c r="AU108" s="70">
        <f t="shared" si="120"/>
        <v>7684.8140723413535</v>
      </c>
      <c r="AV108" s="70">
        <f t="shared" si="121"/>
        <v>314769984.40310323</v>
      </c>
      <c r="AW108" s="70">
        <f t="shared" si="122"/>
        <v>286.37786918969891</v>
      </c>
      <c r="AX108" s="99">
        <f t="shared" si="159"/>
        <v>39.188241062424041</v>
      </c>
      <c r="AZ108" s="71">
        <f t="shared" si="123"/>
        <v>0</v>
      </c>
      <c r="BA108" s="71">
        <f t="shared" si="124"/>
        <v>6.06</v>
      </c>
      <c r="BB108" s="71">
        <v>1</v>
      </c>
      <c r="BC108" s="62">
        <f t="shared" si="125"/>
        <v>1.51</v>
      </c>
      <c r="BD108" s="70">
        <f t="shared" si="87"/>
        <v>1</v>
      </c>
      <c r="BE108" s="70">
        <f t="shared" si="126"/>
        <v>0</v>
      </c>
      <c r="BF108" s="70">
        <f t="shared" si="127"/>
        <v>60.599999999999994</v>
      </c>
      <c r="BG108" s="70">
        <f t="shared" si="128"/>
        <v>419232111.09512204</v>
      </c>
      <c r="BH108" s="70">
        <f t="shared" si="129"/>
        <v>286.37786918969891</v>
      </c>
      <c r="BK108" s="71">
        <f t="shared" si="130"/>
        <v>-50</v>
      </c>
      <c r="BL108" s="71">
        <f t="shared" si="131"/>
        <v>7.8199999999999994</v>
      </c>
      <c r="BM108" s="71">
        <v>1</v>
      </c>
      <c r="BN108" s="62">
        <f t="shared" si="132"/>
        <v>1.76</v>
      </c>
      <c r="BO108" s="70">
        <f t="shared" si="88"/>
        <v>1</v>
      </c>
      <c r="BP108" s="70">
        <f t="shared" si="133"/>
        <v>-88</v>
      </c>
      <c r="BQ108" s="70">
        <f t="shared" si="134"/>
        <v>7.6367187499999739E-2</v>
      </c>
      <c r="BR108" s="70">
        <f t="shared" si="135"/>
        <v>540989291.87522352</v>
      </c>
      <c r="BS108" s="70">
        <f t="shared" si="136"/>
        <v>286.37786918969891</v>
      </c>
      <c r="BV108" s="71">
        <f t="shared" si="137"/>
        <v>-105</v>
      </c>
      <c r="BW108" s="71">
        <f t="shared" si="138"/>
        <v>9.8550000000000004</v>
      </c>
      <c r="BX108" s="71">
        <v>1</v>
      </c>
      <c r="BY108" s="62">
        <f t="shared" si="139"/>
        <v>2.0350000000000001</v>
      </c>
      <c r="BZ108" s="70">
        <f t="shared" si="89"/>
        <v>1</v>
      </c>
      <c r="CA108" s="70">
        <f t="shared" si="140"/>
        <v>-213.67500000000001</v>
      </c>
      <c r="CB108" s="70">
        <f t="shared" si="141"/>
        <v>4.6992301940917642E-5</v>
      </c>
      <c r="CC108" s="70">
        <f t="shared" si="142"/>
        <v>681771032.15221596</v>
      </c>
      <c r="CD108" s="70">
        <f t="shared" si="143"/>
        <v>286.37786918969891</v>
      </c>
      <c r="CG108" s="71">
        <f t="shared" si="144"/>
        <v>-155</v>
      </c>
      <c r="CH108" s="71">
        <f t="shared" si="145"/>
        <v>12.14</v>
      </c>
      <c r="CI108" s="71">
        <v>1</v>
      </c>
      <c r="CJ108" s="62">
        <f t="shared" si="146"/>
        <v>2.2850000000000001</v>
      </c>
      <c r="CK108" s="70">
        <f t="shared" si="90"/>
        <v>1</v>
      </c>
      <c r="CL108" s="70">
        <f t="shared" si="147"/>
        <v>-354.17500000000001</v>
      </c>
      <c r="CM108" s="70">
        <f t="shared" si="148"/>
        <v>5.6531280279158973E-8</v>
      </c>
      <c r="CN108" s="70">
        <f t="shared" si="149"/>
        <v>839847826.51729083</v>
      </c>
      <c r="CO108" s="70">
        <f t="shared" si="150"/>
        <v>286.37786918969891</v>
      </c>
      <c r="CR108" s="71">
        <f t="shared" si="151"/>
        <v>-218</v>
      </c>
      <c r="CS108" s="71">
        <f t="shared" si="152"/>
        <v>14.74</v>
      </c>
      <c r="CT108" s="71">
        <v>1</v>
      </c>
      <c r="CU108" s="62">
        <f t="shared" si="160"/>
        <v>2.6</v>
      </c>
      <c r="CV108" s="70">
        <f t="shared" si="91"/>
        <v>1</v>
      </c>
      <c r="CW108" s="70">
        <f t="shared" si="153"/>
        <v>-566.80000000000007</v>
      </c>
      <c r="CX108" s="70">
        <f t="shared" si="154"/>
        <v>1.1055787243090083E-11</v>
      </c>
      <c r="CY108" s="70">
        <f t="shared" si="155"/>
        <v>1019716389.0333498</v>
      </c>
      <c r="CZ108" s="70">
        <f t="shared" si="156"/>
        <v>286.37786918969891</v>
      </c>
    </row>
    <row r="109" spans="1:104">
      <c r="A109" s="62">
        <f t="shared" si="92"/>
        <v>8.8765557765428067</v>
      </c>
      <c r="B109" s="62">
        <f t="shared" si="93"/>
        <v>3.4333333333333331</v>
      </c>
      <c r="C109" s="83">
        <f t="shared" si="162"/>
        <v>6.06</v>
      </c>
      <c r="D109" s="87"/>
      <c r="E109" s="65">
        <f t="shared" si="94"/>
        <v>1589344.0144452183</v>
      </c>
      <c r="F109" s="62">
        <f t="shared" si="157"/>
        <v>20.600000000000012</v>
      </c>
      <c r="G109" s="66">
        <v>103</v>
      </c>
      <c r="H109" s="71">
        <f t="shared" si="95"/>
        <v>103</v>
      </c>
      <c r="I109" s="71">
        <f t="shared" si="96"/>
        <v>1</v>
      </c>
      <c r="J109" s="71">
        <v>1</v>
      </c>
      <c r="K109" s="62">
        <f t="shared" si="97"/>
        <v>1</v>
      </c>
      <c r="L109" s="70">
        <f t="shared" si="83"/>
        <v>20160</v>
      </c>
      <c r="M109" s="70">
        <f t="shared" si="98"/>
        <v>2076480</v>
      </c>
      <c r="N109" s="70">
        <f t="shared" si="99"/>
        <v>15893440.144452183</v>
      </c>
      <c r="O109" s="70">
        <f t="shared" si="100"/>
        <v>79467200.722260907</v>
      </c>
      <c r="P109" s="70">
        <f t="shared" si="101"/>
        <v>296.77284812908113</v>
      </c>
      <c r="Q109" s="99">
        <f t="shared" si="161"/>
        <v>7.6540299663142353</v>
      </c>
      <c r="S109" s="71">
        <f t="shared" si="102"/>
        <v>93</v>
      </c>
      <c r="T109" s="71">
        <f t="shared" si="103"/>
        <v>2.0499999999999998</v>
      </c>
      <c r="U109" s="71">
        <v>1</v>
      </c>
      <c r="V109" s="62">
        <f t="shared" si="104"/>
        <v>1.05</v>
      </c>
      <c r="W109" s="70">
        <f t="shared" si="84"/>
        <v>2880</v>
      </c>
      <c r="X109" s="70">
        <f t="shared" si="105"/>
        <v>281232</v>
      </c>
      <c r="Y109" s="70">
        <f t="shared" si="106"/>
        <v>8145388.0740317376</v>
      </c>
      <c r="Z109" s="70">
        <f t="shared" si="107"/>
        <v>162907761.48063484</v>
      </c>
      <c r="AA109" s="70">
        <f t="shared" si="108"/>
        <v>296.77284812908113</v>
      </c>
      <c r="AB109" s="99">
        <f t="shared" si="163"/>
        <v>28.963233465721316</v>
      </c>
      <c r="AD109" s="71">
        <f t="shared" si="109"/>
        <v>68</v>
      </c>
      <c r="AE109" s="71">
        <f t="shared" si="110"/>
        <v>3.2249999999999996</v>
      </c>
      <c r="AF109" s="71">
        <v>1</v>
      </c>
      <c r="AG109" s="62">
        <f t="shared" si="111"/>
        <v>1.175</v>
      </c>
      <c r="AH109" s="70">
        <f t="shared" si="85"/>
        <v>360</v>
      </c>
      <c r="AI109" s="70">
        <f t="shared" si="112"/>
        <v>28764</v>
      </c>
      <c r="AJ109" s="70">
        <f t="shared" si="113"/>
        <v>400440.19113951694</v>
      </c>
      <c r="AK109" s="70">
        <f t="shared" si="114"/>
        <v>256281722.32929143</v>
      </c>
      <c r="AL109" s="70">
        <f t="shared" si="115"/>
        <v>296.77284812908113</v>
      </c>
      <c r="AM109" s="99">
        <f t="shared" si="158"/>
        <v>13.921575272546132</v>
      </c>
      <c r="AO109" s="71">
        <f t="shared" si="116"/>
        <v>38</v>
      </c>
      <c r="AP109" s="71">
        <f t="shared" si="117"/>
        <v>4.55</v>
      </c>
      <c r="AQ109" s="71">
        <v>1</v>
      </c>
      <c r="AR109" s="62">
        <f t="shared" si="118"/>
        <v>1.325</v>
      </c>
      <c r="AS109" s="70">
        <f t="shared" si="86"/>
        <v>4</v>
      </c>
      <c r="AT109" s="70">
        <f t="shared" si="119"/>
        <v>201.4</v>
      </c>
      <c r="AU109" s="70">
        <f t="shared" si="120"/>
        <v>8827.533283356579</v>
      </c>
      <c r="AV109" s="70">
        <f t="shared" si="121"/>
        <v>361575763.28628713</v>
      </c>
      <c r="AW109" s="70">
        <f t="shared" si="122"/>
        <v>296.77284812908113</v>
      </c>
      <c r="AX109" s="99">
        <f t="shared" ref="AX109:AX172" si="164">AU109/AT109</f>
        <v>43.830850463538127</v>
      </c>
      <c r="AZ109" s="71">
        <f t="shared" si="123"/>
        <v>1</v>
      </c>
      <c r="BA109" s="71">
        <f t="shared" si="124"/>
        <v>6.06</v>
      </c>
      <c r="BB109" s="71">
        <v>1</v>
      </c>
      <c r="BC109" s="62">
        <f t="shared" si="125"/>
        <v>1.51</v>
      </c>
      <c r="BD109" s="70">
        <f t="shared" si="87"/>
        <v>1</v>
      </c>
      <c r="BE109" s="70">
        <f t="shared" si="126"/>
        <v>1.51</v>
      </c>
      <c r="BF109" s="70">
        <f t="shared" si="127"/>
        <v>69.611120312820319</v>
      </c>
      <c r="BG109" s="70">
        <f t="shared" si="128"/>
        <v>481571236.37690109</v>
      </c>
      <c r="BH109" s="70">
        <f t="shared" si="129"/>
        <v>296.77284812908113</v>
      </c>
      <c r="BI109" s="99">
        <f t="shared" ref="BI109:BI158" si="165">BF109/BE109</f>
        <v>46.100079677364448</v>
      </c>
      <c r="BK109" s="71">
        <f t="shared" si="130"/>
        <v>-49</v>
      </c>
      <c r="BL109" s="71">
        <f t="shared" si="131"/>
        <v>7.8199999999999994</v>
      </c>
      <c r="BM109" s="71">
        <v>1</v>
      </c>
      <c r="BN109" s="62">
        <f t="shared" si="132"/>
        <v>1.76</v>
      </c>
      <c r="BO109" s="70">
        <f t="shared" si="88"/>
        <v>1</v>
      </c>
      <c r="BP109" s="70">
        <f t="shared" si="133"/>
        <v>-86.24</v>
      </c>
      <c r="BQ109" s="70">
        <f t="shared" si="134"/>
        <v>8.7722862656999842E-2</v>
      </c>
      <c r="BR109" s="70">
        <f t="shared" si="135"/>
        <v>621433509.64808023</v>
      </c>
      <c r="BS109" s="70">
        <f t="shared" si="136"/>
        <v>296.77284812908113</v>
      </c>
      <c r="BV109" s="71">
        <f t="shared" si="137"/>
        <v>-104</v>
      </c>
      <c r="BW109" s="71">
        <f t="shared" si="138"/>
        <v>9.8550000000000004</v>
      </c>
      <c r="BX109" s="71">
        <v>1</v>
      </c>
      <c r="BY109" s="62">
        <f t="shared" si="139"/>
        <v>2.0350000000000001</v>
      </c>
      <c r="BZ109" s="70">
        <f t="shared" si="89"/>
        <v>1</v>
      </c>
      <c r="CA109" s="70">
        <f t="shared" si="140"/>
        <v>-211.64000000000001</v>
      </c>
      <c r="CB109" s="70">
        <f t="shared" si="141"/>
        <v>5.3979979937056074E-5</v>
      </c>
      <c r="CC109" s="70">
        <f t="shared" si="142"/>
        <v>783149263.1178813</v>
      </c>
      <c r="CD109" s="70">
        <f t="shared" si="143"/>
        <v>296.77284812908113</v>
      </c>
      <c r="CG109" s="71">
        <f t="shared" si="144"/>
        <v>-154</v>
      </c>
      <c r="CH109" s="71">
        <f t="shared" si="145"/>
        <v>12.14</v>
      </c>
      <c r="CI109" s="71">
        <v>1</v>
      </c>
      <c r="CJ109" s="62">
        <f t="shared" si="146"/>
        <v>2.2850000000000001</v>
      </c>
      <c r="CK109" s="70">
        <f t="shared" si="90"/>
        <v>1</v>
      </c>
      <c r="CL109" s="70">
        <f t="shared" si="147"/>
        <v>-351.89000000000004</v>
      </c>
      <c r="CM109" s="70">
        <f t="shared" si="148"/>
        <v>6.4937388662546245E-8</v>
      </c>
      <c r="CN109" s="70">
        <f t="shared" si="149"/>
        <v>964731816.76824749</v>
      </c>
      <c r="CO109" s="70">
        <f t="shared" si="150"/>
        <v>296.77284812908113</v>
      </c>
      <c r="CR109" s="71">
        <f t="shared" si="151"/>
        <v>-217</v>
      </c>
      <c r="CS109" s="71">
        <f t="shared" si="152"/>
        <v>14.74</v>
      </c>
      <c r="CT109" s="71">
        <v>1</v>
      </c>
      <c r="CU109" s="62">
        <f t="shared" si="160"/>
        <v>2.6</v>
      </c>
      <c r="CV109" s="70">
        <f t="shared" si="91"/>
        <v>1</v>
      </c>
      <c r="CW109" s="70">
        <f t="shared" si="153"/>
        <v>-564.20000000000005</v>
      </c>
      <c r="CX109" s="70">
        <f t="shared" si="154"/>
        <v>1.269976461933478E-11</v>
      </c>
      <c r="CY109" s="70">
        <f t="shared" si="155"/>
        <v>1171346538.6461258</v>
      </c>
      <c r="CZ109" s="70">
        <f t="shared" si="156"/>
        <v>296.77284812908113</v>
      </c>
    </row>
    <row r="110" spans="1:104">
      <c r="A110" s="62">
        <f t="shared" si="92"/>
        <v>9.189586839976327</v>
      </c>
      <c r="B110" s="62">
        <f t="shared" si="93"/>
        <v>3.4666666666666668</v>
      </c>
      <c r="C110" s="83">
        <f t="shared" si="162"/>
        <v>6.06</v>
      </c>
      <c r="D110" s="87"/>
      <c r="E110" s="65">
        <f t="shared" si="94"/>
        <v>1825676.8549176061</v>
      </c>
      <c r="F110" s="62">
        <f t="shared" si="157"/>
        <v>20.800000000000011</v>
      </c>
      <c r="G110" s="66">
        <v>104</v>
      </c>
      <c r="H110" s="71">
        <f t="shared" si="95"/>
        <v>104</v>
      </c>
      <c r="I110" s="71">
        <f t="shared" si="96"/>
        <v>1</v>
      </c>
      <c r="J110" s="71">
        <v>1</v>
      </c>
      <c r="K110" s="62">
        <f t="shared" si="97"/>
        <v>1</v>
      </c>
      <c r="L110" s="70">
        <f t="shared" si="83"/>
        <v>20160</v>
      </c>
      <c r="M110" s="70">
        <f t="shared" si="98"/>
        <v>2096640</v>
      </c>
      <c r="N110" s="70">
        <f t="shared" si="99"/>
        <v>18256768.54917606</v>
      </c>
      <c r="O110" s="70">
        <f t="shared" si="100"/>
        <v>91283842.745880306</v>
      </c>
      <c r="P110" s="70">
        <f t="shared" si="101"/>
        <v>307.54483957787443</v>
      </c>
      <c r="Q110" s="99">
        <f t="shared" si="161"/>
        <v>8.7076315195627583</v>
      </c>
      <c r="S110" s="71">
        <f t="shared" si="102"/>
        <v>94</v>
      </c>
      <c r="T110" s="71">
        <f t="shared" si="103"/>
        <v>2.0499999999999998</v>
      </c>
      <c r="U110" s="71">
        <v>1</v>
      </c>
      <c r="V110" s="62">
        <f t="shared" si="104"/>
        <v>1.05</v>
      </c>
      <c r="W110" s="70">
        <f t="shared" si="84"/>
        <v>2880</v>
      </c>
      <c r="X110" s="70">
        <f t="shared" si="105"/>
        <v>284256</v>
      </c>
      <c r="Y110" s="70">
        <f t="shared" si="106"/>
        <v>9356593.8814527225</v>
      </c>
      <c r="Z110" s="70">
        <f t="shared" si="107"/>
        <v>187131877.62905461</v>
      </c>
      <c r="AA110" s="70">
        <f t="shared" si="108"/>
        <v>307.54483957787443</v>
      </c>
      <c r="AB110" s="99">
        <f t="shared" si="163"/>
        <v>32.916082268985427</v>
      </c>
      <c r="AD110" s="71">
        <f t="shared" si="109"/>
        <v>69</v>
      </c>
      <c r="AE110" s="71">
        <f t="shared" si="110"/>
        <v>3.2249999999999996</v>
      </c>
      <c r="AF110" s="71">
        <v>1</v>
      </c>
      <c r="AG110" s="62">
        <f t="shared" si="111"/>
        <v>1.175</v>
      </c>
      <c r="AH110" s="70">
        <f t="shared" si="85"/>
        <v>360</v>
      </c>
      <c r="AI110" s="70">
        <f t="shared" si="112"/>
        <v>29187</v>
      </c>
      <c r="AJ110" s="70">
        <f t="shared" si="113"/>
        <v>459984.98883666139</v>
      </c>
      <c r="AK110" s="70">
        <f t="shared" si="114"/>
        <v>294390392.85546398</v>
      </c>
      <c r="AL110" s="70">
        <f t="shared" si="115"/>
        <v>307.54483957787443</v>
      </c>
      <c r="AM110" s="99">
        <f t="shared" si="158"/>
        <v>15.759926982446343</v>
      </c>
      <c r="AO110" s="71">
        <f t="shared" si="116"/>
        <v>39</v>
      </c>
      <c r="AP110" s="71">
        <f t="shared" si="117"/>
        <v>4.55</v>
      </c>
      <c r="AQ110" s="71">
        <v>1</v>
      </c>
      <c r="AR110" s="62">
        <f t="shared" si="118"/>
        <v>1.325</v>
      </c>
      <c r="AS110" s="70">
        <f t="shared" si="86"/>
        <v>4</v>
      </c>
      <c r="AT110" s="70">
        <f t="shared" si="119"/>
        <v>206.7</v>
      </c>
      <c r="AU110" s="70">
        <f t="shared" si="120"/>
        <v>10140.172961273282</v>
      </c>
      <c r="AV110" s="70">
        <f t="shared" si="121"/>
        <v>415341484.49375534</v>
      </c>
      <c r="AW110" s="70">
        <f t="shared" si="122"/>
        <v>307.54483957787443</v>
      </c>
      <c r="AX110" s="99">
        <f t="shared" si="164"/>
        <v>49.057440548008138</v>
      </c>
      <c r="AZ110" s="71">
        <f t="shared" si="123"/>
        <v>2</v>
      </c>
      <c r="BA110" s="71">
        <f t="shared" si="124"/>
        <v>6.06</v>
      </c>
      <c r="BB110" s="71">
        <v>1</v>
      </c>
      <c r="BC110" s="62">
        <f t="shared" si="125"/>
        <v>1.51</v>
      </c>
      <c r="BD110" s="70">
        <f t="shared" si="87"/>
        <v>1</v>
      </c>
      <c r="BE110" s="70">
        <f t="shared" si="126"/>
        <v>3.02</v>
      </c>
      <c r="BF110" s="70">
        <f t="shared" si="127"/>
        <v>79.962179392837399</v>
      </c>
      <c r="BG110" s="70">
        <f t="shared" si="128"/>
        <v>553180087.04003453</v>
      </c>
      <c r="BH110" s="70">
        <f t="shared" si="129"/>
        <v>307.54483957787443</v>
      </c>
      <c r="BI110" s="99">
        <f t="shared" si="165"/>
        <v>26.477542845310396</v>
      </c>
      <c r="BK110" s="71">
        <f t="shared" si="130"/>
        <v>-48</v>
      </c>
      <c r="BL110" s="71">
        <f t="shared" si="131"/>
        <v>7.8199999999999994</v>
      </c>
      <c r="BM110" s="71">
        <v>1</v>
      </c>
      <c r="BN110" s="62">
        <f t="shared" si="132"/>
        <v>1.76</v>
      </c>
      <c r="BO110" s="70">
        <f t="shared" si="88"/>
        <v>1</v>
      </c>
      <c r="BP110" s="70">
        <f t="shared" si="133"/>
        <v>-84.48</v>
      </c>
      <c r="BQ110" s="70">
        <f t="shared" si="134"/>
        <v>0.10076710802972655</v>
      </c>
      <c r="BR110" s="70">
        <f t="shared" si="135"/>
        <v>713839650.27278388</v>
      </c>
      <c r="BS110" s="70">
        <f t="shared" si="136"/>
        <v>307.54483957787443</v>
      </c>
      <c r="BV110" s="71">
        <f t="shared" si="137"/>
        <v>-103</v>
      </c>
      <c r="BW110" s="71">
        <f t="shared" si="138"/>
        <v>9.8550000000000004</v>
      </c>
      <c r="BX110" s="71">
        <v>1</v>
      </c>
      <c r="BY110" s="62">
        <f t="shared" si="139"/>
        <v>2.0350000000000001</v>
      </c>
      <c r="BZ110" s="70">
        <f t="shared" si="89"/>
        <v>1</v>
      </c>
      <c r="CA110" s="70">
        <f t="shared" si="140"/>
        <v>-209.60500000000002</v>
      </c>
      <c r="CB110" s="70">
        <f t="shared" si="141"/>
        <v>6.2006714156469275E-5</v>
      </c>
      <c r="CC110" s="70">
        <f t="shared" si="142"/>
        <v>899602270.26065052</v>
      </c>
      <c r="CD110" s="70">
        <f t="shared" si="143"/>
        <v>307.54483957787443</v>
      </c>
      <c r="CG110" s="71">
        <f t="shared" si="144"/>
        <v>-153</v>
      </c>
      <c r="CH110" s="71">
        <f t="shared" si="145"/>
        <v>12.14</v>
      </c>
      <c r="CI110" s="71">
        <v>1</v>
      </c>
      <c r="CJ110" s="62">
        <f t="shared" si="146"/>
        <v>2.2850000000000001</v>
      </c>
      <c r="CK110" s="70">
        <f t="shared" si="90"/>
        <v>1</v>
      </c>
      <c r="CL110" s="70">
        <f t="shared" si="147"/>
        <v>-349.60500000000002</v>
      </c>
      <c r="CM110" s="70">
        <f t="shared" si="148"/>
        <v>7.4593471534469967E-8</v>
      </c>
      <c r="CN110" s="70">
        <f t="shared" si="149"/>
        <v>1108185850.9349871</v>
      </c>
      <c r="CO110" s="70">
        <f t="shared" si="150"/>
        <v>307.54483957787443</v>
      </c>
      <c r="CR110" s="71">
        <f t="shared" si="151"/>
        <v>-216</v>
      </c>
      <c r="CS110" s="71">
        <f t="shared" si="152"/>
        <v>14.74</v>
      </c>
      <c r="CT110" s="71">
        <v>1</v>
      </c>
      <c r="CU110" s="62">
        <f t="shared" si="160"/>
        <v>2.6</v>
      </c>
      <c r="CV110" s="70">
        <f t="shared" si="91"/>
        <v>1</v>
      </c>
      <c r="CW110" s="70">
        <f t="shared" si="153"/>
        <v>-561.6</v>
      </c>
      <c r="CX110" s="70">
        <f t="shared" si="154"/>
        <v>1.4588198727079414E-11</v>
      </c>
      <c r="CY110" s="70">
        <f t="shared" si="155"/>
        <v>1345523842.0742757</v>
      </c>
      <c r="CZ110" s="70">
        <f t="shared" si="156"/>
        <v>307.54483957787443</v>
      </c>
    </row>
    <row r="111" spans="1:104">
      <c r="A111" s="62">
        <f t="shared" si="92"/>
        <v>9.513656920021818</v>
      </c>
      <c r="B111" s="62">
        <f t="shared" si="93"/>
        <v>3.5</v>
      </c>
      <c r="C111" s="83">
        <f t="shared" si="162"/>
        <v>6.06</v>
      </c>
      <c r="D111" s="87"/>
      <c r="E111" s="65">
        <f t="shared" si="94"/>
        <v>2097152.0000000149</v>
      </c>
      <c r="F111" s="62">
        <f t="shared" si="157"/>
        <v>21.000000000000011</v>
      </c>
      <c r="G111" s="66">
        <v>105</v>
      </c>
      <c r="H111" s="71">
        <f t="shared" si="95"/>
        <v>105</v>
      </c>
      <c r="I111" s="71">
        <f t="shared" si="96"/>
        <v>1</v>
      </c>
      <c r="J111" s="71">
        <v>1</v>
      </c>
      <c r="K111" s="62">
        <f t="shared" si="97"/>
        <v>1</v>
      </c>
      <c r="L111" s="70">
        <f t="shared" si="83"/>
        <v>20160</v>
      </c>
      <c r="M111" s="70">
        <f t="shared" si="98"/>
        <v>2116800</v>
      </c>
      <c r="N111" s="70">
        <f t="shared" si="99"/>
        <v>20971520.000000149</v>
      </c>
      <c r="O111" s="70">
        <f t="shared" si="100"/>
        <v>104857600.00000075</v>
      </c>
      <c r="P111" s="70">
        <f t="shared" si="101"/>
        <v>318.70750682073088</v>
      </c>
      <c r="Q111" s="99">
        <f t="shared" si="161"/>
        <v>9.9071806500378639</v>
      </c>
      <c r="S111" s="71">
        <f t="shared" si="102"/>
        <v>95</v>
      </c>
      <c r="T111" s="71">
        <f t="shared" si="103"/>
        <v>2.0499999999999998</v>
      </c>
      <c r="U111" s="71">
        <v>1</v>
      </c>
      <c r="V111" s="62">
        <f t="shared" si="104"/>
        <v>1.05</v>
      </c>
      <c r="W111" s="70">
        <f t="shared" si="84"/>
        <v>2880</v>
      </c>
      <c r="X111" s="70">
        <f t="shared" si="105"/>
        <v>287280</v>
      </c>
      <c r="Y111" s="70">
        <f t="shared" si="106"/>
        <v>10747904.000000069</v>
      </c>
      <c r="Z111" s="70">
        <f t="shared" si="107"/>
        <v>214958080.00000152</v>
      </c>
      <c r="AA111" s="70">
        <f t="shared" si="108"/>
        <v>318.70750682073088</v>
      </c>
      <c r="AB111" s="99">
        <f t="shared" si="163"/>
        <v>37.412642717906117</v>
      </c>
      <c r="AD111" s="71">
        <f t="shared" si="109"/>
        <v>70</v>
      </c>
      <c r="AE111" s="71">
        <f t="shared" si="110"/>
        <v>3.2249999999999996</v>
      </c>
      <c r="AF111" s="71">
        <v>1</v>
      </c>
      <c r="AG111" s="62">
        <f t="shared" si="111"/>
        <v>1.175</v>
      </c>
      <c r="AH111" s="70">
        <f t="shared" si="85"/>
        <v>360</v>
      </c>
      <c r="AI111" s="70">
        <f t="shared" si="112"/>
        <v>29610</v>
      </c>
      <c r="AJ111" s="70">
        <f t="shared" si="113"/>
        <v>528384.00000000244</v>
      </c>
      <c r="AK111" s="70">
        <f t="shared" si="114"/>
        <v>338165760.00000238</v>
      </c>
      <c r="AL111" s="70">
        <f t="shared" si="115"/>
        <v>318.70750682073088</v>
      </c>
      <c r="AM111" s="99">
        <f t="shared" si="158"/>
        <v>17.844782168186505</v>
      </c>
      <c r="AO111" s="71">
        <f t="shared" si="116"/>
        <v>40</v>
      </c>
      <c r="AP111" s="71">
        <f t="shared" si="117"/>
        <v>4.55</v>
      </c>
      <c r="AQ111" s="71">
        <v>9</v>
      </c>
      <c r="AR111" s="62">
        <f t="shared" si="118"/>
        <v>1.325</v>
      </c>
      <c r="AS111" s="70">
        <f t="shared" si="86"/>
        <v>36</v>
      </c>
      <c r="AT111" s="70">
        <f t="shared" si="119"/>
        <v>1908</v>
      </c>
      <c r="AU111" s="70">
        <f t="shared" si="120"/>
        <v>11648.000000000031</v>
      </c>
      <c r="AV111" s="70">
        <f t="shared" si="121"/>
        <v>477102080.00000334</v>
      </c>
      <c r="AW111" s="70">
        <f t="shared" si="122"/>
        <v>318.70750682073088</v>
      </c>
      <c r="AX111" s="99">
        <f t="shared" si="164"/>
        <v>6.1048218029350263</v>
      </c>
      <c r="AZ111" s="71">
        <f t="shared" si="123"/>
        <v>3</v>
      </c>
      <c r="BA111" s="71">
        <f t="shared" si="124"/>
        <v>6.06</v>
      </c>
      <c r="BB111" s="71">
        <v>1</v>
      </c>
      <c r="BC111" s="62">
        <f t="shared" si="125"/>
        <v>1.51</v>
      </c>
      <c r="BD111" s="70">
        <f t="shared" si="87"/>
        <v>1</v>
      </c>
      <c r="BE111" s="70">
        <f t="shared" si="126"/>
        <v>4.53</v>
      </c>
      <c r="BF111" s="70">
        <f t="shared" si="127"/>
        <v>91.852423930530136</v>
      </c>
      <c r="BG111" s="70">
        <f t="shared" si="128"/>
        <v>635437056.00000441</v>
      </c>
      <c r="BH111" s="70">
        <f t="shared" si="129"/>
        <v>318.70750682073088</v>
      </c>
      <c r="BI111" s="99">
        <f t="shared" si="165"/>
        <v>20.27647327384771</v>
      </c>
      <c r="BK111" s="71">
        <f t="shared" si="130"/>
        <v>-47</v>
      </c>
      <c r="BL111" s="71">
        <f t="shared" si="131"/>
        <v>7.8199999999999994</v>
      </c>
      <c r="BM111" s="71">
        <v>1</v>
      </c>
      <c r="BN111" s="62">
        <f t="shared" si="132"/>
        <v>1.76</v>
      </c>
      <c r="BO111" s="70">
        <f t="shared" si="88"/>
        <v>1</v>
      </c>
      <c r="BP111" s="70">
        <f t="shared" si="133"/>
        <v>-82.72</v>
      </c>
      <c r="BQ111" s="70">
        <f t="shared" si="134"/>
        <v>0.11575101123155543</v>
      </c>
      <c r="BR111" s="70">
        <f t="shared" si="135"/>
        <v>819986432.00000584</v>
      </c>
      <c r="BS111" s="70">
        <f t="shared" si="136"/>
        <v>318.70750682073088</v>
      </c>
      <c r="BV111" s="71">
        <f t="shared" si="137"/>
        <v>-102</v>
      </c>
      <c r="BW111" s="71">
        <f t="shared" si="138"/>
        <v>9.8550000000000004</v>
      </c>
      <c r="BX111" s="71">
        <v>1</v>
      </c>
      <c r="BY111" s="62">
        <f t="shared" si="139"/>
        <v>2.0350000000000001</v>
      </c>
      <c r="BZ111" s="70">
        <f t="shared" si="89"/>
        <v>1</v>
      </c>
      <c r="CA111" s="70">
        <f t="shared" si="140"/>
        <v>-207.57000000000002</v>
      </c>
      <c r="CB111" s="70">
        <f t="shared" si="141"/>
        <v>7.1227010550307631E-5</v>
      </c>
      <c r="CC111" s="70">
        <f t="shared" si="142"/>
        <v>1033371648.0000073</v>
      </c>
      <c r="CD111" s="70">
        <f t="shared" si="143"/>
        <v>318.70750682073088</v>
      </c>
      <c r="CG111" s="71">
        <f t="shared" si="144"/>
        <v>-152</v>
      </c>
      <c r="CH111" s="71">
        <f t="shared" si="145"/>
        <v>12.14</v>
      </c>
      <c r="CI111" s="71">
        <v>1</v>
      </c>
      <c r="CJ111" s="62">
        <f t="shared" si="146"/>
        <v>2.2850000000000001</v>
      </c>
      <c r="CK111" s="70">
        <f t="shared" si="90"/>
        <v>1</v>
      </c>
      <c r="CL111" s="70">
        <f t="shared" si="147"/>
        <v>-347.32000000000005</v>
      </c>
      <c r="CM111" s="70">
        <f t="shared" si="148"/>
        <v>8.5685398045163827E-8</v>
      </c>
      <c r="CN111" s="70">
        <f t="shared" si="149"/>
        <v>1272971264.0000093</v>
      </c>
      <c r="CO111" s="70">
        <f t="shared" si="150"/>
        <v>318.70750682073088</v>
      </c>
      <c r="CR111" s="71">
        <f t="shared" si="151"/>
        <v>-215</v>
      </c>
      <c r="CS111" s="71">
        <f t="shared" si="152"/>
        <v>14.74</v>
      </c>
      <c r="CT111" s="71">
        <v>1</v>
      </c>
      <c r="CU111" s="62">
        <f t="shared" si="160"/>
        <v>2.6</v>
      </c>
      <c r="CV111" s="70">
        <f t="shared" si="91"/>
        <v>1</v>
      </c>
      <c r="CW111" s="70">
        <f t="shared" si="153"/>
        <v>-559</v>
      </c>
      <c r="CX111" s="70">
        <f t="shared" si="154"/>
        <v>1.6757439880165961E-11</v>
      </c>
      <c r="CY111" s="70">
        <f t="shared" si="155"/>
        <v>1545601024.000011</v>
      </c>
      <c r="CZ111" s="70">
        <f t="shared" si="156"/>
        <v>318.70750682073088</v>
      </c>
    </row>
    <row r="112" spans="1:104">
      <c r="A112" s="62">
        <f t="shared" si="92"/>
        <v>9.849155306759382</v>
      </c>
      <c r="B112" s="62">
        <f t="shared" si="93"/>
        <v>3.5333333333333332</v>
      </c>
      <c r="C112" s="83">
        <f t="shared" si="162"/>
        <v>6.06</v>
      </c>
      <c r="D112" s="87"/>
      <c r="E112" s="65">
        <f t="shared" si="94"/>
        <v>2408995.0525787589</v>
      </c>
      <c r="F112" s="62">
        <f t="shared" si="157"/>
        <v>21.20000000000001</v>
      </c>
      <c r="G112" s="66">
        <v>106</v>
      </c>
      <c r="H112" s="71">
        <f t="shared" si="95"/>
        <v>106</v>
      </c>
      <c r="I112" s="71">
        <f t="shared" si="96"/>
        <v>1</v>
      </c>
      <c r="J112" s="71">
        <v>1</v>
      </c>
      <c r="K112" s="62">
        <f t="shared" si="97"/>
        <v>1</v>
      </c>
      <c r="L112" s="70">
        <f t="shared" si="83"/>
        <v>20160</v>
      </c>
      <c r="M112" s="70">
        <f t="shared" si="98"/>
        <v>2136960</v>
      </c>
      <c r="N112" s="70">
        <f t="shared" si="99"/>
        <v>24089950.525787588</v>
      </c>
      <c r="O112" s="70">
        <f t="shared" si="100"/>
        <v>120449752.62893794</v>
      </c>
      <c r="P112" s="70">
        <f t="shared" si="101"/>
        <v>330.27500795333128</v>
      </c>
      <c r="Q112" s="99">
        <f t="shared" si="161"/>
        <v>11.273000208608298</v>
      </c>
      <c r="S112" s="71">
        <f t="shared" si="102"/>
        <v>96</v>
      </c>
      <c r="T112" s="71">
        <f t="shared" si="103"/>
        <v>2.0499999999999998</v>
      </c>
      <c r="U112" s="71">
        <v>1</v>
      </c>
      <c r="V112" s="62">
        <f t="shared" si="104"/>
        <v>1.05</v>
      </c>
      <c r="W112" s="70">
        <f t="shared" si="84"/>
        <v>2880</v>
      </c>
      <c r="X112" s="70">
        <f t="shared" si="105"/>
        <v>290304</v>
      </c>
      <c r="Y112" s="70">
        <f t="shared" si="106"/>
        <v>12346099.644466132</v>
      </c>
      <c r="Z112" s="70">
        <f t="shared" si="107"/>
        <v>246921992.88932276</v>
      </c>
      <c r="AA112" s="70">
        <f t="shared" si="108"/>
        <v>330.27500795333128</v>
      </c>
      <c r="AB112" s="99">
        <f t="shared" si="163"/>
        <v>42.528176134211492</v>
      </c>
      <c r="AD112" s="71">
        <f t="shared" si="109"/>
        <v>71</v>
      </c>
      <c r="AE112" s="71">
        <f t="shared" si="110"/>
        <v>3.2249999999999996</v>
      </c>
      <c r="AF112" s="71">
        <v>1</v>
      </c>
      <c r="AG112" s="62">
        <f t="shared" si="111"/>
        <v>1.175</v>
      </c>
      <c r="AH112" s="70">
        <f t="shared" si="85"/>
        <v>360</v>
      </c>
      <c r="AI112" s="70">
        <f t="shared" si="112"/>
        <v>30033</v>
      </c>
      <c r="AJ112" s="70">
        <f t="shared" si="113"/>
        <v>606953.8316067562</v>
      </c>
      <c r="AK112" s="70">
        <f t="shared" si="114"/>
        <v>388450452.22832483</v>
      </c>
      <c r="AL112" s="70">
        <f t="shared" si="115"/>
        <v>330.27500795333128</v>
      </c>
      <c r="AM112" s="99">
        <f t="shared" si="158"/>
        <v>20.209563866638572</v>
      </c>
      <c r="AO112" s="71">
        <f t="shared" si="116"/>
        <v>41</v>
      </c>
      <c r="AP112" s="71">
        <f t="shared" si="117"/>
        <v>4.55</v>
      </c>
      <c r="AQ112" s="71">
        <v>1</v>
      </c>
      <c r="AR112" s="62">
        <f t="shared" si="118"/>
        <v>1.325</v>
      </c>
      <c r="AS112" s="70">
        <f t="shared" si="86"/>
        <v>36</v>
      </c>
      <c r="AT112" s="70">
        <f t="shared" si="119"/>
        <v>1955.7</v>
      </c>
      <c r="AU112" s="70">
        <f t="shared" si="120"/>
        <v>13380.038439005501</v>
      </c>
      <c r="AV112" s="70">
        <f t="shared" si="121"/>
        <v>548046374.46166766</v>
      </c>
      <c r="AW112" s="70">
        <f t="shared" si="122"/>
        <v>330.27500795333128</v>
      </c>
      <c r="AX112" s="99">
        <f t="shared" si="164"/>
        <v>6.8415597683721945</v>
      </c>
      <c r="AZ112" s="71">
        <f t="shared" si="123"/>
        <v>4</v>
      </c>
      <c r="BA112" s="71">
        <f t="shared" si="124"/>
        <v>6.06</v>
      </c>
      <c r="BB112" s="71">
        <v>1</v>
      </c>
      <c r="BC112" s="62">
        <f t="shared" si="125"/>
        <v>1.51</v>
      </c>
      <c r="BD112" s="70">
        <f t="shared" si="87"/>
        <v>1</v>
      </c>
      <c r="BE112" s="70">
        <f t="shared" si="126"/>
        <v>6.04</v>
      </c>
      <c r="BF112" s="70">
        <f t="shared" si="127"/>
        <v>105.51072827149027</v>
      </c>
      <c r="BG112" s="70">
        <f t="shared" si="128"/>
        <v>729925500.93136394</v>
      </c>
      <c r="BH112" s="70">
        <f t="shared" si="129"/>
        <v>330.27500795333128</v>
      </c>
      <c r="BI112" s="99">
        <f t="shared" si="165"/>
        <v>17.468663621107659</v>
      </c>
      <c r="BK112" s="71">
        <f t="shared" si="130"/>
        <v>-46</v>
      </c>
      <c r="BL112" s="71">
        <f t="shared" si="131"/>
        <v>7.8199999999999994</v>
      </c>
      <c r="BM112" s="71">
        <v>1</v>
      </c>
      <c r="BN112" s="62">
        <f t="shared" si="132"/>
        <v>1.76</v>
      </c>
      <c r="BO112" s="70">
        <f t="shared" si="88"/>
        <v>1</v>
      </c>
      <c r="BP112" s="70">
        <f t="shared" si="133"/>
        <v>-80.959999999999994</v>
      </c>
      <c r="BQ112" s="70">
        <f t="shared" si="134"/>
        <v>0.13296299619093105</v>
      </c>
      <c r="BR112" s="70">
        <f t="shared" si="135"/>
        <v>941917065.55829453</v>
      </c>
      <c r="BS112" s="70">
        <f t="shared" si="136"/>
        <v>330.27500795333128</v>
      </c>
      <c r="BV112" s="71">
        <f t="shared" si="137"/>
        <v>-101</v>
      </c>
      <c r="BW112" s="71">
        <f t="shared" si="138"/>
        <v>9.8550000000000004</v>
      </c>
      <c r="BX112" s="71">
        <v>1</v>
      </c>
      <c r="BY112" s="62">
        <f t="shared" si="139"/>
        <v>2.0350000000000001</v>
      </c>
      <c r="BZ112" s="70">
        <f t="shared" si="89"/>
        <v>1</v>
      </c>
      <c r="CA112" s="70">
        <f t="shared" si="140"/>
        <v>-205.53500000000003</v>
      </c>
      <c r="CB112" s="70">
        <f t="shared" si="141"/>
        <v>8.1818349850494842E-5</v>
      </c>
      <c r="CC112" s="70">
        <f t="shared" si="142"/>
        <v>1187032312.1581836</v>
      </c>
      <c r="CD112" s="70">
        <f t="shared" si="143"/>
        <v>330.27500795333128</v>
      </c>
      <c r="CG112" s="71">
        <f t="shared" si="144"/>
        <v>-151</v>
      </c>
      <c r="CH112" s="71">
        <f t="shared" si="145"/>
        <v>12.14</v>
      </c>
      <c r="CI112" s="71">
        <v>1</v>
      </c>
      <c r="CJ112" s="62">
        <f t="shared" si="146"/>
        <v>2.2850000000000001</v>
      </c>
      <c r="CK112" s="70">
        <f t="shared" si="90"/>
        <v>1</v>
      </c>
      <c r="CL112" s="70">
        <f t="shared" si="147"/>
        <v>-345.03500000000003</v>
      </c>
      <c r="CM112" s="70">
        <f t="shared" si="148"/>
        <v>9.8426675781745842E-8</v>
      </c>
      <c r="CN112" s="70">
        <f t="shared" si="149"/>
        <v>1462259996.9153068</v>
      </c>
      <c r="CO112" s="70">
        <f t="shared" si="150"/>
        <v>330.27500795333128</v>
      </c>
      <c r="CR112" s="71">
        <f t="shared" si="151"/>
        <v>-214</v>
      </c>
      <c r="CS112" s="71">
        <f t="shared" si="152"/>
        <v>14.74</v>
      </c>
      <c r="CT112" s="71">
        <v>1</v>
      </c>
      <c r="CU112" s="62">
        <f t="shared" si="160"/>
        <v>2.6</v>
      </c>
      <c r="CV112" s="70">
        <f t="shared" si="91"/>
        <v>1</v>
      </c>
      <c r="CW112" s="70">
        <f t="shared" si="153"/>
        <v>-556.4</v>
      </c>
      <c r="CX112" s="70">
        <f t="shared" si="154"/>
        <v>1.9249243624308354E-11</v>
      </c>
      <c r="CY112" s="70">
        <f t="shared" si="155"/>
        <v>1775429353.7505455</v>
      </c>
      <c r="CZ112" s="70">
        <f t="shared" si="156"/>
        <v>330.27500795333128</v>
      </c>
    </row>
    <row r="113" spans="1:104">
      <c r="A113" s="62">
        <f t="shared" si="92"/>
        <v>10.196485018554151</v>
      </c>
      <c r="B113" s="62">
        <f t="shared" si="93"/>
        <v>3.5666666666666669</v>
      </c>
      <c r="C113" s="83">
        <f t="shared" si="162"/>
        <v>6.06</v>
      </c>
      <c r="D113" s="87"/>
      <c r="E113" s="65">
        <f t="shared" si="94"/>
        <v>2767208.6540932166</v>
      </c>
      <c r="F113" s="62">
        <f t="shared" si="157"/>
        <v>21.400000000000013</v>
      </c>
      <c r="G113" s="66">
        <v>107</v>
      </c>
      <c r="H113" s="71">
        <f t="shared" si="95"/>
        <v>107</v>
      </c>
      <c r="I113" s="71">
        <f t="shared" si="96"/>
        <v>1</v>
      </c>
      <c r="J113" s="71">
        <v>1</v>
      </c>
      <c r="K113" s="62">
        <f t="shared" si="97"/>
        <v>1</v>
      </c>
      <c r="L113" s="70">
        <f t="shared" si="83"/>
        <v>20160</v>
      </c>
      <c r="M113" s="70">
        <f t="shared" si="98"/>
        <v>2157120</v>
      </c>
      <c r="N113" s="70">
        <f t="shared" si="99"/>
        <v>27672086.540932167</v>
      </c>
      <c r="O113" s="70">
        <f t="shared" si="100"/>
        <v>138360432.70466083</v>
      </c>
      <c r="P113" s="70">
        <f t="shared" si="101"/>
        <v>342.26201378946769</v>
      </c>
      <c r="Q113" s="99">
        <f t="shared" si="161"/>
        <v>12.82825551704688</v>
      </c>
      <c r="S113" s="71">
        <f t="shared" si="102"/>
        <v>97</v>
      </c>
      <c r="T113" s="71">
        <f t="shared" si="103"/>
        <v>2.0499999999999998</v>
      </c>
      <c r="U113" s="71">
        <v>1</v>
      </c>
      <c r="V113" s="62">
        <f t="shared" si="104"/>
        <v>1.05</v>
      </c>
      <c r="W113" s="70">
        <f t="shared" si="84"/>
        <v>2880</v>
      </c>
      <c r="X113" s="70">
        <f t="shared" si="105"/>
        <v>293328</v>
      </c>
      <c r="Y113" s="70">
        <f t="shared" si="106"/>
        <v>14181944.352227729</v>
      </c>
      <c r="Z113" s="70">
        <f t="shared" si="107"/>
        <v>283638887.04455465</v>
      </c>
      <c r="AA113" s="70">
        <f t="shared" si="108"/>
        <v>342.26201378946769</v>
      </c>
      <c r="AB113" s="99">
        <f t="shared" si="163"/>
        <v>48.348416626533194</v>
      </c>
      <c r="AD113" s="71">
        <f t="shared" si="109"/>
        <v>72</v>
      </c>
      <c r="AE113" s="71">
        <f t="shared" si="110"/>
        <v>3.2249999999999996</v>
      </c>
      <c r="AF113" s="71">
        <v>1</v>
      </c>
      <c r="AG113" s="62">
        <f t="shared" si="111"/>
        <v>1.175</v>
      </c>
      <c r="AH113" s="70">
        <f t="shared" si="85"/>
        <v>360</v>
      </c>
      <c r="AI113" s="70">
        <f t="shared" si="112"/>
        <v>30456</v>
      </c>
      <c r="AJ113" s="70">
        <f t="shared" si="113"/>
        <v>697206.86792582832</v>
      </c>
      <c r="AK113" s="70">
        <f t="shared" si="114"/>
        <v>446212395.47253114</v>
      </c>
      <c r="AL113" s="70">
        <f t="shared" si="115"/>
        <v>342.26201378946769</v>
      </c>
      <c r="AM113" s="99">
        <f t="shared" si="158"/>
        <v>22.892266480359481</v>
      </c>
      <c r="AO113" s="71">
        <f t="shared" si="116"/>
        <v>42</v>
      </c>
      <c r="AP113" s="71">
        <f t="shared" si="117"/>
        <v>4.55</v>
      </c>
      <c r="AQ113" s="71">
        <v>1</v>
      </c>
      <c r="AR113" s="62">
        <f t="shared" si="118"/>
        <v>1.325</v>
      </c>
      <c r="AS113" s="70">
        <f t="shared" si="86"/>
        <v>36</v>
      </c>
      <c r="AT113" s="70">
        <f t="shared" si="119"/>
        <v>2003.3999999999999</v>
      </c>
      <c r="AU113" s="70">
        <f t="shared" si="120"/>
        <v>15369.628144682716</v>
      </c>
      <c r="AV113" s="70">
        <f t="shared" si="121"/>
        <v>629539968.8062067</v>
      </c>
      <c r="AW113" s="70">
        <f t="shared" si="122"/>
        <v>342.26201378946769</v>
      </c>
      <c r="AX113" s="99">
        <f t="shared" si="164"/>
        <v>7.6717720598396308</v>
      </c>
      <c r="AZ113" s="71">
        <f t="shared" si="123"/>
        <v>5</v>
      </c>
      <c r="BA113" s="71">
        <f t="shared" si="124"/>
        <v>6.06</v>
      </c>
      <c r="BB113" s="71">
        <v>1</v>
      </c>
      <c r="BC113" s="62">
        <f t="shared" si="125"/>
        <v>1.51</v>
      </c>
      <c r="BD113" s="70">
        <f t="shared" si="87"/>
        <v>1</v>
      </c>
      <c r="BE113" s="70">
        <f t="shared" si="126"/>
        <v>7.55</v>
      </c>
      <c r="BF113" s="70">
        <f t="shared" si="127"/>
        <v>121.20000000000002</v>
      </c>
      <c r="BG113" s="70">
        <f t="shared" si="128"/>
        <v>838464222.19024456</v>
      </c>
      <c r="BH113" s="70">
        <f t="shared" si="129"/>
        <v>342.26201378946769</v>
      </c>
      <c r="BI113" s="99">
        <f t="shared" si="165"/>
        <v>16.052980132450333</v>
      </c>
      <c r="BK113" s="71">
        <f t="shared" si="130"/>
        <v>-45</v>
      </c>
      <c r="BL113" s="71">
        <f t="shared" si="131"/>
        <v>7.8199999999999994</v>
      </c>
      <c r="BM113" s="71">
        <v>1</v>
      </c>
      <c r="BN113" s="62">
        <f t="shared" si="132"/>
        <v>1.76</v>
      </c>
      <c r="BO113" s="70">
        <f t="shared" si="88"/>
        <v>1</v>
      </c>
      <c r="BP113" s="70">
        <f t="shared" si="133"/>
        <v>-79.2</v>
      </c>
      <c r="BQ113" s="70">
        <f t="shared" si="134"/>
        <v>0.15273437499999953</v>
      </c>
      <c r="BR113" s="70">
        <f t="shared" si="135"/>
        <v>1081978583.7504478</v>
      </c>
      <c r="BS113" s="70">
        <f t="shared" si="136"/>
        <v>342.26201378946769</v>
      </c>
      <c r="BV113" s="71">
        <f t="shared" si="137"/>
        <v>-100</v>
      </c>
      <c r="BW113" s="71">
        <f t="shared" si="138"/>
        <v>9.8550000000000004</v>
      </c>
      <c r="BX113" s="71">
        <v>1</v>
      </c>
      <c r="BY113" s="62">
        <f t="shared" si="139"/>
        <v>2.0350000000000001</v>
      </c>
      <c r="BZ113" s="70">
        <f t="shared" si="89"/>
        <v>1</v>
      </c>
      <c r="CA113" s="70">
        <f t="shared" si="140"/>
        <v>-203.5</v>
      </c>
      <c r="CB113" s="70">
        <f t="shared" si="141"/>
        <v>9.3984603881835325E-5</v>
      </c>
      <c r="CC113" s="70">
        <f t="shared" si="142"/>
        <v>1363542064.3044326</v>
      </c>
      <c r="CD113" s="70">
        <f t="shared" si="143"/>
        <v>342.26201378946769</v>
      </c>
      <c r="CG113" s="71">
        <f t="shared" si="144"/>
        <v>-150</v>
      </c>
      <c r="CH113" s="71">
        <f t="shared" si="145"/>
        <v>12.14</v>
      </c>
      <c r="CI113" s="71">
        <v>1</v>
      </c>
      <c r="CJ113" s="62">
        <f t="shared" si="146"/>
        <v>2.2850000000000001</v>
      </c>
      <c r="CK113" s="70">
        <f t="shared" si="90"/>
        <v>1</v>
      </c>
      <c r="CL113" s="70">
        <f t="shared" si="147"/>
        <v>-342.75</v>
      </c>
      <c r="CM113" s="70">
        <f t="shared" si="148"/>
        <v>1.1306256055831797E-7</v>
      </c>
      <c r="CN113" s="70">
        <f t="shared" si="149"/>
        <v>1679695653.0345826</v>
      </c>
      <c r="CO113" s="70">
        <f t="shared" si="150"/>
        <v>342.26201378946769</v>
      </c>
      <c r="CR113" s="71">
        <f t="shared" si="151"/>
        <v>-213</v>
      </c>
      <c r="CS113" s="71">
        <f t="shared" si="152"/>
        <v>14.74</v>
      </c>
      <c r="CT113" s="71">
        <v>1</v>
      </c>
      <c r="CU113" s="62">
        <f t="shared" si="160"/>
        <v>2.6</v>
      </c>
      <c r="CV113" s="70">
        <f t="shared" si="91"/>
        <v>1</v>
      </c>
      <c r="CW113" s="70">
        <f t="shared" si="153"/>
        <v>-553.80000000000007</v>
      </c>
      <c r="CX113" s="70">
        <f t="shared" si="154"/>
        <v>2.2111574486180173E-11</v>
      </c>
      <c r="CY113" s="70">
        <f t="shared" si="155"/>
        <v>2039432778.0667007</v>
      </c>
      <c r="CZ113" s="70">
        <f t="shared" si="156"/>
        <v>342.26201378946769</v>
      </c>
    </row>
    <row r="114" spans="1:104">
      <c r="A114" s="62">
        <f t="shared" si="92"/>
        <v>10.55606328618321</v>
      </c>
      <c r="B114" s="62">
        <f t="shared" si="93"/>
        <v>3.6</v>
      </c>
      <c r="C114" s="83">
        <f t="shared" si="162"/>
        <v>6.06</v>
      </c>
      <c r="D114" s="87"/>
      <c r="E114" s="65">
        <f t="shared" si="94"/>
        <v>3178688.0288904374</v>
      </c>
      <c r="F114" s="62">
        <f t="shared" si="157"/>
        <v>21.600000000000012</v>
      </c>
      <c r="G114" s="66">
        <v>108</v>
      </c>
      <c r="H114" s="71">
        <f t="shared" si="95"/>
        <v>108</v>
      </c>
      <c r="I114" s="71">
        <f t="shared" si="96"/>
        <v>1</v>
      </c>
      <c r="J114" s="71">
        <v>1</v>
      </c>
      <c r="K114" s="62">
        <f t="shared" si="97"/>
        <v>1</v>
      </c>
      <c r="L114" s="70">
        <f t="shared" si="83"/>
        <v>20160</v>
      </c>
      <c r="M114" s="70">
        <f t="shared" si="98"/>
        <v>2177280</v>
      </c>
      <c r="N114" s="70">
        <f t="shared" si="99"/>
        <v>31786880.288904376</v>
      </c>
      <c r="O114" s="70">
        <f t="shared" si="100"/>
        <v>158934401.44452187</v>
      </c>
      <c r="P114" s="70">
        <f t="shared" si="101"/>
        <v>354.68372641575587</v>
      </c>
      <c r="Q114" s="99">
        <f t="shared" si="161"/>
        <v>14.599353454266046</v>
      </c>
      <c r="S114" s="71">
        <f t="shared" si="102"/>
        <v>98</v>
      </c>
      <c r="T114" s="71">
        <f t="shared" si="103"/>
        <v>2.0499999999999998</v>
      </c>
      <c r="U114" s="71">
        <v>1</v>
      </c>
      <c r="V114" s="62">
        <f t="shared" si="104"/>
        <v>1.05</v>
      </c>
      <c r="W114" s="70">
        <f t="shared" si="84"/>
        <v>2880</v>
      </c>
      <c r="X114" s="70">
        <f t="shared" si="105"/>
        <v>296352</v>
      </c>
      <c r="Y114" s="70">
        <f t="shared" si="106"/>
        <v>16290776.148063481</v>
      </c>
      <c r="Z114" s="70">
        <f t="shared" si="107"/>
        <v>325815522.96126986</v>
      </c>
      <c r="AA114" s="70">
        <f t="shared" si="108"/>
        <v>354.68372641575587</v>
      </c>
      <c r="AB114" s="99">
        <f t="shared" si="163"/>
        <v>54.971034945144559</v>
      </c>
      <c r="AD114" s="71">
        <f t="shared" si="109"/>
        <v>73</v>
      </c>
      <c r="AE114" s="71">
        <f t="shared" si="110"/>
        <v>3.2249999999999996</v>
      </c>
      <c r="AF114" s="71">
        <v>1</v>
      </c>
      <c r="AG114" s="62">
        <f t="shared" si="111"/>
        <v>1.175</v>
      </c>
      <c r="AH114" s="70">
        <f t="shared" si="85"/>
        <v>360</v>
      </c>
      <c r="AI114" s="70">
        <f t="shared" si="112"/>
        <v>30879</v>
      </c>
      <c r="AJ114" s="70">
        <f t="shared" si="113"/>
        <v>800880.38227903412</v>
      </c>
      <c r="AK114" s="70">
        <f t="shared" si="114"/>
        <v>512563444.65858293</v>
      </c>
      <c r="AL114" s="70">
        <f t="shared" si="115"/>
        <v>354.68372641575587</v>
      </c>
      <c r="AM114" s="99">
        <f t="shared" si="158"/>
        <v>25.936085439264033</v>
      </c>
      <c r="AO114" s="71">
        <f t="shared" si="116"/>
        <v>43</v>
      </c>
      <c r="AP114" s="71">
        <f t="shared" si="117"/>
        <v>4.55</v>
      </c>
      <c r="AQ114" s="71">
        <v>1</v>
      </c>
      <c r="AR114" s="62">
        <f t="shared" si="118"/>
        <v>1.325</v>
      </c>
      <c r="AS114" s="70">
        <f t="shared" si="86"/>
        <v>36</v>
      </c>
      <c r="AT114" s="70">
        <f t="shared" si="119"/>
        <v>2051.1</v>
      </c>
      <c r="AU114" s="70">
        <f t="shared" si="120"/>
        <v>17655.066566713169</v>
      </c>
      <c r="AV114" s="70">
        <f t="shared" si="121"/>
        <v>723151526.5725745</v>
      </c>
      <c r="AW114" s="70">
        <f t="shared" si="122"/>
        <v>354.68372641575587</v>
      </c>
      <c r="AX114" s="99">
        <f t="shared" si="164"/>
        <v>8.6076088765604641</v>
      </c>
      <c r="AZ114" s="71">
        <f t="shared" si="123"/>
        <v>6</v>
      </c>
      <c r="BA114" s="71">
        <f t="shared" si="124"/>
        <v>6.06</v>
      </c>
      <c r="BB114" s="71">
        <v>1</v>
      </c>
      <c r="BC114" s="62">
        <f t="shared" si="125"/>
        <v>1.51</v>
      </c>
      <c r="BD114" s="70">
        <f t="shared" si="87"/>
        <v>1</v>
      </c>
      <c r="BE114" s="70">
        <f t="shared" si="126"/>
        <v>9.06</v>
      </c>
      <c r="BF114" s="70">
        <f t="shared" si="127"/>
        <v>139.22224062564067</v>
      </c>
      <c r="BG114" s="70">
        <f t="shared" si="128"/>
        <v>963142472.75380254</v>
      </c>
      <c r="BH114" s="70">
        <f t="shared" si="129"/>
        <v>354.68372641575587</v>
      </c>
      <c r="BI114" s="99">
        <f t="shared" si="165"/>
        <v>15.366693225788152</v>
      </c>
      <c r="BK114" s="71">
        <f t="shared" si="130"/>
        <v>-44</v>
      </c>
      <c r="BL114" s="71">
        <f t="shared" si="131"/>
        <v>7.8199999999999994</v>
      </c>
      <c r="BM114" s="71">
        <v>1</v>
      </c>
      <c r="BN114" s="62">
        <f t="shared" si="132"/>
        <v>1.76</v>
      </c>
      <c r="BO114" s="70">
        <f t="shared" si="88"/>
        <v>1</v>
      </c>
      <c r="BP114" s="70">
        <f t="shared" si="133"/>
        <v>-77.44</v>
      </c>
      <c r="BQ114" s="70">
        <f t="shared" si="134"/>
        <v>0.17544572531399974</v>
      </c>
      <c r="BR114" s="70">
        <f t="shared" si="135"/>
        <v>1242867019.2961609</v>
      </c>
      <c r="BS114" s="70">
        <f t="shared" si="136"/>
        <v>354.68372641575587</v>
      </c>
      <c r="BV114" s="71">
        <f t="shared" si="137"/>
        <v>-99</v>
      </c>
      <c r="BW114" s="71">
        <f t="shared" si="138"/>
        <v>9.8550000000000004</v>
      </c>
      <c r="BX114" s="71">
        <v>1</v>
      </c>
      <c r="BY114" s="62">
        <f t="shared" si="139"/>
        <v>2.0350000000000001</v>
      </c>
      <c r="BZ114" s="70">
        <f t="shared" si="89"/>
        <v>1</v>
      </c>
      <c r="CA114" s="70">
        <f t="shared" si="140"/>
        <v>-201.465</v>
      </c>
      <c r="CB114" s="70">
        <f t="shared" si="141"/>
        <v>1.0795995987411219E-4</v>
      </c>
      <c r="CC114" s="70">
        <f t="shared" si="142"/>
        <v>1566298526.2357631</v>
      </c>
      <c r="CD114" s="70">
        <f t="shared" si="143"/>
        <v>354.68372641575587</v>
      </c>
      <c r="CG114" s="71">
        <f t="shared" si="144"/>
        <v>-149</v>
      </c>
      <c r="CH114" s="71">
        <f t="shared" si="145"/>
        <v>12.14</v>
      </c>
      <c r="CI114" s="71">
        <v>1</v>
      </c>
      <c r="CJ114" s="62">
        <f t="shared" si="146"/>
        <v>2.2850000000000001</v>
      </c>
      <c r="CK114" s="70">
        <f t="shared" si="90"/>
        <v>1</v>
      </c>
      <c r="CL114" s="70">
        <f t="shared" si="147"/>
        <v>-340.46500000000003</v>
      </c>
      <c r="CM114" s="70">
        <f t="shared" si="148"/>
        <v>1.2987477732509252E-7</v>
      </c>
      <c r="CN114" s="70">
        <f t="shared" si="149"/>
        <v>1929463633.5364957</v>
      </c>
      <c r="CO114" s="70">
        <f t="shared" si="150"/>
        <v>354.68372641575587</v>
      </c>
      <c r="CR114" s="71">
        <f t="shared" si="151"/>
        <v>-212</v>
      </c>
      <c r="CS114" s="71">
        <f t="shared" si="152"/>
        <v>14.74</v>
      </c>
      <c r="CT114" s="71">
        <v>1</v>
      </c>
      <c r="CU114" s="62">
        <f t="shared" si="160"/>
        <v>2.6</v>
      </c>
      <c r="CV114" s="70">
        <f t="shared" si="91"/>
        <v>1</v>
      </c>
      <c r="CW114" s="70">
        <f t="shared" si="153"/>
        <v>-551.20000000000005</v>
      </c>
      <c r="CX114" s="70">
        <f t="shared" si="154"/>
        <v>2.5399529238669573E-11</v>
      </c>
      <c r="CY114" s="70">
        <f t="shared" si="155"/>
        <v>2342693077.2922525</v>
      </c>
      <c r="CZ114" s="70">
        <f t="shared" si="156"/>
        <v>354.68372641575587</v>
      </c>
    </row>
    <row r="115" spans="1:104">
      <c r="A115" s="62">
        <f t="shared" si="92"/>
        <v>10.928322054035224</v>
      </c>
      <c r="B115" s="62">
        <f t="shared" si="93"/>
        <v>3.6333333333333333</v>
      </c>
      <c r="C115" s="83">
        <f t="shared" si="162"/>
        <v>6.06</v>
      </c>
      <c r="D115" s="87"/>
      <c r="E115" s="65">
        <f t="shared" si="94"/>
        <v>3651353.7098352131</v>
      </c>
      <c r="F115" s="62">
        <f t="shared" si="157"/>
        <v>21.800000000000011</v>
      </c>
      <c r="G115" s="66">
        <v>109</v>
      </c>
      <c r="H115" s="71">
        <f t="shared" si="95"/>
        <v>109</v>
      </c>
      <c r="I115" s="71">
        <f t="shared" si="96"/>
        <v>1</v>
      </c>
      <c r="J115" s="71">
        <v>1</v>
      </c>
      <c r="K115" s="62">
        <f t="shared" si="97"/>
        <v>1</v>
      </c>
      <c r="L115" s="70">
        <f t="shared" si="83"/>
        <v>20160</v>
      </c>
      <c r="M115" s="70">
        <f t="shared" si="98"/>
        <v>2197440</v>
      </c>
      <c r="N115" s="70">
        <f t="shared" si="99"/>
        <v>36513537.098352134</v>
      </c>
      <c r="O115" s="70">
        <f t="shared" si="100"/>
        <v>182567685.49176067</v>
      </c>
      <c r="P115" s="70">
        <f t="shared" si="101"/>
        <v>367.5558984173847</v>
      </c>
      <c r="Q115" s="99">
        <f t="shared" si="161"/>
        <v>16.616397762101414</v>
      </c>
      <c r="S115" s="71">
        <f t="shared" si="102"/>
        <v>99</v>
      </c>
      <c r="T115" s="71">
        <f t="shared" si="103"/>
        <v>2.0499999999999998</v>
      </c>
      <c r="U115" s="71">
        <v>1</v>
      </c>
      <c r="V115" s="62">
        <f t="shared" si="104"/>
        <v>1.05</v>
      </c>
      <c r="W115" s="70">
        <f t="shared" si="84"/>
        <v>2880</v>
      </c>
      <c r="X115" s="70">
        <f t="shared" si="105"/>
        <v>299376</v>
      </c>
      <c r="Y115" s="70">
        <f t="shared" si="106"/>
        <v>18713187.762905456</v>
      </c>
      <c r="Z115" s="70">
        <f t="shared" si="107"/>
        <v>374263755.25810933</v>
      </c>
      <c r="AA115" s="70">
        <f t="shared" si="108"/>
        <v>367.5558984173847</v>
      </c>
      <c r="AB115" s="99">
        <f t="shared" si="163"/>
        <v>62.507307743123881</v>
      </c>
      <c r="AD115" s="71">
        <f t="shared" si="109"/>
        <v>74</v>
      </c>
      <c r="AE115" s="71">
        <f t="shared" si="110"/>
        <v>3.2249999999999996</v>
      </c>
      <c r="AF115" s="71">
        <v>1</v>
      </c>
      <c r="AG115" s="62">
        <f t="shared" si="111"/>
        <v>1.175</v>
      </c>
      <c r="AH115" s="70">
        <f t="shared" si="85"/>
        <v>360</v>
      </c>
      <c r="AI115" s="70">
        <f t="shared" si="112"/>
        <v>31302</v>
      </c>
      <c r="AJ115" s="70">
        <f t="shared" si="113"/>
        <v>919969.97767332313</v>
      </c>
      <c r="AK115" s="70">
        <f t="shared" si="114"/>
        <v>588780785.71092808</v>
      </c>
      <c r="AL115" s="70">
        <f t="shared" si="115"/>
        <v>367.5558984173847</v>
      </c>
      <c r="AM115" s="99">
        <f t="shared" si="158"/>
        <v>29.390134102399948</v>
      </c>
      <c r="AO115" s="71">
        <f t="shared" si="116"/>
        <v>44</v>
      </c>
      <c r="AP115" s="71">
        <f t="shared" si="117"/>
        <v>4.55</v>
      </c>
      <c r="AQ115" s="71">
        <v>1</v>
      </c>
      <c r="AR115" s="62">
        <f t="shared" si="118"/>
        <v>1.325</v>
      </c>
      <c r="AS115" s="70">
        <f t="shared" si="86"/>
        <v>36</v>
      </c>
      <c r="AT115" s="70">
        <f t="shared" si="119"/>
        <v>2098.7999999999997</v>
      </c>
      <c r="AU115" s="70">
        <f t="shared" si="120"/>
        <v>20280.345922546567</v>
      </c>
      <c r="AV115" s="70">
        <f t="shared" si="121"/>
        <v>830682968.98751092</v>
      </c>
      <c r="AW115" s="70">
        <f t="shared" si="122"/>
        <v>367.5558984173847</v>
      </c>
      <c r="AX115" s="99">
        <f t="shared" si="164"/>
        <v>9.6628291988500905</v>
      </c>
      <c r="AZ115" s="71">
        <f t="shared" si="123"/>
        <v>7</v>
      </c>
      <c r="BA115" s="71">
        <f t="shared" si="124"/>
        <v>6.06</v>
      </c>
      <c r="BB115" s="71">
        <v>1</v>
      </c>
      <c r="BC115" s="62">
        <f t="shared" si="125"/>
        <v>1.51</v>
      </c>
      <c r="BD115" s="70">
        <f t="shared" si="87"/>
        <v>1</v>
      </c>
      <c r="BE115" s="70">
        <f t="shared" si="126"/>
        <v>10.57</v>
      </c>
      <c r="BF115" s="70">
        <f t="shared" si="127"/>
        <v>159.92435878567485</v>
      </c>
      <c r="BG115" s="70">
        <f t="shared" si="128"/>
        <v>1106360174.0800695</v>
      </c>
      <c r="BH115" s="70">
        <f t="shared" si="129"/>
        <v>367.5558984173847</v>
      </c>
      <c r="BI115" s="99">
        <f t="shared" si="165"/>
        <v>15.130024483034518</v>
      </c>
      <c r="BK115" s="71">
        <f t="shared" si="130"/>
        <v>-43</v>
      </c>
      <c r="BL115" s="71">
        <f t="shared" si="131"/>
        <v>7.8199999999999994</v>
      </c>
      <c r="BM115" s="71">
        <v>1</v>
      </c>
      <c r="BN115" s="62">
        <f t="shared" si="132"/>
        <v>1.76</v>
      </c>
      <c r="BO115" s="70">
        <f t="shared" si="88"/>
        <v>1</v>
      </c>
      <c r="BP115" s="70">
        <f t="shared" si="133"/>
        <v>-75.680000000000007</v>
      </c>
      <c r="BQ115" s="70">
        <f t="shared" si="134"/>
        <v>0.20153421605945315</v>
      </c>
      <c r="BR115" s="70">
        <f t="shared" si="135"/>
        <v>1427679300.5455682</v>
      </c>
      <c r="BS115" s="70">
        <f t="shared" si="136"/>
        <v>367.5558984173847</v>
      </c>
      <c r="BV115" s="71">
        <f t="shared" si="137"/>
        <v>-98</v>
      </c>
      <c r="BW115" s="71">
        <f t="shared" si="138"/>
        <v>9.8550000000000004</v>
      </c>
      <c r="BX115" s="71">
        <v>1</v>
      </c>
      <c r="BY115" s="62">
        <f t="shared" si="139"/>
        <v>2.0350000000000001</v>
      </c>
      <c r="BZ115" s="70">
        <f t="shared" si="89"/>
        <v>1</v>
      </c>
      <c r="CA115" s="70">
        <f t="shared" si="140"/>
        <v>-199.43</v>
      </c>
      <c r="CB115" s="70">
        <f t="shared" si="141"/>
        <v>1.2401342831293858E-4</v>
      </c>
      <c r="CC115" s="70">
        <f t="shared" si="142"/>
        <v>1799204540.5213013</v>
      </c>
      <c r="CD115" s="70">
        <f t="shared" si="143"/>
        <v>367.5558984173847</v>
      </c>
      <c r="CG115" s="71">
        <f t="shared" si="144"/>
        <v>-148</v>
      </c>
      <c r="CH115" s="71">
        <f t="shared" si="145"/>
        <v>12.14</v>
      </c>
      <c r="CI115" s="71">
        <v>1</v>
      </c>
      <c r="CJ115" s="62">
        <f t="shared" si="146"/>
        <v>2.2850000000000001</v>
      </c>
      <c r="CK115" s="70">
        <f t="shared" si="90"/>
        <v>1</v>
      </c>
      <c r="CL115" s="70">
        <f t="shared" si="147"/>
        <v>-338.18</v>
      </c>
      <c r="CM115" s="70">
        <f t="shared" si="148"/>
        <v>1.4918694306893999E-7</v>
      </c>
      <c r="CN115" s="70">
        <f t="shared" si="149"/>
        <v>2216371701.8699746</v>
      </c>
      <c r="CO115" s="70">
        <f t="shared" si="150"/>
        <v>367.5558984173847</v>
      </c>
      <c r="CR115" s="71">
        <f t="shared" si="151"/>
        <v>-211</v>
      </c>
      <c r="CS115" s="71">
        <f t="shared" si="152"/>
        <v>14.74</v>
      </c>
      <c r="CT115" s="71">
        <v>1</v>
      </c>
      <c r="CU115" s="62">
        <f t="shared" si="160"/>
        <v>2.6</v>
      </c>
      <c r="CV115" s="70">
        <f t="shared" si="91"/>
        <v>1</v>
      </c>
      <c r="CW115" s="70">
        <f t="shared" si="153"/>
        <v>-548.6</v>
      </c>
      <c r="CX115" s="70">
        <f t="shared" si="154"/>
        <v>2.9176397454158834E-11</v>
      </c>
      <c r="CY115" s="70">
        <f t="shared" si="155"/>
        <v>2691047684.1485524</v>
      </c>
      <c r="CZ115" s="70">
        <f t="shared" si="156"/>
        <v>367.5558984173847</v>
      </c>
    </row>
    <row r="116" spans="1:104">
      <c r="A116" s="62">
        <f t="shared" si="92"/>
        <v>11.313708498984823</v>
      </c>
      <c r="B116" s="62">
        <f t="shared" si="93"/>
        <v>3.6666666666666665</v>
      </c>
      <c r="C116" s="83">
        <f t="shared" si="162"/>
        <v>6.06</v>
      </c>
      <c r="D116" s="87"/>
      <c r="E116" s="65">
        <f t="shared" si="94"/>
        <v>4194304.0000000307</v>
      </c>
      <c r="F116" s="62">
        <f t="shared" si="157"/>
        <v>22.000000000000011</v>
      </c>
      <c r="G116" s="66">
        <v>110</v>
      </c>
      <c r="H116" s="71">
        <f t="shared" si="95"/>
        <v>110</v>
      </c>
      <c r="I116" s="71">
        <f t="shared" si="96"/>
        <v>1</v>
      </c>
      <c r="J116" s="71">
        <v>1</v>
      </c>
      <c r="K116" s="62">
        <f t="shared" si="97"/>
        <v>1</v>
      </c>
      <c r="L116" s="70">
        <f t="shared" si="83"/>
        <v>20160</v>
      </c>
      <c r="M116" s="70">
        <f t="shared" si="98"/>
        <v>2217600</v>
      </c>
      <c r="N116" s="70">
        <f t="shared" si="99"/>
        <v>41943040.000000305</v>
      </c>
      <c r="O116" s="70">
        <f t="shared" si="100"/>
        <v>209715200.00000155</v>
      </c>
      <c r="P116" s="70">
        <f t="shared" si="101"/>
        <v>380.89485279915567</v>
      </c>
      <c r="Q116" s="99">
        <f t="shared" si="161"/>
        <v>18.913708513708652</v>
      </c>
      <c r="S116" s="71">
        <f t="shared" si="102"/>
        <v>100</v>
      </c>
      <c r="T116" s="71">
        <f t="shared" si="103"/>
        <v>2.0499999999999998</v>
      </c>
      <c r="U116" s="71">
        <v>14</v>
      </c>
      <c r="V116" s="62">
        <f t="shared" si="104"/>
        <v>1.05</v>
      </c>
      <c r="W116" s="70">
        <f t="shared" si="84"/>
        <v>40320</v>
      </c>
      <c r="X116" s="70">
        <f t="shared" si="105"/>
        <v>4233600</v>
      </c>
      <c r="Y116" s="70">
        <f t="shared" si="106"/>
        <v>21495808.000000142</v>
      </c>
      <c r="Z116" s="70">
        <f t="shared" si="107"/>
        <v>429916160.0000031</v>
      </c>
      <c r="AA116" s="70">
        <f t="shared" si="108"/>
        <v>380.89485279915567</v>
      </c>
      <c r="AB116" s="99">
        <f t="shared" si="163"/>
        <v>5.0774300831444021</v>
      </c>
      <c r="AD116" s="71">
        <f t="shared" si="109"/>
        <v>75</v>
      </c>
      <c r="AE116" s="71">
        <f t="shared" si="110"/>
        <v>3.2249999999999996</v>
      </c>
      <c r="AF116" s="71">
        <v>1</v>
      </c>
      <c r="AG116" s="62">
        <f t="shared" si="111"/>
        <v>1.175</v>
      </c>
      <c r="AH116" s="70">
        <f t="shared" si="85"/>
        <v>360</v>
      </c>
      <c r="AI116" s="70">
        <f t="shared" si="112"/>
        <v>31725</v>
      </c>
      <c r="AJ116" s="70">
        <f t="shared" si="113"/>
        <v>1056768.0000000051</v>
      </c>
      <c r="AK116" s="70">
        <f t="shared" si="114"/>
        <v>676331520.00000489</v>
      </c>
      <c r="AL116" s="70">
        <f t="shared" si="115"/>
        <v>380.89485279915567</v>
      </c>
      <c r="AM116" s="99">
        <f t="shared" si="158"/>
        <v>33.310260047281488</v>
      </c>
      <c r="AO116" s="71">
        <f t="shared" si="116"/>
        <v>45</v>
      </c>
      <c r="AP116" s="71">
        <f t="shared" si="117"/>
        <v>4.55</v>
      </c>
      <c r="AQ116" s="71">
        <v>1</v>
      </c>
      <c r="AR116" s="62">
        <f t="shared" si="118"/>
        <v>1.325</v>
      </c>
      <c r="AS116" s="70">
        <f t="shared" si="86"/>
        <v>36</v>
      </c>
      <c r="AT116" s="70">
        <f t="shared" si="119"/>
        <v>2146.5</v>
      </c>
      <c r="AU116" s="70">
        <f t="shared" si="120"/>
        <v>23296.000000000065</v>
      </c>
      <c r="AV116" s="70">
        <f t="shared" si="121"/>
        <v>954204160.00000703</v>
      </c>
      <c r="AW116" s="70">
        <f t="shared" si="122"/>
        <v>380.89485279915567</v>
      </c>
      <c r="AX116" s="99">
        <f t="shared" si="164"/>
        <v>10.853016538551159</v>
      </c>
      <c r="AZ116" s="71">
        <f t="shared" si="123"/>
        <v>8</v>
      </c>
      <c r="BA116" s="71">
        <f t="shared" si="124"/>
        <v>6.06</v>
      </c>
      <c r="BB116" s="71">
        <v>1</v>
      </c>
      <c r="BC116" s="62">
        <f t="shared" si="125"/>
        <v>1.51</v>
      </c>
      <c r="BD116" s="70">
        <f t="shared" si="87"/>
        <v>1</v>
      </c>
      <c r="BE116" s="70">
        <f t="shared" si="126"/>
        <v>12.08</v>
      </c>
      <c r="BF116" s="70">
        <f t="shared" si="127"/>
        <v>183.70484786106033</v>
      </c>
      <c r="BG116" s="70">
        <f t="shared" si="128"/>
        <v>1270874112.0000093</v>
      </c>
      <c r="BH116" s="70">
        <f t="shared" si="129"/>
        <v>380.89485279915567</v>
      </c>
      <c r="BI116" s="99">
        <f t="shared" si="165"/>
        <v>15.207354955385789</v>
      </c>
      <c r="BK116" s="71">
        <f t="shared" si="130"/>
        <v>-42</v>
      </c>
      <c r="BL116" s="71">
        <f t="shared" si="131"/>
        <v>7.8199999999999994</v>
      </c>
      <c r="BM116" s="71">
        <v>1</v>
      </c>
      <c r="BN116" s="62">
        <f t="shared" si="132"/>
        <v>1.76</v>
      </c>
      <c r="BO116" s="70">
        <f t="shared" si="88"/>
        <v>1</v>
      </c>
      <c r="BP116" s="70">
        <f t="shared" si="133"/>
        <v>-73.92</v>
      </c>
      <c r="BQ116" s="70">
        <f t="shared" si="134"/>
        <v>0.23150202246311088</v>
      </c>
      <c r="BR116" s="70">
        <f t="shared" si="135"/>
        <v>1639972864.0000119</v>
      </c>
      <c r="BS116" s="70">
        <f t="shared" si="136"/>
        <v>380.89485279915567</v>
      </c>
      <c r="BV116" s="71">
        <f t="shared" si="137"/>
        <v>-97</v>
      </c>
      <c r="BW116" s="71">
        <f t="shared" si="138"/>
        <v>9.8550000000000004</v>
      </c>
      <c r="BX116" s="71">
        <v>1</v>
      </c>
      <c r="BY116" s="62">
        <f t="shared" si="139"/>
        <v>2.0350000000000001</v>
      </c>
      <c r="BZ116" s="70">
        <f t="shared" si="89"/>
        <v>1</v>
      </c>
      <c r="CA116" s="70">
        <f t="shared" si="140"/>
        <v>-197.39500000000001</v>
      </c>
      <c r="CB116" s="70">
        <f t="shared" si="141"/>
        <v>1.4245402110061526E-4</v>
      </c>
      <c r="CC116" s="70">
        <f t="shared" si="142"/>
        <v>2066743296.0000153</v>
      </c>
      <c r="CD116" s="70">
        <f t="shared" si="143"/>
        <v>380.89485279915567</v>
      </c>
      <c r="CG116" s="71">
        <f t="shared" si="144"/>
        <v>-147</v>
      </c>
      <c r="CH116" s="71">
        <f t="shared" si="145"/>
        <v>12.14</v>
      </c>
      <c r="CI116" s="71">
        <v>1</v>
      </c>
      <c r="CJ116" s="62">
        <f t="shared" si="146"/>
        <v>2.2850000000000001</v>
      </c>
      <c r="CK116" s="70">
        <f t="shared" si="90"/>
        <v>1</v>
      </c>
      <c r="CL116" s="70">
        <f t="shared" si="147"/>
        <v>-335.89500000000004</v>
      </c>
      <c r="CM116" s="70">
        <f t="shared" si="148"/>
        <v>1.7137079609032768E-7</v>
      </c>
      <c r="CN116" s="70">
        <f t="shared" si="149"/>
        <v>2545942528.0000186</v>
      </c>
      <c r="CO116" s="70">
        <f t="shared" si="150"/>
        <v>380.89485279915567</v>
      </c>
      <c r="CR116" s="71">
        <f t="shared" si="151"/>
        <v>-210</v>
      </c>
      <c r="CS116" s="71">
        <f t="shared" si="152"/>
        <v>14.74</v>
      </c>
      <c r="CT116" s="71">
        <v>1</v>
      </c>
      <c r="CU116" s="62">
        <f t="shared" si="160"/>
        <v>2.6</v>
      </c>
      <c r="CV116" s="70">
        <f t="shared" si="91"/>
        <v>1</v>
      </c>
      <c r="CW116" s="70">
        <f t="shared" si="153"/>
        <v>-546</v>
      </c>
      <c r="CX116" s="70">
        <f t="shared" si="154"/>
        <v>3.3514879760331935E-11</v>
      </c>
      <c r="CY116" s="70">
        <f t="shared" si="155"/>
        <v>3091202048.0000229</v>
      </c>
      <c r="CZ116" s="70">
        <f t="shared" si="156"/>
        <v>380.89485279915567</v>
      </c>
    </row>
    <row r="117" spans="1:104">
      <c r="A117" s="62">
        <f t="shared" si="92"/>
        <v>11.712685567565071</v>
      </c>
      <c r="B117" s="62">
        <f t="shared" si="93"/>
        <v>3.7</v>
      </c>
      <c r="C117" s="83">
        <f t="shared" si="162"/>
        <v>6.06</v>
      </c>
      <c r="D117" s="87"/>
      <c r="E117" s="65">
        <f t="shared" si="94"/>
        <v>4817990.1051575188</v>
      </c>
      <c r="F117" s="62">
        <f t="shared" si="157"/>
        <v>22.20000000000001</v>
      </c>
      <c r="G117" s="66">
        <v>111</v>
      </c>
      <c r="H117" s="71">
        <f t="shared" si="95"/>
        <v>111</v>
      </c>
      <c r="I117" s="71">
        <f t="shared" si="96"/>
        <v>1</v>
      </c>
      <c r="J117" s="71">
        <v>1</v>
      </c>
      <c r="K117" s="62">
        <f t="shared" si="97"/>
        <v>1</v>
      </c>
      <c r="L117" s="70">
        <f t="shared" si="83"/>
        <v>20160</v>
      </c>
      <c r="M117" s="70">
        <f t="shared" si="98"/>
        <v>2237760</v>
      </c>
      <c r="N117" s="70">
        <f t="shared" si="99"/>
        <v>48179901.051575184</v>
      </c>
      <c r="O117" s="70">
        <f t="shared" si="100"/>
        <v>240899505.25787595</v>
      </c>
      <c r="P117" s="70">
        <f t="shared" si="101"/>
        <v>394.71750362694291</v>
      </c>
      <c r="Q117" s="99">
        <f t="shared" si="161"/>
        <v>21.530414812837474</v>
      </c>
      <c r="S117" s="71">
        <f t="shared" si="102"/>
        <v>101</v>
      </c>
      <c r="T117" s="71">
        <f t="shared" si="103"/>
        <v>2.0499999999999998</v>
      </c>
      <c r="U117" s="71">
        <v>1</v>
      </c>
      <c r="V117" s="62">
        <f t="shared" si="104"/>
        <v>1.05</v>
      </c>
      <c r="W117" s="70">
        <f t="shared" si="84"/>
        <v>40320</v>
      </c>
      <c r="X117" s="70">
        <f t="shared" si="105"/>
        <v>4275936</v>
      </c>
      <c r="Y117" s="70">
        <f t="shared" si="106"/>
        <v>24692199.288932268</v>
      </c>
      <c r="Z117" s="70">
        <f t="shared" si="107"/>
        <v>493843985.77864563</v>
      </c>
      <c r="AA117" s="70">
        <f t="shared" si="108"/>
        <v>394.71750362694291</v>
      </c>
      <c r="AB117" s="99">
        <f t="shared" si="163"/>
        <v>5.7746886971489442</v>
      </c>
      <c r="AD117" s="71">
        <f t="shared" si="109"/>
        <v>76</v>
      </c>
      <c r="AE117" s="71">
        <f t="shared" si="110"/>
        <v>3.2249999999999996</v>
      </c>
      <c r="AF117" s="71">
        <v>1</v>
      </c>
      <c r="AG117" s="62">
        <f t="shared" si="111"/>
        <v>1.175</v>
      </c>
      <c r="AH117" s="70">
        <f t="shared" si="85"/>
        <v>360</v>
      </c>
      <c r="AI117" s="70">
        <f t="shared" si="112"/>
        <v>32148</v>
      </c>
      <c r="AJ117" s="70">
        <f t="shared" si="113"/>
        <v>1213907.6632135129</v>
      </c>
      <c r="AK117" s="70">
        <f t="shared" si="114"/>
        <v>776900904.45664978</v>
      </c>
      <c r="AL117" s="70">
        <f t="shared" si="115"/>
        <v>394.71750362694291</v>
      </c>
      <c r="AM117" s="99">
        <f t="shared" si="158"/>
        <v>37.759974592929979</v>
      </c>
      <c r="AO117" s="71">
        <f t="shared" si="116"/>
        <v>46</v>
      </c>
      <c r="AP117" s="71">
        <f t="shared" si="117"/>
        <v>4.55</v>
      </c>
      <c r="AQ117" s="71">
        <v>1</v>
      </c>
      <c r="AR117" s="62">
        <f t="shared" si="118"/>
        <v>1.325</v>
      </c>
      <c r="AS117" s="70">
        <f t="shared" si="86"/>
        <v>36</v>
      </c>
      <c r="AT117" s="70">
        <f t="shared" si="119"/>
        <v>2194.1999999999998</v>
      </c>
      <c r="AU117" s="70">
        <f t="shared" si="120"/>
        <v>26760.076878011008</v>
      </c>
      <c r="AV117" s="70">
        <f t="shared" si="121"/>
        <v>1096092748.9233353</v>
      </c>
      <c r="AW117" s="70">
        <f t="shared" si="122"/>
        <v>394.71750362694291</v>
      </c>
      <c r="AX117" s="99">
        <f t="shared" si="164"/>
        <v>12.19582393492435</v>
      </c>
      <c r="AZ117" s="71">
        <f t="shared" si="123"/>
        <v>9</v>
      </c>
      <c r="BA117" s="71">
        <f t="shared" si="124"/>
        <v>6.06</v>
      </c>
      <c r="BB117" s="71">
        <v>1</v>
      </c>
      <c r="BC117" s="62">
        <f t="shared" si="125"/>
        <v>1.51</v>
      </c>
      <c r="BD117" s="70">
        <f t="shared" si="87"/>
        <v>1</v>
      </c>
      <c r="BE117" s="70">
        <f t="shared" si="126"/>
        <v>13.59</v>
      </c>
      <c r="BF117" s="70">
        <f t="shared" si="127"/>
        <v>211.02145654298062</v>
      </c>
      <c r="BG117" s="70">
        <f t="shared" si="128"/>
        <v>1459851001.8627281</v>
      </c>
      <c r="BH117" s="70">
        <f t="shared" si="129"/>
        <v>394.71750362694291</v>
      </c>
      <c r="BI117" s="99">
        <f t="shared" si="165"/>
        <v>15.527700996540149</v>
      </c>
      <c r="BK117" s="71">
        <f t="shared" si="130"/>
        <v>-41</v>
      </c>
      <c r="BL117" s="71">
        <f t="shared" si="131"/>
        <v>7.8199999999999994</v>
      </c>
      <c r="BM117" s="71">
        <v>1</v>
      </c>
      <c r="BN117" s="62">
        <f t="shared" si="132"/>
        <v>1.76</v>
      </c>
      <c r="BO117" s="70">
        <f t="shared" si="88"/>
        <v>1</v>
      </c>
      <c r="BP117" s="70">
        <f t="shared" si="133"/>
        <v>-72.16</v>
      </c>
      <c r="BQ117" s="70">
        <f t="shared" si="134"/>
        <v>0.26592599238186215</v>
      </c>
      <c r="BR117" s="70">
        <f t="shared" si="135"/>
        <v>1883834131.1165895</v>
      </c>
      <c r="BS117" s="70">
        <f t="shared" si="136"/>
        <v>394.71750362694291</v>
      </c>
      <c r="BV117" s="71">
        <f t="shared" si="137"/>
        <v>-96</v>
      </c>
      <c r="BW117" s="71">
        <f t="shared" si="138"/>
        <v>9.8550000000000004</v>
      </c>
      <c r="BX117" s="71">
        <v>1</v>
      </c>
      <c r="BY117" s="62">
        <f t="shared" si="139"/>
        <v>2.0350000000000001</v>
      </c>
      <c r="BZ117" s="70">
        <f t="shared" si="89"/>
        <v>1</v>
      </c>
      <c r="CA117" s="70">
        <f t="shared" si="140"/>
        <v>-195.36</v>
      </c>
      <c r="CB117" s="70">
        <f t="shared" si="141"/>
        <v>1.6363669970098968E-4</v>
      </c>
      <c r="CC117" s="70">
        <f t="shared" si="142"/>
        <v>2374064624.3163676</v>
      </c>
      <c r="CD117" s="70">
        <f t="shared" si="143"/>
        <v>394.71750362694291</v>
      </c>
      <c r="CG117" s="71">
        <f t="shared" si="144"/>
        <v>-146</v>
      </c>
      <c r="CH117" s="71">
        <f t="shared" si="145"/>
        <v>12.14</v>
      </c>
      <c r="CI117" s="71">
        <v>1</v>
      </c>
      <c r="CJ117" s="62">
        <f t="shared" si="146"/>
        <v>2.2850000000000001</v>
      </c>
      <c r="CK117" s="70">
        <f t="shared" si="90"/>
        <v>1</v>
      </c>
      <c r="CL117" s="70">
        <f t="shared" si="147"/>
        <v>-333.61</v>
      </c>
      <c r="CM117" s="70">
        <f t="shared" si="148"/>
        <v>1.9685335156349176E-7</v>
      </c>
      <c r="CN117" s="70">
        <f t="shared" si="149"/>
        <v>2924519993.8306141</v>
      </c>
      <c r="CO117" s="70">
        <f t="shared" si="150"/>
        <v>394.71750362694291</v>
      </c>
      <c r="CR117" s="71">
        <f t="shared" si="151"/>
        <v>-209</v>
      </c>
      <c r="CS117" s="71">
        <f t="shared" si="152"/>
        <v>14.74</v>
      </c>
      <c r="CT117" s="71">
        <v>1</v>
      </c>
      <c r="CU117" s="62">
        <f t="shared" si="160"/>
        <v>2.6</v>
      </c>
      <c r="CV117" s="70">
        <f t="shared" si="91"/>
        <v>1</v>
      </c>
      <c r="CW117" s="70">
        <f t="shared" si="153"/>
        <v>-543.4</v>
      </c>
      <c r="CX117" s="70">
        <f t="shared" si="154"/>
        <v>3.8498487248616715E-11</v>
      </c>
      <c r="CY117" s="70">
        <f t="shared" si="155"/>
        <v>3550858707.501091</v>
      </c>
      <c r="CZ117" s="70">
        <f t="shared" si="156"/>
        <v>394.71750362694291</v>
      </c>
    </row>
    <row r="118" spans="1:104">
      <c r="A118" s="62">
        <f t="shared" si="92"/>
        <v>12.125732532083255</v>
      </c>
      <c r="B118" s="62">
        <f t="shared" si="93"/>
        <v>3.7333333333333334</v>
      </c>
      <c r="C118" s="83">
        <f t="shared" si="162"/>
        <v>6.06</v>
      </c>
      <c r="D118" s="87"/>
      <c r="E118" s="65">
        <f t="shared" si="94"/>
        <v>5534417.3081864351</v>
      </c>
      <c r="F118" s="62">
        <f t="shared" si="157"/>
        <v>22.400000000000013</v>
      </c>
      <c r="G118" s="66">
        <v>112</v>
      </c>
      <c r="H118" s="71">
        <f t="shared" si="95"/>
        <v>112</v>
      </c>
      <c r="I118" s="71">
        <f t="shared" si="96"/>
        <v>1</v>
      </c>
      <c r="J118" s="71">
        <v>1</v>
      </c>
      <c r="K118" s="62">
        <f t="shared" si="97"/>
        <v>1</v>
      </c>
      <c r="L118" s="70">
        <f t="shared" si="83"/>
        <v>20160</v>
      </c>
      <c r="M118" s="70">
        <f t="shared" si="98"/>
        <v>2257920</v>
      </c>
      <c r="N118" s="70">
        <f t="shared" si="99"/>
        <v>55344173.08186435</v>
      </c>
      <c r="O118" s="70">
        <f t="shared" si="100"/>
        <v>276720865.40932178</v>
      </c>
      <c r="P118" s="70">
        <f t="shared" si="101"/>
        <v>409.04137741560845</v>
      </c>
      <c r="Q118" s="99">
        <f t="shared" si="161"/>
        <v>24.511131077214582</v>
      </c>
      <c r="S118" s="71">
        <f t="shared" si="102"/>
        <v>102</v>
      </c>
      <c r="T118" s="71">
        <f t="shared" si="103"/>
        <v>2.0499999999999998</v>
      </c>
      <c r="U118" s="71">
        <v>1</v>
      </c>
      <c r="V118" s="62">
        <f t="shared" si="104"/>
        <v>1.05</v>
      </c>
      <c r="W118" s="70">
        <f t="shared" si="84"/>
        <v>40320</v>
      </c>
      <c r="X118" s="70">
        <f t="shared" si="105"/>
        <v>4318272</v>
      </c>
      <c r="Y118" s="70">
        <f t="shared" si="106"/>
        <v>28363888.704455458</v>
      </c>
      <c r="Z118" s="70">
        <f t="shared" si="107"/>
        <v>567277774.08910954</v>
      </c>
      <c r="AA118" s="70">
        <f t="shared" si="108"/>
        <v>409.04137741560845</v>
      </c>
      <c r="AB118" s="99">
        <f t="shared" si="163"/>
        <v>6.5683423148091311</v>
      </c>
      <c r="AD118" s="71">
        <f t="shared" si="109"/>
        <v>77</v>
      </c>
      <c r="AE118" s="71">
        <f t="shared" si="110"/>
        <v>3.2249999999999996</v>
      </c>
      <c r="AF118" s="71">
        <v>1</v>
      </c>
      <c r="AG118" s="62">
        <f t="shared" si="111"/>
        <v>1.175</v>
      </c>
      <c r="AH118" s="70">
        <f t="shared" si="85"/>
        <v>360</v>
      </c>
      <c r="AI118" s="70">
        <f t="shared" si="112"/>
        <v>32571</v>
      </c>
      <c r="AJ118" s="70">
        <f t="shared" si="113"/>
        <v>1394413.7358516571</v>
      </c>
      <c r="AK118" s="70">
        <f t="shared" si="114"/>
        <v>892424790.94506264</v>
      </c>
      <c r="AL118" s="70">
        <f t="shared" si="115"/>
        <v>409.04137741560845</v>
      </c>
      <c r="AM118" s="99">
        <f t="shared" si="158"/>
        <v>42.811511339893066</v>
      </c>
      <c r="AO118" s="71">
        <f t="shared" si="116"/>
        <v>47</v>
      </c>
      <c r="AP118" s="71">
        <f t="shared" si="117"/>
        <v>4.55</v>
      </c>
      <c r="AQ118" s="71">
        <v>1</v>
      </c>
      <c r="AR118" s="62">
        <f t="shared" si="118"/>
        <v>1.325</v>
      </c>
      <c r="AS118" s="70">
        <f t="shared" si="86"/>
        <v>36</v>
      </c>
      <c r="AT118" s="70">
        <f t="shared" si="119"/>
        <v>2241.9</v>
      </c>
      <c r="AU118" s="70">
        <f t="shared" si="120"/>
        <v>30739.256289365436</v>
      </c>
      <c r="AV118" s="70">
        <f t="shared" si="121"/>
        <v>1259079937.6124139</v>
      </c>
      <c r="AW118" s="70">
        <f t="shared" si="122"/>
        <v>409.04137741560845</v>
      </c>
      <c r="AX118" s="99">
        <f t="shared" si="164"/>
        <v>13.711252192053809</v>
      </c>
      <c r="AZ118" s="71">
        <f t="shared" si="123"/>
        <v>10</v>
      </c>
      <c r="BA118" s="71">
        <f t="shared" si="124"/>
        <v>6.06</v>
      </c>
      <c r="BB118" s="71">
        <v>1</v>
      </c>
      <c r="BC118" s="62">
        <f t="shared" si="125"/>
        <v>1.51</v>
      </c>
      <c r="BD118" s="70">
        <f t="shared" si="87"/>
        <v>1</v>
      </c>
      <c r="BE118" s="70">
        <f t="shared" si="126"/>
        <v>15.1</v>
      </c>
      <c r="BF118" s="70">
        <f t="shared" si="127"/>
        <v>242.40000000000015</v>
      </c>
      <c r="BG118" s="70">
        <f t="shared" si="128"/>
        <v>1676928444.3804898</v>
      </c>
      <c r="BH118" s="70">
        <f t="shared" si="129"/>
        <v>409.04137741560845</v>
      </c>
      <c r="BI118" s="99">
        <f t="shared" si="165"/>
        <v>16.05298013245034</v>
      </c>
      <c r="BK118" s="71">
        <f t="shared" si="130"/>
        <v>-40</v>
      </c>
      <c r="BL118" s="71">
        <f t="shared" si="131"/>
        <v>7.8199999999999994</v>
      </c>
      <c r="BM118" s="71">
        <v>1</v>
      </c>
      <c r="BN118" s="62">
        <f t="shared" si="132"/>
        <v>1.76</v>
      </c>
      <c r="BO118" s="70">
        <f t="shared" si="88"/>
        <v>1</v>
      </c>
      <c r="BP118" s="70">
        <f t="shared" si="133"/>
        <v>-70.400000000000006</v>
      </c>
      <c r="BQ118" s="70">
        <f t="shared" si="134"/>
        <v>0.30546874999999912</v>
      </c>
      <c r="BR118" s="70">
        <f t="shared" si="135"/>
        <v>2163957167.500896</v>
      </c>
      <c r="BS118" s="70">
        <f t="shared" si="136"/>
        <v>409.04137741560845</v>
      </c>
      <c r="BV118" s="71">
        <f t="shared" si="137"/>
        <v>-95</v>
      </c>
      <c r="BW118" s="71">
        <f t="shared" si="138"/>
        <v>9.8550000000000004</v>
      </c>
      <c r="BX118" s="71">
        <v>1</v>
      </c>
      <c r="BY118" s="62">
        <f t="shared" si="139"/>
        <v>2.0350000000000001</v>
      </c>
      <c r="BZ118" s="70">
        <f t="shared" si="89"/>
        <v>1</v>
      </c>
      <c r="CA118" s="70">
        <f t="shared" si="140"/>
        <v>-193.32500000000002</v>
      </c>
      <c r="CB118" s="70">
        <f t="shared" si="141"/>
        <v>1.8796920776367068E-4</v>
      </c>
      <c r="CC118" s="70">
        <f t="shared" si="142"/>
        <v>2727084128.6088662</v>
      </c>
      <c r="CD118" s="70">
        <f t="shared" si="143"/>
        <v>409.04137741560845</v>
      </c>
      <c r="CG118" s="71">
        <f t="shared" si="144"/>
        <v>-145</v>
      </c>
      <c r="CH118" s="71">
        <f t="shared" si="145"/>
        <v>12.14</v>
      </c>
      <c r="CI118" s="71">
        <v>1</v>
      </c>
      <c r="CJ118" s="62">
        <f t="shared" si="146"/>
        <v>2.2850000000000001</v>
      </c>
      <c r="CK118" s="70">
        <f t="shared" si="90"/>
        <v>1</v>
      </c>
      <c r="CL118" s="70">
        <f t="shared" si="147"/>
        <v>-331.32500000000005</v>
      </c>
      <c r="CM118" s="70">
        <f t="shared" si="148"/>
        <v>2.26125121116636E-7</v>
      </c>
      <c r="CN118" s="70">
        <f t="shared" si="149"/>
        <v>3359391306.0691662</v>
      </c>
      <c r="CO118" s="70">
        <f t="shared" si="150"/>
        <v>409.04137741560845</v>
      </c>
      <c r="CR118" s="71">
        <f t="shared" si="151"/>
        <v>-208</v>
      </c>
      <c r="CS118" s="71">
        <f t="shared" si="152"/>
        <v>14.74</v>
      </c>
      <c r="CT118" s="71">
        <v>1</v>
      </c>
      <c r="CU118" s="62">
        <f t="shared" si="160"/>
        <v>2.6</v>
      </c>
      <c r="CV118" s="70">
        <f t="shared" si="91"/>
        <v>1</v>
      </c>
      <c r="CW118" s="70">
        <f t="shared" si="153"/>
        <v>-540.80000000000007</v>
      </c>
      <c r="CX118" s="70">
        <f t="shared" si="154"/>
        <v>4.422314897236036E-11</v>
      </c>
      <c r="CY118" s="70">
        <f t="shared" si="155"/>
        <v>4078865556.1334028</v>
      </c>
      <c r="CZ118" s="70">
        <f t="shared" si="156"/>
        <v>409.04137741560845</v>
      </c>
    </row>
    <row r="119" spans="1:104">
      <c r="A119" s="62">
        <f t="shared" si="92"/>
        <v>12.553345566348085</v>
      </c>
      <c r="B119" s="62">
        <f t="shared" si="93"/>
        <v>3.7666666666666666</v>
      </c>
      <c r="C119" s="83">
        <f t="shared" si="162"/>
        <v>6.06</v>
      </c>
      <c r="D119" s="87"/>
      <c r="E119" s="65">
        <f t="shared" si="94"/>
        <v>6357376.0577808768</v>
      </c>
      <c r="F119" s="62">
        <f t="shared" si="157"/>
        <v>22.600000000000012</v>
      </c>
      <c r="G119" s="66">
        <v>113</v>
      </c>
      <c r="H119" s="71">
        <f t="shared" si="95"/>
        <v>113</v>
      </c>
      <c r="I119" s="71">
        <f t="shared" si="96"/>
        <v>1</v>
      </c>
      <c r="J119" s="71">
        <v>1</v>
      </c>
      <c r="K119" s="62">
        <f t="shared" si="97"/>
        <v>1</v>
      </c>
      <c r="L119" s="70">
        <f t="shared" si="83"/>
        <v>20160</v>
      </c>
      <c r="M119" s="70">
        <f t="shared" si="98"/>
        <v>2278080</v>
      </c>
      <c r="N119" s="70">
        <f t="shared" si="99"/>
        <v>63573760.577808768</v>
      </c>
      <c r="O119" s="70">
        <f t="shared" si="100"/>
        <v>317868802.88904381</v>
      </c>
      <c r="P119" s="70">
        <f t="shared" si="101"/>
        <v>423.88463529035369</v>
      </c>
      <c r="Q119" s="99">
        <f t="shared" si="161"/>
        <v>27.906728726738642</v>
      </c>
      <c r="S119" s="71">
        <f t="shared" si="102"/>
        <v>103</v>
      </c>
      <c r="T119" s="71">
        <f t="shared" si="103"/>
        <v>2.0499999999999998</v>
      </c>
      <c r="U119" s="71">
        <v>1</v>
      </c>
      <c r="V119" s="62">
        <f t="shared" si="104"/>
        <v>1.05</v>
      </c>
      <c r="W119" s="70">
        <f t="shared" si="84"/>
        <v>40320</v>
      </c>
      <c r="X119" s="70">
        <f t="shared" si="105"/>
        <v>4360608</v>
      </c>
      <c r="Y119" s="70">
        <f t="shared" si="106"/>
        <v>32581552.296126973</v>
      </c>
      <c r="Z119" s="70">
        <f t="shared" si="107"/>
        <v>651631045.92253983</v>
      </c>
      <c r="AA119" s="70">
        <f t="shared" si="108"/>
        <v>423.88463529035369</v>
      </c>
      <c r="AB119" s="99">
        <f t="shared" si="163"/>
        <v>7.4717911575924667</v>
      </c>
      <c r="AD119" s="71">
        <f t="shared" si="109"/>
        <v>78</v>
      </c>
      <c r="AE119" s="71">
        <f t="shared" si="110"/>
        <v>3.2249999999999996</v>
      </c>
      <c r="AF119" s="71">
        <v>1</v>
      </c>
      <c r="AG119" s="62">
        <f t="shared" si="111"/>
        <v>1.175</v>
      </c>
      <c r="AH119" s="70">
        <f t="shared" si="85"/>
        <v>360</v>
      </c>
      <c r="AI119" s="70">
        <f t="shared" si="112"/>
        <v>32994</v>
      </c>
      <c r="AJ119" s="70">
        <f t="shared" si="113"/>
        <v>1601760.7645580685</v>
      </c>
      <c r="AK119" s="70">
        <f t="shared" si="114"/>
        <v>1025126889.3171662</v>
      </c>
      <c r="AL119" s="70">
        <f t="shared" si="115"/>
        <v>423.88463529035369</v>
      </c>
      <c r="AM119" s="99">
        <f t="shared" si="158"/>
        <v>48.547031719648075</v>
      </c>
      <c r="AO119" s="71">
        <f t="shared" si="116"/>
        <v>48</v>
      </c>
      <c r="AP119" s="71">
        <f t="shared" si="117"/>
        <v>4.55</v>
      </c>
      <c r="AQ119" s="71">
        <v>1</v>
      </c>
      <c r="AR119" s="62">
        <f t="shared" si="118"/>
        <v>1.325</v>
      </c>
      <c r="AS119" s="70">
        <f t="shared" si="86"/>
        <v>36</v>
      </c>
      <c r="AT119" s="70">
        <f t="shared" si="119"/>
        <v>2289.6</v>
      </c>
      <c r="AU119" s="70">
        <f t="shared" si="120"/>
        <v>35310.133133426345</v>
      </c>
      <c r="AV119" s="70">
        <f t="shared" si="121"/>
        <v>1446303053.1451492</v>
      </c>
      <c r="AW119" s="70">
        <f t="shared" si="122"/>
        <v>423.88463529035369</v>
      </c>
      <c r="AX119" s="99">
        <f t="shared" si="164"/>
        <v>15.421965903837503</v>
      </c>
      <c r="AZ119" s="71">
        <f t="shared" si="123"/>
        <v>11</v>
      </c>
      <c r="BA119" s="71">
        <f t="shared" si="124"/>
        <v>6.06</v>
      </c>
      <c r="BB119" s="71">
        <v>1</v>
      </c>
      <c r="BC119" s="62">
        <f t="shared" si="125"/>
        <v>1.51</v>
      </c>
      <c r="BD119" s="70">
        <f t="shared" si="87"/>
        <v>1</v>
      </c>
      <c r="BE119" s="70">
        <f t="shared" si="126"/>
        <v>16.61</v>
      </c>
      <c r="BF119" s="70">
        <f t="shared" si="127"/>
        <v>278.44448125128145</v>
      </c>
      <c r="BG119" s="70">
        <f t="shared" si="128"/>
        <v>1926284945.5076053</v>
      </c>
      <c r="BH119" s="70">
        <f t="shared" si="129"/>
        <v>423.88463529035369</v>
      </c>
      <c r="BI119" s="99">
        <f t="shared" si="165"/>
        <v>16.763665337223447</v>
      </c>
      <c r="BK119" s="71">
        <f t="shared" si="130"/>
        <v>-39</v>
      </c>
      <c r="BL119" s="71">
        <f t="shared" si="131"/>
        <v>7.8199999999999994</v>
      </c>
      <c r="BM119" s="71">
        <v>1</v>
      </c>
      <c r="BN119" s="62">
        <f t="shared" si="132"/>
        <v>1.76</v>
      </c>
      <c r="BO119" s="70">
        <f t="shared" si="88"/>
        <v>1</v>
      </c>
      <c r="BP119" s="70">
        <f t="shared" si="133"/>
        <v>-68.64</v>
      </c>
      <c r="BQ119" s="70">
        <f t="shared" si="134"/>
        <v>0.35089145062799959</v>
      </c>
      <c r="BR119" s="70">
        <f t="shared" si="135"/>
        <v>2485734038.5923223</v>
      </c>
      <c r="BS119" s="70">
        <f t="shared" si="136"/>
        <v>423.88463529035369</v>
      </c>
      <c r="BV119" s="71">
        <f t="shared" si="137"/>
        <v>-94</v>
      </c>
      <c r="BW119" s="71">
        <f t="shared" si="138"/>
        <v>9.8550000000000004</v>
      </c>
      <c r="BX119" s="71">
        <v>1</v>
      </c>
      <c r="BY119" s="62">
        <f t="shared" si="139"/>
        <v>2.0350000000000001</v>
      </c>
      <c r="BZ119" s="70">
        <f t="shared" si="89"/>
        <v>1</v>
      </c>
      <c r="CA119" s="70">
        <f t="shared" si="140"/>
        <v>-191.29000000000002</v>
      </c>
      <c r="CB119" s="70">
        <f t="shared" si="141"/>
        <v>2.1591991974822449E-4</v>
      </c>
      <c r="CC119" s="70">
        <f t="shared" si="142"/>
        <v>3132597052.4715271</v>
      </c>
      <c r="CD119" s="70">
        <f t="shared" si="143"/>
        <v>423.88463529035369</v>
      </c>
      <c r="CG119" s="71">
        <f t="shared" si="144"/>
        <v>-144</v>
      </c>
      <c r="CH119" s="71">
        <f t="shared" si="145"/>
        <v>12.14</v>
      </c>
      <c r="CI119" s="71">
        <v>1</v>
      </c>
      <c r="CJ119" s="62">
        <f t="shared" si="146"/>
        <v>2.2850000000000001</v>
      </c>
      <c r="CK119" s="70">
        <f t="shared" si="90"/>
        <v>1</v>
      </c>
      <c r="CL119" s="70">
        <f t="shared" si="147"/>
        <v>-329.04</v>
      </c>
      <c r="CM119" s="70">
        <f t="shared" si="148"/>
        <v>2.5974955465018509E-7</v>
      </c>
      <c r="CN119" s="70">
        <f t="shared" si="149"/>
        <v>3858927267.0729918</v>
      </c>
      <c r="CO119" s="70">
        <f t="shared" si="150"/>
        <v>423.88463529035369</v>
      </c>
      <c r="CR119" s="71">
        <f t="shared" si="151"/>
        <v>-207</v>
      </c>
      <c r="CS119" s="71">
        <f t="shared" si="152"/>
        <v>14.74</v>
      </c>
      <c r="CT119" s="71">
        <v>1</v>
      </c>
      <c r="CU119" s="62">
        <f t="shared" si="160"/>
        <v>2.6</v>
      </c>
      <c r="CV119" s="70">
        <f t="shared" si="91"/>
        <v>1</v>
      </c>
      <c r="CW119" s="70">
        <f t="shared" si="153"/>
        <v>-538.20000000000005</v>
      </c>
      <c r="CX119" s="70">
        <f t="shared" si="154"/>
        <v>5.0799058477339172E-11</v>
      </c>
      <c r="CY119" s="70">
        <f t="shared" si="155"/>
        <v>4685386154.584506</v>
      </c>
      <c r="CZ119" s="70">
        <f t="shared" si="156"/>
        <v>423.88463529035369</v>
      </c>
    </row>
    <row r="120" spans="1:104">
      <c r="A120" s="62">
        <f t="shared" si="92"/>
        <v>12.996038341699846</v>
      </c>
      <c r="B120" s="62">
        <f t="shared" si="93"/>
        <v>3.8</v>
      </c>
      <c r="C120" s="83">
        <f t="shared" si="162"/>
        <v>6.06</v>
      </c>
      <c r="D120" s="87"/>
      <c r="E120" s="65">
        <f t="shared" si="94"/>
        <v>7302707.4196704291</v>
      </c>
      <c r="F120" s="62">
        <f t="shared" si="157"/>
        <v>22.800000000000011</v>
      </c>
      <c r="G120" s="66">
        <v>114</v>
      </c>
      <c r="H120" s="71">
        <f t="shared" si="95"/>
        <v>114</v>
      </c>
      <c r="I120" s="71">
        <f t="shared" si="96"/>
        <v>1</v>
      </c>
      <c r="J120" s="71">
        <v>1</v>
      </c>
      <c r="K120" s="62">
        <f t="shared" si="97"/>
        <v>1</v>
      </c>
      <c r="L120" s="70">
        <f t="shared" si="83"/>
        <v>20160</v>
      </c>
      <c r="M120" s="70">
        <f t="shared" si="98"/>
        <v>2298240</v>
      </c>
      <c r="N120" s="70">
        <f t="shared" si="99"/>
        <v>73027074.196704298</v>
      </c>
      <c r="O120" s="70">
        <f t="shared" si="100"/>
        <v>365135370.98352146</v>
      </c>
      <c r="P120" s="70">
        <f t="shared" si="101"/>
        <v>439.26609594945472</v>
      </c>
      <c r="Q120" s="99">
        <f t="shared" si="161"/>
        <v>31.775216773141317</v>
      </c>
      <c r="S120" s="71">
        <f t="shared" si="102"/>
        <v>104</v>
      </c>
      <c r="T120" s="71">
        <f t="shared" si="103"/>
        <v>2.0499999999999998</v>
      </c>
      <c r="U120" s="71">
        <v>1</v>
      </c>
      <c r="V120" s="62">
        <f t="shared" si="104"/>
        <v>1.05</v>
      </c>
      <c r="W120" s="70">
        <f t="shared" si="84"/>
        <v>40320</v>
      </c>
      <c r="X120" s="70">
        <f t="shared" si="105"/>
        <v>4402944</v>
      </c>
      <c r="Y120" s="70">
        <f t="shared" si="106"/>
        <v>37426375.525810927</v>
      </c>
      <c r="Z120" s="70">
        <f t="shared" si="107"/>
        <v>748527510.5162189</v>
      </c>
      <c r="AA120" s="70">
        <f t="shared" si="108"/>
        <v>439.26609594945472</v>
      </c>
      <c r="AB120" s="99">
        <f t="shared" si="163"/>
        <v>8.5003069595731695</v>
      </c>
      <c r="AD120" s="71">
        <f t="shared" si="109"/>
        <v>79</v>
      </c>
      <c r="AE120" s="71">
        <f t="shared" si="110"/>
        <v>3.2249999999999996</v>
      </c>
      <c r="AF120" s="71">
        <v>1</v>
      </c>
      <c r="AG120" s="62">
        <f t="shared" si="111"/>
        <v>1.175</v>
      </c>
      <c r="AH120" s="70">
        <f t="shared" si="85"/>
        <v>360</v>
      </c>
      <c r="AI120" s="70">
        <f t="shared" si="112"/>
        <v>33417</v>
      </c>
      <c r="AJ120" s="70">
        <f t="shared" si="113"/>
        <v>1839939.9553466467</v>
      </c>
      <c r="AK120" s="70">
        <f t="shared" si="114"/>
        <v>1177561571.4218566</v>
      </c>
      <c r="AL120" s="70">
        <f t="shared" si="115"/>
        <v>439.26609594945472</v>
      </c>
      <c r="AM120" s="99">
        <f t="shared" si="158"/>
        <v>55.059998065255613</v>
      </c>
      <c r="AO120" s="71">
        <f t="shared" si="116"/>
        <v>49</v>
      </c>
      <c r="AP120" s="71">
        <f t="shared" si="117"/>
        <v>4.55</v>
      </c>
      <c r="AQ120" s="71">
        <v>1</v>
      </c>
      <c r="AR120" s="62">
        <f t="shared" si="118"/>
        <v>1.325</v>
      </c>
      <c r="AS120" s="70">
        <f t="shared" si="86"/>
        <v>36</v>
      </c>
      <c r="AT120" s="70">
        <f t="shared" si="119"/>
        <v>2337.2999999999997</v>
      </c>
      <c r="AU120" s="70">
        <f t="shared" si="120"/>
        <v>40560.691845093148</v>
      </c>
      <c r="AV120" s="70">
        <f t="shared" si="121"/>
        <v>1661365937.9750226</v>
      </c>
      <c r="AW120" s="70">
        <f t="shared" si="122"/>
        <v>439.26609594945472</v>
      </c>
      <c r="AX120" s="99">
        <f t="shared" si="164"/>
        <v>17.353652438751187</v>
      </c>
      <c r="AZ120" s="71">
        <f t="shared" si="123"/>
        <v>12</v>
      </c>
      <c r="BA120" s="71">
        <f t="shared" si="124"/>
        <v>6.06</v>
      </c>
      <c r="BB120" s="71">
        <v>1</v>
      </c>
      <c r="BC120" s="62">
        <f t="shared" si="125"/>
        <v>1.51</v>
      </c>
      <c r="BD120" s="70">
        <f t="shared" si="87"/>
        <v>1</v>
      </c>
      <c r="BE120" s="70">
        <f t="shared" si="126"/>
        <v>18.12</v>
      </c>
      <c r="BF120" s="70">
        <f t="shared" si="127"/>
        <v>319.84871757134977</v>
      </c>
      <c r="BG120" s="70">
        <f t="shared" si="128"/>
        <v>2212720348.16014</v>
      </c>
      <c r="BH120" s="70">
        <f t="shared" si="129"/>
        <v>439.26609594945472</v>
      </c>
      <c r="BI120" s="99">
        <f t="shared" si="165"/>
        <v>17.65169523020694</v>
      </c>
      <c r="BK120" s="71">
        <f t="shared" si="130"/>
        <v>-38</v>
      </c>
      <c r="BL120" s="71">
        <f t="shared" si="131"/>
        <v>7.8199999999999994</v>
      </c>
      <c r="BM120" s="71">
        <v>1</v>
      </c>
      <c r="BN120" s="62">
        <f t="shared" si="132"/>
        <v>1.76</v>
      </c>
      <c r="BO120" s="70">
        <f t="shared" si="88"/>
        <v>1</v>
      </c>
      <c r="BP120" s="70">
        <f t="shared" si="133"/>
        <v>-66.88</v>
      </c>
      <c r="BQ120" s="70">
        <f t="shared" si="134"/>
        <v>0.40306843211890653</v>
      </c>
      <c r="BR120" s="70">
        <f t="shared" si="135"/>
        <v>2855358601.0911374</v>
      </c>
      <c r="BS120" s="70">
        <f t="shared" si="136"/>
        <v>439.26609594945472</v>
      </c>
      <c r="BV120" s="71">
        <f t="shared" si="137"/>
        <v>-93</v>
      </c>
      <c r="BW120" s="71">
        <f t="shared" si="138"/>
        <v>9.8550000000000004</v>
      </c>
      <c r="BX120" s="71">
        <v>1</v>
      </c>
      <c r="BY120" s="62">
        <f t="shared" si="139"/>
        <v>2.0350000000000001</v>
      </c>
      <c r="BZ120" s="70">
        <f t="shared" si="89"/>
        <v>1</v>
      </c>
      <c r="CA120" s="70">
        <f t="shared" si="140"/>
        <v>-189.25500000000002</v>
      </c>
      <c r="CB120" s="70">
        <f t="shared" si="141"/>
        <v>2.4802685662587726E-4</v>
      </c>
      <c r="CC120" s="70">
        <f t="shared" si="142"/>
        <v>3598409081.042604</v>
      </c>
      <c r="CD120" s="70">
        <f t="shared" si="143"/>
        <v>439.26609594945472</v>
      </c>
      <c r="CG120" s="71">
        <f t="shared" si="144"/>
        <v>-143</v>
      </c>
      <c r="CH120" s="71">
        <f t="shared" si="145"/>
        <v>12.14</v>
      </c>
      <c r="CI120" s="71">
        <v>1</v>
      </c>
      <c r="CJ120" s="62">
        <f t="shared" si="146"/>
        <v>2.2850000000000001</v>
      </c>
      <c r="CK120" s="70">
        <f t="shared" si="90"/>
        <v>1</v>
      </c>
      <c r="CL120" s="70">
        <f t="shared" si="147"/>
        <v>-326.755</v>
      </c>
      <c r="CM120" s="70">
        <f t="shared" si="148"/>
        <v>2.9837388613788013E-7</v>
      </c>
      <c r="CN120" s="70">
        <f t="shared" si="149"/>
        <v>4432743403.7399511</v>
      </c>
      <c r="CO120" s="70">
        <f t="shared" si="150"/>
        <v>439.26609594945472</v>
      </c>
      <c r="CR120" s="71">
        <f t="shared" si="151"/>
        <v>-206</v>
      </c>
      <c r="CS120" s="71">
        <f t="shared" si="152"/>
        <v>14.74</v>
      </c>
      <c r="CT120" s="71">
        <v>1</v>
      </c>
      <c r="CU120" s="62">
        <f t="shared" si="160"/>
        <v>2.6</v>
      </c>
      <c r="CV120" s="70">
        <f t="shared" si="91"/>
        <v>1</v>
      </c>
      <c r="CW120" s="70">
        <f t="shared" si="153"/>
        <v>-535.6</v>
      </c>
      <c r="CX120" s="70">
        <f t="shared" si="154"/>
        <v>5.8352794908317694E-11</v>
      </c>
      <c r="CY120" s="70">
        <f t="shared" si="155"/>
        <v>5382095368.2971058</v>
      </c>
      <c r="CZ120" s="70">
        <f t="shared" si="156"/>
        <v>439.26609594945472</v>
      </c>
    </row>
    <row r="121" spans="1:104">
      <c r="A121" s="62">
        <f t="shared" si="92"/>
        <v>13.454342644059514</v>
      </c>
      <c r="B121" s="62">
        <f t="shared" si="93"/>
        <v>3.8333333333333335</v>
      </c>
      <c r="C121" s="83">
        <f t="shared" si="162"/>
        <v>6.06</v>
      </c>
      <c r="D121" s="87"/>
      <c r="E121" s="65">
        <f t="shared" si="94"/>
        <v>8388608.0000000652</v>
      </c>
      <c r="F121" s="62">
        <f t="shared" si="157"/>
        <v>23.000000000000011</v>
      </c>
      <c r="G121" s="66">
        <v>115</v>
      </c>
      <c r="H121" s="71">
        <f t="shared" si="95"/>
        <v>115</v>
      </c>
      <c r="I121" s="71">
        <f t="shared" si="96"/>
        <v>1</v>
      </c>
      <c r="J121" s="71">
        <v>1</v>
      </c>
      <c r="K121" s="62">
        <f t="shared" si="97"/>
        <v>1</v>
      </c>
      <c r="L121" s="70">
        <f t="shared" si="83"/>
        <v>20160</v>
      </c>
      <c r="M121" s="70">
        <f t="shared" si="98"/>
        <v>2318400</v>
      </c>
      <c r="N121" s="70">
        <f t="shared" si="99"/>
        <v>83886080.000000656</v>
      </c>
      <c r="O121" s="70">
        <f t="shared" si="100"/>
        <v>419430400.00000328</v>
      </c>
      <c r="P121" s="70">
        <f t="shared" si="101"/>
        <v>455.20525945734693</v>
      </c>
      <c r="Q121" s="99">
        <f t="shared" si="161"/>
        <v>36.182746721877443</v>
      </c>
      <c r="S121" s="71">
        <f t="shared" si="102"/>
        <v>105</v>
      </c>
      <c r="T121" s="71">
        <f t="shared" si="103"/>
        <v>2.0499999999999998</v>
      </c>
      <c r="U121" s="71">
        <v>1</v>
      </c>
      <c r="V121" s="62">
        <f t="shared" si="104"/>
        <v>1.05</v>
      </c>
      <c r="W121" s="70">
        <f t="shared" si="84"/>
        <v>40320</v>
      </c>
      <c r="X121" s="70">
        <f t="shared" si="105"/>
        <v>4445280</v>
      </c>
      <c r="Y121" s="70">
        <f t="shared" si="106"/>
        <v>42991616.000000305</v>
      </c>
      <c r="Z121" s="70">
        <f t="shared" si="107"/>
        <v>859832320.00000668</v>
      </c>
      <c r="AA121" s="70">
        <f t="shared" si="108"/>
        <v>455.20525945734693</v>
      </c>
      <c r="AB121" s="99">
        <f t="shared" si="163"/>
        <v>9.671295396465533</v>
      </c>
      <c r="AD121" s="71">
        <f t="shared" si="109"/>
        <v>80</v>
      </c>
      <c r="AE121" s="71">
        <f t="shared" si="110"/>
        <v>3.2249999999999996</v>
      </c>
      <c r="AF121" s="71">
        <v>12</v>
      </c>
      <c r="AG121" s="62">
        <f t="shared" si="111"/>
        <v>1.175</v>
      </c>
      <c r="AH121" s="70">
        <f t="shared" si="85"/>
        <v>4320</v>
      </c>
      <c r="AI121" s="70">
        <f t="shared" si="112"/>
        <v>406080</v>
      </c>
      <c r="AJ121" s="70">
        <f t="shared" si="113"/>
        <v>2113536.0000000112</v>
      </c>
      <c r="AK121" s="70">
        <f t="shared" si="114"/>
        <v>1352663040.0000103</v>
      </c>
      <c r="AL121" s="70">
        <f t="shared" si="115"/>
        <v>455.20525945734693</v>
      </c>
      <c r="AM121" s="99">
        <f t="shared" si="158"/>
        <v>5.2047281323877348</v>
      </c>
      <c r="AO121" s="71">
        <f t="shared" si="116"/>
        <v>50</v>
      </c>
      <c r="AP121" s="71">
        <f t="shared" si="117"/>
        <v>4.55</v>
      </c>
      <c r="AQ121" s="71">
        <v>1</v>
      </c>
      <c r="AR121" s="62">
        <f t="shared" si="118"/>
        <v>1.325</v>
      </c>
      <c r="AS121" s="70">
        <f t="shared" si="86"/>
        <v>36</v>
      </c>
      <c r="AT121" s="70">
        <f t="shared" si="119"/>
        <v>2385</v>
      </c>
      <c r="AU121" s="70">
        <f t="shared" si="120"/>
        <v>46592.000000000153</v>
      </c>
      <c r="AV121" s="70">
        <f t="shared" si="121"/>
        <v>1908408320.0000148</v>
      </c>
      <c r="AW121" s="70">
        <f t="shared" si="122"/>
        <v>455.20525945734693</v>
      </c>
      <c r="AX121" s="99">
        <f t="shared" si="164"/>
        <v>19.535429769392099</v>
      </c>
      <c r="AZ121" s="71">
        <f t="shared" si="123"/>
        <v>13</v>
      </c>
      <c r="BA121" s="71">
        <f t="shared" si="124"/>
        <v>6.06</v>
      </c>
      <c r="BB121" s="71">
        <v>1</v>
      </c>
      <c r="BC121" s="62">
        <f t="shared" si="125"/>
        <v>1.51</v>
      </c>
      <c r="BD121" s="70">
        <f t="shared" si="87"/>
        <v>1</v>
      </c>
      <c r="BE121" s="70">
        <f t="shared" si="126"/>
        <v>19.63</v>
      </c>
      <c r="BF121" s="70">
        <f t="shared" si="127"/>
        <v>367.40969572212077</v>
      </c>
      <c r="BG121" s="70">
        <f t="shared" si="128"/>
        <v>2541748224.0000196</v>
      </c>
      <c r="BH121" s="70">
        <f t="shared" si="129"/>
        <v>455.20525945734693</v>
      </c>
      <c r="BI121" s="99">
        <f t="shared" si="165"/>
        <v>18.716744560474822</v>
      </c>
      <c r="BK121" s="71">
        <f t="shared" si="130"/>
        <v>-37</v>
      </c>
      <c r="BL121" s="71">
        <f t="shared" si="131"/>
        <v>7.8199999999999994</v>
      </c>
      <c r="BM121" s="71">
        <v>1</v>
      </c>
      <c r="BN121" s="62">
        <f t="shared" si="132"/>
        <v>1.76</v>
      </c>
      <c r="BO121" s="70">
        <f t="shared" si="88"/>
        <v>1</v>
      </c>
      <c r="BP121" s="70">
        <f t="shared" si="133"/>
        <v>-65.12</v>
      </c>
      <c r="BQ121" s="70">
        <f t="shared" si="134"/>
        <v>0.46300404492622205</v>
      </c>
      <c r="BR121" s="70">
        <f t="shared" si="135"/>
        <v>3279945728.0000253</v>
      </c>
      <c r="BS121" s="70">
        <f t="shared" si="136"/>
        <v>455.20525945734693</v>
      </c>
      <c r="BV121" s="71">
        <f t="shared" si="137"/>
        <v>-92</v>
      </c>
      <c r="BW121" s="71">
        <f t="shared" si="138"/>
        <v>9.8550000000000004</v>
      </c>
      <c r="BX121" s="71">
        <v>1</v>
      </c>
      <c r="BY121" s="62">
        <f t="shared" si="139"/>
        <v>2.0350000000000001</v>
      </c>
      <c r="BZ121" s="70">
        <f t="shared" si="89"/>
        <v>1</v>
      </c>
      <c r="CA121" s="70">
        <f t="shared" si="140"/>
        <v>-187.22000000000003</v>
      </c>
      <c r="CB121" s="70">
        <f t="shared" si="141"/>
        <v>2.8490804220123069E-4</v>
      </c>
      <c r="CC121" s="70">
        <f t="shared" si="142"/>
        <v>4133486592.0000324</v>
      </c>
      <c r="CD121" s="70">
        <f t="shared" si="143"/>
        <v>455.20525945734693</v>
      </c>
      <c r="CG121" s="71">
        <f t="shared" si="144"/>
        <v>-142</v>
      </c>
      <c r="CH121" s="71">
        <f t="shared" si="145"/>
        <v>12.14</v>
      </c>
      <c r="CI121" s="71">
        <v>1</v>
      </c>
      <c r="CJ121" s="62">
        <f t="shared" si="146"/>
        <v>2.2850000000000001</v>
      </c>
      <c r="CK121" s="70">
        <f t="shared" si="90"/>
        <v>1</v>
      </c>
      <c r="CL121" s="70">
        <f t="shared" si="147"/>
        <v>-324.47000000000003</v>
      </c>
      <c r="CM121" s="70">
        <f t="shared" si="148"/>
        <v>3.4274159218065552E-7</v>
      </c>
      <c r="CN121" s="70">
        <f t="shared" si="149"/>
        <v>5091885056.0000401</v>
      </c>
      <c r="CO121" s="70">
        <f t="shared" si="150"/>
        <v>455.20525945734693</v>
      </c>
      <c r="CR121" s="71">
        <f t="shared" si="151"/>
        <v>-205</v>
      </c>
      <c r="CS121" s="71">
        <f t="shared" si="152"/>
        <v>14.74</v>
      </c>
      <c r="CT121" s="71">
        <v>1</v>
      </c>
      <c r="CU121" s="62">
        <f t="shared" si="160"/>
        <v>2.6</v>
      </c>
      <c r="CV121" s="70">
        <f t="shared" si="91"/>
        <v>1</v>
      </c>
      <c r="CW121" s="70">
        <f t="shared" si="153"/>
        <v>-533</v>
      </c>
      <c r="CX121" s="70">
        <f t="shared" si="154"/>
        <v>6.7029759520663896E-11</v>
      </c>
      <c r="CY121" s="70">
        <f t="shared" si="155"/>
        <v>6182404096.0000477</v>
      </c>
      <c r="CZ121" s="70">
        <f t="shared" si="156"/>
        <v>455.20525945734693</v>
      </c>
    </row>
    <row r="122" spans="1:104">
      <c r="A122" s="62">
        <f t="shared" si="92"/>
        <v>13.928809012738071</v>
      </c>
      <c r="B122" s="62">
        <f t="shared" si="93"/>
        <v>3.8666666666666667</v>
      </c>
      <c r="C122" s="83">
        <f t="shared" si="162"/>
        <v>6.06</v>
      </c>
      <c r="D122" s="87"/>
      <c r="E122" s="65">
        <f t="shared" si="94"/>
        <v>9635980.2103150431</v>
      </c>
      <c r="F122" s="62">
        <f t="shared" si="157"/>
        <v>23.200000000000014</v>
      </c>
      <c r="G122" s="66">
        <v>116</v>
      </c>
      <c r="H122" s="71">
        <f t="shared" si="95"/>
        <v>116</v>
      </c>
      <c r="I122" s="71">
        <f t="shared" si="96"/>
        <v>1</v>
      </c>
      <c r="J122" s="71">
        <v>1</v>
      </c>
      <c r="K122" s="62">
        <f t="shared" si="97"/>
        <v>1</v>
      </c>
      <c r="L122" s="70">
        <f t="shared" si="83"/>
        <v>20160</v>
      </c>
      <c r="M122" s="70">
        <f t="shared" si="98"/>
        <v>2338560</v>
      </c>
      <c r="N122" s="70">
        <f t="shared" si="99"/>
        <v>96359802.103150427</v>
      </c>
      <c r="O122" s="70">
        <f t="shared" si="100"/>
        <v>481799010.51575214</v>
      </c>
      <c r="P122" s="70">
        <f t="shared" si="101"/>
        <v>471.72233189806269</v>
      </c>
      <c r="Q122" s="99">
        <f t="shared" si="161"/>
        <v>41.204759383188986</v>
      </c>
      <c r="S122" s="71">
        <f t="shared" si="102"/>
        <v>106</v>
      </c>
      <c r="T122" s="71">
        <f t="shared" si="103"/>
        <v>2.0499999999999998</v>
      </c>
      <c r="U122" s="71">
        <v>1</v>
      </c>
      <c r="V122" s="62">
        <f t="shared" si="104"/>
        <v>1.05</v>
      </c>
      <c r="W122" s="70">
        <f t="shared" si="84"/>
        <v>40320</v>
      </c>
      <c r="X122" s="70">
        <f t="shared" si="105"/>
        <v>4487616</v>
      </c>
      <c r="Y122" s="70">
        <f t="shared" si="106"/>
        <v>49384398.577864558</v>
      </c>
      <c r="Z122" s="70">
        <f t="shared" si="107"/>
        <v>987687971.55729175</v>
      </c>
      <c r="AA122" s="70">
        <f t="shared" si="108"/>
        <v>471.72233189806269</v>
      </c>
      <c r="AB122" s="99">
        <f t="shared" si="163"/>
        <v>11.004595441736672</v>
      </c>
      <c r="AD122" s="71">
        <f t="shared" si="109"/>
        <v>81</v>
      </c>
      <c r="AE122" s="71">
        <f t="shared" si="110"/>
        <v>3.2249999999999996</v>
      </c>
      <c r="AF122" s="71">
        <v>1</v>
      </c>
      <c r="AG122" s="62">
        <f t="shared" si="111"/>
        <v>1.175</v>
      </c>
      <c r="AH122" s="70">
        <f t="shared" si="85"/>
        <v>4320</v>
      </c>
      <c r="AI122" s="70">
        <f t="shared" si="112"/>
        <v>411156</v>
      </c>
      <c r="AJ122" s="70">
        <f t="shared" si="113"/>
        <v>2427815.3264270267</v>
      </c>
      <c r="AK122" s="70">
        <f t="shared" si="114"/>
        <v>1553801808.9133005</v>
      </c>
      <c r="AL122" s="70">
        <f t="shared" si="115"/>
        <v>471.72233189806269</v>
      </c>
      <c r="AM122" s="99">
        <f t="shared" si="158"/>
        <v>5.9048519939561306</v>
      </c>
      <c r="AO122" s="71">
        <f t="shared" si="116"/>
        <v>51</v>
      </c>
      <c r="AP122" s="71">
        <f t="shared" si="117"/>
        <v>4.55</v>
      </c>
      <c r="AQ122" s="71">
        <v>1</v>
      </c>
      <c r="AR122" s="62">
        <f t="shared" si="118"/>
        <v>1.325</v>
      </c>
      <c r="AS122" s="70">
        <f t="shared" si="86"/>
        <v>36</v>
      </c>
      <c r="AT122" s="70">
        <f t="shared" si="119"/>
        <v>2432.6999999999998</v>
      </c>
      <c r="AU122" s="70">
        <f t="shared" si="120"/>
        <v>53520.153756022039</v>
      </c>
      <c r="AV122" s="70">
        <f t="shared" si="121"/>
        <v>2192185497.8466725</v>
      </c>
      <c r="AW122" s="70">
        <f t="shared" si="122"/>
        <v>471.72233189806269</v>
      </c>
      <c r="AX122" s="99">
        <f t="shared" si="164"/>
        <v>22.000309843392955</v>
      </c>
      <c r="AZ122" s="71">
        <f t="shared" si="123"/>
        <v>14</v>
      </c>
      <c r="BA122" s="71">
        <f t="shared" si="124"/>
        <v>6.06</v>
      </c>
      <c r="BB122" s="71">
        <v>1</v>
      </c>
      <c r="BC122" s="62">
        <f t="shared" si="125"/>
        <v>1.51</v>
      </c>
      <c r="BD122" s="70">
        <f t="shared" si="87"/>
        <v>1</v>
      </c>
      <c r="BE122" s="70">
        <f t="shared" si="126"/>
        <v>21.14</v>
      </c>
      <c r="BF122" s="70">
        <f t="shared" si="127"/>
        <v>422.04291308596123</v>
      </c>
      <c r="BG122" s="70">
        <f t="shared" si="128"/>
        <v>2919702003.7254581</v>
      </c>
      <c r="BH122" s="70">
        <f t="shared" si="129"/>
        <v>471.72233189806269</v>
      </c>
      <c r="BI122" s="99">
        <f t="shared" si="165"/>
        <v>19.964186995551618</v>
      </c>
      <c r="BK122" s="71">
        <f t="shared" si="130"/>
        <v>-36</v>
      </c>
      <c r="BL122" s="71">
        <f t="shared" si="131"/>
        <v>7.8199999999999994</v>
      </c>
      <c r="BM122" s="71">
        <v>1</v>
      </c>
      <c r="BN122" s="62">
        <f t="shared" si="132"/>
        <v>1.76</v>
      </c>
      <c r="BO122" s="70">
        <f t="shared" si="88"/>
        <v>1</v>
      </c>
      <c r="BP122" s="70">
        <f t="shared" si="133"/>
        <v>-63.36</v>
      </c>
      <c r="BQ122" s="70">
        <f t="shared" si="134"/>
        <v>0.53185198476372442</v>
      </c>
      <c r="BR122" s="70">
        <f t="shared" si="135"/>
        <v>3767668262.2331815</v>
      </c>
      <c r="BS122" s="70">
        <f t="shared" si="136"/>
        <v>471.72233189806269</v>
      </c>
      <c r="BV122" s="71">
        <f t="shared" si="137"/>
        <v>-91</v>
      </c>
      <c r="BW122" s="71">
        <f t="shared" si="138"/>
        <v>9.8550000000000004</v>
      </c>
      <c r="BX122" s="71">
        <v>1</v>
      </c>
      <c r="BY122" s="62">
        <f t="shared" si="139"/>
        <v>2.0350000000000001</v>
      </c>
      <c r="BZ122" s="70">
        <f t="shared" si="89"/>
        <v>1</v>
      </c>
      <c r="CA122" s="70">
        <f t="shared" si="140"/>
        <v>-185.185</v>
      </c>
      <c r="CB122" s="70">
        <f t="shared" si="141"/>
        <v>3.2727339940197958E-4</v>
      </c>
      <c r="CC122" s="70">
        <f t="shared" si="142"/>
        <v>4748129248.6327381</v>
      </c>
      <c r="CD122" s="70">
        <f t="shared" si="143"/>
        <v>471.72233189806269</v>
      </c>
      <c r="CG122" s="71">
        <f t="shared" si="144"/>
        <v>-141</v>
      </c>
      <c r="CH122" s="71">
        <f t="shared" si="145"/>
        <v>12.14</v>
      </c>
      <c r="CI122" s="71">
        <v>1</v>
      </c>
      <c r="CJ122" s="62">
        <f t="shared" si="146"/>
        <v>2.2850000000000001</v>
      </c>
      <c r="CK122" s="70">
        <f t="shared" si="90"/>
        <v>1</v>
      </c>
      <c r="CL122" s="70">
        <f t="shared" si="147"/>
        <v>-322.185</v>
      </c>
      <c r="CM122" s="70">
        <f t="shared" si="148"/>
        <v>3.9370670312698369E-7</v>
      </c>
      <c r="CN122" s="70">
        <f t="shared" si="149"/>
        <v>5849039987.661231</v>
      </c>
      <c r="CO122" s="70">
        <f t="shared" si="150"/>
        <v>471.72233189806269</v>
      </c>
      <c r="CR122" s="71">
        <f t="shared" si="151"/>
        <v>-204</v>
      </c>
      <c r="CS122" s="71">
        <f t="shared" si="152"/>
        <v>14.74</v>
      </c>
      <c r="CT122" s="71">
        <v>1</v>
      </c>
      <c r="CU122" s="62">
        <f t="shared" si="160"/>
        <v>2.6</v>
      </c>
      <c r="CV122" s="70">
        <f t="shared" si="91"/>
        <v>1</v>
      </c>
      <c r="CW122" s="70">
        <f t="shared" si="153"/>
        <v>-530.4</v>
      </c>
      <c r="CX122" s="70">
        <f t="shared" si="154"/>
        <v>7.6996974497233469E-11</v>
      </c>
      <c r="CY122" s="70">
        <f t="shared" si="155"/>
        <v>7101717415.0021868</v>
      </c>
      <c r="CZ122" s="70">
        <f t="shared" si="156"/>
        <v>471.72233189806269</v>
      </c>
    </row>
    <row r="123" spans="1:104">
      <c r="A123" s="62">
        <f t="shared" si="92"/>
        <v>14.420007401773372</v>
      </c>
      <c r="B123" s="62">
        <f t="shared" si="93"/>
        <v>3.9</v>
      </c>
      <c r="C123" s="83">
        <f t="shared" si="162"/>
        <v>6.06</v>
      </c>
      <c r="D123" s="87"/>
      <c r="E123" s="65">
        <f t="shared" si="94"/>
        <v>11068834.616372872</v>
      </c>
      <c r="F123" s="62">
        <f t="shared" si="157"/>
        <v>23.400000000000013</v>
      </c>
      <c r="G123" s="66">
        <v>117</v>
      </c>
      <c r="H123" s="71">
        <f t="shared" si="95"/>
        <v>117</v>
      </c>
      <c r="I123" s="71">
        <f t="shared" si="96"/>
        <v>1</v>
      </c>
      <c r="J123" s="71">
        <v>1</v>
      </c>
      <c r="K123" s="62">
        <f t="shared" si="97"/>
        <v>1</v>
      </c>
      <c r="L123" s="70">
        <f t="shared" si="83"/>
        <v>20160</v>
      </c>
      <c r="M123" s="70">
        <f t="shared" si="98"/>
        <v>2358720</v>
      </c>
      <c r="N123" s="70">
        <f t="shared" si="99"/>
        <v>110688346.16372871</v>
      </c>
      <c r="O123" s="70">
        <f t="shared" si="100"/>
        <v>553441730.81864357</v>
      </c>
      <c r="P123" s="70">
        <f t="shared" si="101"/>
        <v>488.83825092011728</v>
      </c>
      <c r="Q123" s="99">
        <f t="shared" si="161"/>
        <v>46.927293686291172</v>
      </c>
      <c r="S123" s="71">
        <f t="shared" si="102"/>
        <v>107</v>
      </c>
      <c r="T123" s="71">
        <f t="shared" si="103"/>
        <v>2.0499999999999998</v>
      </c>
      <c r="U123" s="71">
        <v>1</v>
      </c>
      <c r="V123" s="62">
        <f t="shared" si="104"/>
        <v>1.05</v>
      </c>
      <c r="W123" s="70">
        <f t="shared" si="84"/>
        <v>40320</v>
      </c>
      <c r="X123" s="70">
        <f t="shared" si="105"/>
        <v>4529952</v>
      </c>
      <c r="Y123" s="70">
        <f t="shared" si="106"/>
        <v>56727777.408910938</v>
      </c>
      <c r="Z123" s="70">
        <f t="shared" si="107"/>
        <v>1134555548.1782193</v>
      </c>
      <c r="AA123" s="70">
        <f t="shared" si="108"/>
        <v>488.83825092011728</v>
      </c>
      <c r="AB123" s="99">
        <f t="shared" si="163"/>
        <v>12.522820861879097</v>
      </c>
      <c r="AD123" s="71">
        <f t="shared" si="109"/>
        <v>82</v>
      </c>
      <c r="AE123" s="71">
        <f t="shared" si="110"/>
        <v>3.2249999999999996</v>
      </c>
      <c r="AF123" s="71">
        <v>1</v>
      </c>
      <c r="AG123" s="62">
        <f t="shared" si="111"/>
        <v>1.175</v>
      </c>
      <c r="AH123" s="70">
        <f t="shared" si="85"/>
        <v>4320</v>
      </c>
      <c r="AI123" s="70">
        <f t="shared" si="112"/>
        <v>416232</v>
      </c>
      <c r="AJ123" s="70">
        <f t="shared" si="113"/>
        <v>2788827.4717033152</v>
      </c>
      <c r="AK123" s="70">
        <f t="shared" si="114"/>
        <v>1784849581.8901255</v>
      </c>
      <c r="AL123" s="70">
        <f t="shared" si="115"/>
        <v>488.83825092011728</v>
      </c>
      <c r="AM123" s="99">
        <f t="shared" si="158"/>
        <v>6.7001755552271698</v>
      </c>
      <c r="AO123" s="71">
        <f t="shared" si="116"/>
        <v>52</v>
      </c>
      <c r="AP123" s="71">
        <f t="shared" si="117"/>
        <v>4.55</v>
      </c>
      <c r="AQ123" s="71">
        <v>1</v>
      </c>
      <c r="AR123" s="62">
        <f t="shared" si="118"/>
        <v>1.325</v>
      </c>
      <c r="AS123" s="70">
        <f t="shared" si="86"/>
        <v>36</v>
      </c>
      <c r="AT123" s="70">
        <f t="shared" si="119"/>
        <v>2480.4</v>
      </c>
      <c r="AU123" s="70">
        <f t="shared" si="120"/>
        <v>61478.512578730901</v>
      </c>
      <c r="AV123" s="70">
        <f t="shared" si="121"/>
        <v>2518159875.2248282</v>
      </c>
      <c r="AW123" s="70">
        <f t="shared" si="122"/>
        <v>488.83825092011728</v>
      </c>
      <c r="AX123" s="99">
        <f t="shared" si="164"/>
        <v>24.785725116404976</v>
      </c>
      <c r="AZ123" s="71">
        <f t="shared" si="123"/>
        <v>15</v>
      </c>
      <c r="BA123" s="71">
        <f t="shared" si="124"/>
        <v>6.06</v>
      </c>
      <c r="BB123" s="71">
        <v>1</v>
      </c>
      <c r="BC123" s="62">
        <f t="shared" si="125"/>
        <v>1.51</v>
      </c>
      <c r="BD123" s="70">
        <f t="shared" si="87"/>
        <v>1</v>
      </c>
      <c r="BE123" s="70">
        <f t="shared" si="126"/>
        <v>22.65</v>
      </c>
      <c r="BF123" s="70">
        <f t="shared" si="127"/>
        <v>484.80000000000041</v>
      </c>
      <c r="BG123" s="70">
        <f t="shared" si="128"/>
        <v>3353856888.7609801</v>
      </c>
      <c r="BH123" s="70">
        <f t="shared" si="129"/>
        <v>488.83825092011728</v>
      </c>
      <c r="BI123" s="99">
        <f t="shared" si="165"/>
        <v>21.403973509933795</v>
      </c>
      <c r="BK123" s="71">
        <f t="shared" si="130"/>
        <v>-35</v>
      </c>
      <c r="BL123" s="71">
        <f t="shared" si="131"/>
        <v>7.8199999999999994</v>
      </c>
      <c r="BM123" s="71">
        <v>1</v>
      </c>
      <c r="BN123" s="62">
        <f t="shared" si="132"/>
        <v>1.76</v>
      </c>
      <c r="BO123" s="70">
        <f t="shared" si="88"/>
        <v>1</v>
      </c>
      <c r="BP123" s="70">
        <f t="shared" si="133"/>
        <v>-61.6</v>
      </c>
      <c r="BQ123" s="70">
        <f t="shared" si="134"/>
        <v>0.61093749999999847</v>
      </c>
      <c r="BR123" s="70">
        <f t="shared" si="135"/>
        <v>4327914335.0017929</v>
      </c>
      <c r="BS123" s="70">
        <f t="shared" si="136"/>
        <v>488.83825092011728</v>
      </c>
      <c r="BV123" s="71">
        <f t="shared" si="137"/>
        <v>-90</v>
      </c>
      <c r="BW123" s="71">
        <f t="shared" si="138"/>
        <v>9.8550000000000004</v>
      </c>
      <c r="BX123" s="71">
        <v>1</v>
      </c>
      <c r="BY123" s="62">
        <f t="shared" si="139"/>
        <v>2.0350000000000001</v>
      </c>
      <c r="BZ123" s="70">
        <f t="shared" si="89"/>
        <v>1</v>
      </c>
      <c r="CA123" s="70">
        <f t="shared" si="140"/>
        <v>-183.15</v>
      </c>
      <c r="CB123" s="70">
        <f t="shared" si="141"/>
        <v>3.7593841552734152E-4</v>
      </c>
      <c r="CC123" s="70">
        <f t="shared" si="142"/>
        <v>5454168257.2177324</v>
      </c>
      <c r="CD123" s="70">
        <f t="shared" si="143"/>
        <v>488.83825092011728</v>
      </c>
      <c r="CG123" s="71">
        <f t="shared" si="144"/>
        <v>-140</v>
      </c>
      <c r="CH123" s="71">
        <f t="shared" si="145"/>
        <v>12.14</v>
      </c>
      <c r="CI123" s="71">
        <v>1</v>
      </c>
      <c r="CJ123" s="62">
        <f t="shared" si="146"/>
        <v>2.2850000000000001</v>
      </c>
      <c r="CK123" s="70">
        <f t="shared" si="90"/>
        <v>1</v>
      </c>
      <c r="CL123" s="70">
        <f t="shared" si="147"/>
        <v>-319.90000000000003</v>
      </c>
      <c r="CM123" s="70">
        <f t="shared" si="148"/>
        <v>4.5225024223327215E-7</v>
      </c>
      <c r="CN123" s="70">
        <f t="shared" si="149"/>
        <v>6718782612.1383343</v>
      </c>
      <c r="CO123" s="70">
        <f t="shared" si="150"/>
        <v>488.83825092011728</v>
      </c>
      <c r="CR123" s="71">
        <f t="shared" si="151"/>
        <v>-203</v>
      </c>
      <c r="CS123" s="71">
        <f t="shared" si="152"/>
        <v>14.74</v>
      </c>
      <c r="CT123" s="71">
        <v>1</v>
      </c>
      <c r="CU123" s="62">
        <f t="shared" si="160"/>
        <v>2.6</v>
      </c>
      <c r="CV123" s="70">
        <f t="shared" si="91"/>
        <v>1</v>
      </c>
      <c r="CW123" s="70">
        <f t="shared" si="153"/>
        <v>-527.80000000000007</v>
      </c>
      <c r="CX123" s="70">
        <f t="shared" si="154"/>
        <v>8.8446297944720771E-11</v>
      </c>
      <c r="CY123" s="70">
        <f t="shared" si="155"/>
        <v>8157731112.2668076</v>
      </c>
      <c r="CZ123" s="70">
        <f t="shared" si="156"/>
        <v>488.83825092011728</v>
      </c>
    </row>
    <row r="124" spans="1:104">
      <c r="A124" s="62">
        <f t="shared" si="92"/>
        <v>14.928527864589011</v>
      </c>
      <c r="B124" s="62">
        <f t="shared" si="93"/>
        <v>3.9333333333333331</v>
      </c>
      <c r="C124" s="83">
        <f t="shared" si="162"/>
        <v>6.06</v>
      </c>
      <c r="D124" s="87"/>
      <c r="E124" s="65">
        <f t="shared" si="94"/>
        <v>12714752.115561755</v>
      </c>
      <c r="F124" s="62">
        <f t="shared" si="157"/>
        <v>23.600000000000016</v>
      </c>
      <c r="G124" s="66">
        <v>118</v>
      </c>
      <c r="H124" s="71">
        <f t="shared" si="95"/>
        <v>118</v>
      </c>
      <c r="I124" s="71">
        <f t="shared" si="96"/>
        <v>1</v>
      </c>
      <c r="J124" s="71">
        <v>1</v>
      </c>
      <c r="K124" s="62">
        <f t="shared" si="97"/>
        <v>1</v>
      </c>
      <c r="L124" s="70">
        <f t="shared" si="83"/>
        <v>20160</v>
      </c>
      <c r="M124" s="70">
        <f t="shared" si="98"/>
        <v>2378880</v>
      </c>
      <c r="N124" s="70">
        <f t="shared" si="99"/>
        <v>127147521.15561755</v>
      </c>
      <c r="O124" s="70">
        <f t="shared" si="100"/>
        <v>635737605.77808774</v>
      </c>
      <c r="P124" s="70">
        <f t="shared" si="101"/>
        <v>506.57471220505374</v>
      </c>
      <c r="Q124" s="99">
        <f t="shared" si="161"/>
        <v>53.448480442736731</v>
      </c>
      <c r="S124" s="71">
        <f t="shared" si="102"/>
        <v>108</v>
      </c>
      <c r="T124" s="71">
        <f t="shared" si="103"/>
        <v>2.0499999999999998</v>
      </c>
      <c r="U124" s="71">
        <v>1</v>
      </c>
      <c r="V124" s="62">
        <f t="shared" si="104"/>
        <v>1.05</v>
      </c>
      <c r="W124" s="70">
        <f t="shared" si="84"/>
        <v>40320</v>
      </c>
      <c r="X124" s="70">
        <f t="shared" si="105"/>
        <v>4572288</v>
      </c>
      <c r="Y124" s="70">
        <f t="shared" si="106"/>
        <v>65163104.592253968</v>
      </c>
      <c r="Z124" s="70">
        <f t="shared" si="107"/>
        <v>1303262091.8450799</v>
      </c>
      <c r="AA124" s="70">
        <f t="shared" si="108"/>
        <v>506.57471220505374</v>
      </c>
      <c r="AB124" s="99">
        <f t="shared" si="163"/>
        <v>14.251749800593045</v>
      </c>
      <c r="AD124" s="71">
        <f t="shared" si="109"/>
        <v>83</v>
      </c>
      <c r="AE124" s="71">
        <f t="shared" si="110"/>
        <v>3.2249999999999996</v>
      </c>
      <c r="AF124" s="71">
        <v>1</v>
      </c>
      <c r="AG124" s="62">
        <f t="shared" si="111"/>
        <v>1.175</v>
      </c>
      <c r="AH124" s="70">
        <f t="shared" si="85"/>
        <v>4320</v>
      </c>
      <c r="AI124" s="70">
        <f t="shared" si="112"/>
        <v>421308</v>
      </c>
      <c r="AJ124" s="70">
        <f t="shared" si="113"/>
        <v>3203521.5291161384</v>
      </c>
      <c r="AK124" s="70">
        <f t="shared" si="114"/>
        <v>2050253778.6343329</v>
      </c>
      <c r="AL124" s="70">
        <f t="shared" si="115"/>
        <v>506.57471220505374</v>
      </c>
      <c r="AM124" s="99">
        <f t="shared" si="158"/>
        <v>7.60375195608946</v>
      </c>
      <c r="AO124" s="71">
        <f t="shared" si="116"/>
        <v>53</v>
      </c>
      <c r="AP124" s="71">
        <f t="shared" si="117"/>
        <v>4.55</v>
      </c>
      <c r="AQ124" s="71">
        <v>1</v>
      </c>
      <c r="AR124" s="62">
        <f t="shared" si="118"/>
        <v>1.325</v>
      </c>
      <c r="AS124" s="70">
        <f t="shared" si="86"/>
        <v>36</v>
      </c>
      <c r="AT124" s="70">
        <f t="shared" si="119"/>
        <v>2528.1</v>
      </c>
      <c r="AU124" s="70">
        <f t="shared" si="120"/>
        <v>70620.266266852705</v>
      </c>
      <c r="AV124" s="70">
        <f t="shared" si="121"/>
        <v>2892606106.2902989</v>
      </c>
      <c r="AW124" s="70">
        <f t="shared" si="122"/>
        <v>506.57471220505374</v>
      </c>
      <c r="AX124" s="99">
        <f t="shared" si="164"/>
        <v>27.934126920158501</v>
      </c>
      <c r="AZ124" s="71">
        <f t="shared" si="123"/>
        <v>16</v>
      </c>
      <c r="BA124" s="71">
        <f t="shared" si="124"/>
        <v>6.06</v>
      </c>
      <c r="BB124" s="71">
        <v>1</v>
      </c>
      <c r="BC124" s="62">
        <f t="shared" si="125"/>
        <v>1.51</v>
      </c>
      <c r="BD124" s="70">
        <f t="shared" si="87"/>
        <v>1</v>
      </c>
      <c r="BE124" s="70">
        <f t="shared" si="126"/>
        <v>24.16</v>
      </c>
      <c r="BF124" s="70">
        <f t="shared" si="127"/>
        <v>556.88896250256312</v>
      </c>
      <c r="BG124" s="70">
        <f t="shared" si="128"/>
        <v>3852569891.0152116</v>
      </c>
      <c r="BH124" s="70">
        <f t="shared" si="129"/>
        <v>506.57471220505374</v>
      </c>
      <c r="BI124" s="99">
        <f t="shared" si="165"/>
        <v>23.050039838682249</v>
      </c>
      <c r="BK124" s="71">
        <f t="shared" si="130"/>
        <v>-34</v>
      </c>
      <c r="BL124" s="71">
        <f t="shared" si="131"/>
        <v>7.8199999999999994</v>
      </c>
      <c r="BM124" s="71">
        <v>1</v>
      </c>
      <c r="BN124" s="62">
        <f t="shared" si="132"/>
        <v>1.76</v>
      </c>
      <c r="BO124" s="70">
        <f t="shared" si="88"/>
        <v>1</v>
      </c>
      <c r="BP124" s="70">
        <f t="shared" si="133"/>
        <v>-59.84</v>
      </c>
      <c r="BQ124" s="70">
        <f t="shared" si="134"/>
        <v>0.7017829012559994</v>
      </c>
      <c r="BR124" s="70">
        <f t="shared" si="135"/>
        <v>4971468077.1846457</v>
      </c>
      <c r="BS124" s="70">
        <f t="shared" si="136"/>
        <v>506.57471220505374</v>
      </c>
      <c r="BV124" s="71">
        <f t="shared" si="137"/>
        <v>-89</v>
      </c>
      <c r="BW124" s="71">
        <f t="shared" si="138"/>
        <v>9.8550000000000004</v>
      </c>
      <c r="BX124" s="71">
        <v>1</v>
      </c>
      <c r="BY124" s="62">
        <f t="shared" si="139"/>
        <v>2.0350000000000001</v>
      </c>
      <c r="BZ124" s="70">
        <f t="shared" si="89"/>
        <v>1</v>
      </c>
      <c r="CA124" s="70">
        <f t="shared" si="140"/>
        <v>-181.11500000000001</v>
      </c>
      <c r="CB124" s="70">
        <f t="shared" si="141"/>
        <v>4.3183983949644897E-4</v>
      </c>
      <c r="CC124" s="70">
        <f t="shared" si="142"/>
        <v>6265194104.9430552</v>
      </c>
      <c r="CD124" s="70">
        <f t="shared" si="143"/>
        <v>506.57471220505374</v>
      </c>
      <c r="CG124" s="71">
        <f t="shared" si="144"/>
        <v>-139</v>
      </c>
      <c r="CH124" s="71">
        <f t="shared" si="145"/>
        <v>12.14</v>
      </c>
      <c r="CI124" s="71">
        <v>1</v>
      </c>
      <c r="CJ124" s="62">
        <f t="shared" si="146"/>
        <v>2.2850000000000001</v>
      </c>
      <c r="CK124" s="70">
        <f t="shared" si="90"/>
        <v>1</v>
      </c>
      <c r="CL124" s="70">
        <f t="shared" si="147"/>
        <v>-317.61500000000001</v>
      </c>
      <c r="CM124" s="70">
        <f t="shared" si="148"/>
        <v>5.1949910930037039E-7</v>
      </c>
      <c r="CN124" s="70">
        <f t="shared" si="149"/>
        <v>7717854534.1459856</v>
      </c>
      <c r="CO124" s="70">
        <f t="shared" si="150"/>
        <v>506.57471220505374</v>
      </c>
      <c r="CR124" s="71">
        <f t="shared" si="151"/>
        <v>-202</v>
      </c>
      <c r="CS124" s="71">
        <f t="shared" si="152"/>
        <v>14.74</v>
      </c>
      <c r="CT124" s="71">
        <v>1</v>
      </c>
      <c r="CU124" s="62">
        <f t="shared" si="160"/>
        <v>2.6</v>
      </c>
      <c r="CV124" s="70">
        <f t="shared" si="91"/>
        <v>1</v>
      </c>
      <c r="CW124" s="70">
        <f t="shared" si="153"/>
        <v>-525.20000000000005</v>
      </c>
      <c r="CX124" s="70">
        <f t="shared" si="154"/>
        <v>1.0159811695467837E-10</v>
      </c>
      <c r="CY124" s="70">
        <f t="shared" si="155"/>
        <v>9370772309.169014</v>
      </c>
      <c r="CZ124" s="70">
        <f t="shared" si="156"/>
        <v>506.57471220505374</v>
      </c>
    </row>
    <row r="125" spans="1:104">
      <c r="A125" s="62">
        <f t="shared" si="92"/>
        <v>15.454981262797627</v>
      </c>
      <c r="B125" s="62">
        <f t="shared" si="93"/>
        <v>3.9666666666666668</v>
      </c>
      <c r="C125" s="83">
        <f t="shared" si="162"/>
        <v>6.06</v>
      </c>
      <c r="D125" s="87"/>
      <c r="E125" s="65">
        <f t="shared" si="94"/>
        <v>14605414.839340866</v>
      </c>
      <c r="F125" s="62">
        <f t="shared" si="157"/>
        <v>23.800000000000011</v>
      </c>
      <c r="G125" s="66">
        <v>119</v>
      </c>
      <c r="H125" s="71">
        <f t="shared" si="95"/>
        <v>119</v>
      </c>
      <c r="I125" s="71">
        <f t="shared" si="96"/>
        <v>1</v>
      </c>
      <c r="J125" s="71">
        <v>1</v>
      </c>
      <c r="K125" s="62">
        <f t="shared" si="97"/>
        <v>1</v>
      </c>
      <c r="L125" s="70">
        <f t="shared" si="83"/>
        <v>20160</v>
      </c>
      <c r="M125" s="70">
        <f t="shared" si="98"/>
        <v>2399040</v>
      </c>
      <c r="N125" s="70">
        <f t="shared" si="99"/>
        <v>146054148.39340866</v>
      </c>
      <c r="O125" s="70">
        <f t="shared" si="100"/>
        <v>730270741.96704328</v>
      </c>
      <c r="P125" s="70">
        <f t="shared" si="101"/>
        <v>524.95419689302605</v>
      </c>
      <c r="Q125" s="99">
        <f t="shared" si="161"/>
        <v>60.880247262825407</v>
      </c>
      <c r="S125" s="71">
        <f t="shared" si="102"/>
        <v>109</v>
      </c>
      <c r="T125" s="71">
        <f t="shared" si="103"/>
        <v>2.0499999999999998</v>
      </c>
      <c r="U125" s="71">
        <v>1</v>
      </c>
      <c r="V125" s="62">
        <f t="shared" si="104"/>
        <v>1.05</v>
      </c>
      <c r="W125" s="70">
        <f t="shared" si="84"/>
        <v>40320</v>
      </c>
      <c r="X125" s="70">
        <f t="shared" si="105"/>
        <v>4614624</v>
      </c>
      <c r="Y125" s="70">
        <f t="shared" si="106"/>
        <v>74852751.051621869</v>
      </c>
      <c r="Z125" s="70">
        <f t="shared" si="107"/>
        <v>1497055021.0324385</v>
      </c>
      <c r="AA125" s="70">
        <f t="shared" si="108"/>
        <v>524.95419689302605</v>
      </c>
      <c r="AB125" s="99">
        <f t="shared" si="163"/>
        <v>16.220769243956141</v>
      </c>
      <c r="AD125" s="71">
        <f t="shared" si="109"/>
        <v>84</v>
      </c>
      <c r="AE125" s="71">
        <f t="shared" si="110"/>
        <v>3.2249999999999996</v>
      </c>
      <c r="AF125" s="71">
        <v>1</v>
      </c>
      <c r="AG125" s="62">
        <f t="shared" si="111"/>
        <v>1.175</v>
      </c>
      <c r="AH125" s="70">
        <f t="shared" si="85"/>
        <v>4320</v>
      </c>
      <c r="AI125" s="70">
        <f t="shared" si="112"/>
        <v>426384</v>
      </c>
      <c r="AJ125" s="70">
        <f t="shared" si="113"/>
        <v>3679879.9106932948</v>
      </c>
      <c r="AK125" s="70">
        <f t="shared" si="114"/>
        <v>2355123142.8437142</v>
      </c>
      <c r="AL125" s="70">
        <f t="shared" si="115"/>
        <v>524.95419689302605</v>
      </c>
      <c r="AM125" s="99">
        <f t="shared" si="158"/>
        <v>8.6304362046730052</v>
      </c>
      <c r="AO125" s="71">
        <f t="shared" si="116"/>
        <v>54</v>
      </c>
      <c r="AP125" s="71">
        <f t="shared" si="117"/>
        <v>4.55</v>
      </c>
      <c r="AQ125" s="71">
        <v>1</v>
      </c>
      <c r="AR125" s="62">
        <f t="shared" si="118"/>
        <v>1.325</v>
      </c>
      <c r="AS125" s="70">
        <f t="shared" si="86"/>
        <v>36</v>
      </c>
      <c r="AT125" s="70">
        <f t="shared" si="119"/>
        <v>2575.7999999999997</v>
      </c>
      <c r="AU125" s="70">
        <f t="shared" si="120"/>
        <v>81121.383690186311</v>
      </c>
      <c r="AV125" s="70">
        <f t="shared" si="121"/>
        <v>3322731875.9500465</v>
      </c>
      <c r="AW125" s="70">
        <f t="shared" si="122"/>
        <v>524.95419689302605</v>
      </c>
      <c r="AX125" s="99">
        <f t="shared" si="164"/>
        <v>31.493665536992903</v>
      </c>
      <c r="AZ125" s="71">
        <f t="shared" si="123"/>
        <v>17</v>
      </c>
      <c r="BA125" s="71">
        <f t="shared" si="124"/>
        <v>6.06</v>
      </c>
      <c r="BB125" s="71">
        <v>1</v>
      </c>
      <c r="BC125" s="62">
        <f t="shared" si="125"/>
        <v>1.51</v>
      </c>
      <c r="BD125" s="70">
        <f t="shared" si="87"/>
        <v>1</v>
      </c>
      <c r="BE125" s="70">
        <f t="shared" si="126"/>
        <v>25.67</v>
      </c>
      <c r="BF125" s="70">
        <f t="shared" si="127"/>
        <v>639.69743514269976</v>
      </c>
      <c r="BG125" s="70">
        <f t="shared" si="128"/>
        <v>4425440696.320282</v>
      </c>
      <c r="BH125" s="70">
        <f t="shared" si="129"/>
        <v>524.95419689302605</v>
      </c>
      <c r="BI125" s="99">
        <f t="shared" si="165"/>
        <v>24.920040324998041</v>
      </c>
      <c r="BK125" s="71">
        <f t="shared" si="130"/>
        <v>-33</v>
      </c>
      <c r="BL125" s="71">
        <f t="shared" si="131"/>
        <v>7.8199999999999994</v>
      </c>
      <c r="BM125" s="71">
        <v>1</v>
      </c>
      <c r="BN125" s="62">
        <f t="shared" si="132"/>
        <v>1.76</v>
      </c>
      <c r="BO125" s="70">
        <f t="shared" si="88"/>
        <v>1</v>
      </c>
      <c r="BP125" s="70">
        <f t="shared" si="133"/>
        <v>-58.08</v>
      </c>
      <c r="BQ125" s="70">
        <f t="shared" si="134"/>
        <v>0.80613686423781317</v>
      </c>
      <c r="BR125" s="70">
        <f t="shared" si="135"/>
        <v>5710717202.1822777</v>
      </c>
      <c r="BS125" s="70">
        <f t="shared" si="136"/>
        <v>524.95419689302605</v>
      </c>
      <c r="BV125" s="71">
        <f t="shared" si="137"/>
        <v>-88</v>
      </c>
      <c r="BW125" s="71">
        <f t="shared" si="138"/>
        <v>9.8550000000000004</v>
      </c>
      <c r="BX125" s="71">
        <v>1</v>
      </c>
      <c r="BY125" s="62">
        <f t="shared" si="139"/>
        <v>2.0350000000000001</v>
      </c>
      <c r="BZ125" s="70">
        <f t="shared" si="89"/>
        <v>1</v>
      </c>
      <c r="CA125" s="70">
        <f t="shared" si="140"/>
        <v>-179.08</v>
      </c>
      <c r="CB125" s="70">
        <f t="shared" si="141"/>
        <v>4.9605371325175474E-4</v>
      </c>
      <c r="CC125" s="70">
        <f t="shared" si="142"/>
        <v>7196818162.0852108</v>
      </c>
      <c r="CD125" s="70">
        <f t="shared" si="143"/>
        <v>524.95419689302605</v>
      </c>
      <c r="CG125" s="71">
        <f t="shared" si="144"/>
        <v>-138</v>
      </c>
      <c r="CH125" s="71">
        <f t="shared" si="145"/>
        <v>12.14</v>
      </c>
      <c r="CI125" s="71">
        <v>1</v>
      </c>
      <c r="CJ125" s="62">
        <f t="shared" si="146"/>
        <v>2.2850000000000001</v>
      </c>
      <c r="CK125" s="70">
        <f t="shared" si="90"/>
        <v>1</v>
      </c>
      <c r="CL125" s="70">
        <f t="shared" si="147"/>
        <v>-315.33000000000004</v>
      </c>
      <c r="CM125" s="70">
        <f t="shared" si="148"/>
        <v>5.9674777227576038E-7</v>
      </c>
      <c r="CN125" s="70">
        <f t="shared" si="149"/>
        <v>8865486807.4799061</v>
      </c>
      <c r="CO125" s="70">
        <f t="shared" si="150"/>
        <v>524.95419689302605</v>
      </c>
      <c r="CR125" s="71">
        <f t="shared" si="151"/>
        <v>-201</v>
      </c>
      <c r="CS125" s="71">
        <f t="shared" si="152"/>
        <v>14.74</v>
      </c>
      <c r="CT125" s="71">
        <v>1</v>
      </c>
      <c r="CU125" s="62">
        <f t="shared" si="160"/>
        <v>2.6</v>
      </c>
      <c r="CV125" s="70">
        <f t="shared" si="91"/>
        <v>1</v>
      </c>
      <c r="CW125" s="70">
        <f t="shared" si="153"/>
        <v>-522.6</v>
      </c>
      <c r="CX125" s="70">
        <f t="shared" si="154"/>
        <v>1.1670558981663541E-10</v>
      </c>
      <c r="CY125" s="70">
        <f t="shared" si="155"/>
        <v>10764190736.594217</v>
      </c>
      <c r="CZ125" s="70">
        <f t="shared" si="156"/>
        <v>524.95419689302605</v>
      </c>
    </row>
    <row r="126" spans="1:104">
      <c r="A126" s="62">
        <f t="shared" si="92"/>
        <v>16.000000000000103</v>
      </c>
      <c r="B126" s="62">
        <f t="shared" si="93"/>
        <v>4</v>
      </c>
      <c r="C126" s="83">
        <f t="shared" si="162"/>
        <v>6.06</v>
      </c>
      <c r="D126" s="87"/>
      <c r="E126" s="65">
        <f t="shared" si="94"/>
        <v>16777216.000000134</v>
      </c>
      <c r="F126" s="62">
        <f t="shared" si="157"/>
        <v>24.000000000000014</v>
      </c>
      <c r="G126" s="66">
        <v>120</v>
      </c>
      <c r="H126" s="71">
        <f t="shared" si="95"/>
        <v>120</v>
      </c>
      <c r="I126" s="71">
        <f t="shared" si="96"/>
        <v>1</v>
      </c>
      <c r="J126" s="71">
        <v>14</v>
      </c>
      <c r="K126" s="62">
        <f t="shared" si="97"/>
        <v>1</v>
      </c>
      <c r="L126" s="70">
        <f t="shared" si="83"/>
        <v>282240</v>
      </c>
      <c r="M126" s="70">
        <f t="shared" si="98"/>
        <v>33868800</v>
      </c>
      <c r="N126" s="70">
        <f t="shared" si="99"/>
        <v>167772160.00000134</v>
      </c>
      <c r="O126" s="70">
        <f t="shared" si="100"/>
        <v>838860800.00000668</v>
      </c>
      <c r="P126" s="70">
        <f t="shared" si="101"/>
        <v>544.00000000000352</v>
      </c>
      <c r="Q126" s="99">
        <f t="shared" si="161"/>
        <v>4.9535903250189364</v>
      </c>
      <c r="S126" s="71">
        <f t="shared" si="102"/>
        <v>110</v>
      </c>
      <c r="T126" s="71">
        <f t="shared" si="103"/>
        <v>2.0499999999999998</v>
      </c>
      <c r="U126" s="71">
        <v>1</v>
      </c>
      <c r="V126" s="62">
        <f t="shared" si="104"/>
        <v>1.05</v>
      </c>
      <c r="W126" s="70">
        <f t="shared" si="84"/>
        <v>40320</v>
      </c>
      <c r="X126" s="70">
        <f t="shared" si="105"/>
        <v>4656960</v>
      </c>
      <c r="Y126" s="70">
        <f t="shared" si="106"/>
        <v>85983232.000000626</v>
      </c>
      <c r="Z126" s="70">
        <f t="shared" si="107"/>
        <v>1719664640.0000136</v>
      </c>
      <c r="AA126" s="70">
        <f t="shared" si="108"/>
        <v>544.00000000000352</v>
      </c>
      <c r="AB126" s="99">
        <f t="shared" si="163"/>
        <v>18.463382120525111</v>
      </c>
      <c r="AD126" s="71">
        <f t="shared" si="109"/>
        <v>85</v>
      </c>
      <c r="AE126" s="71">
        <f t="shared" si="110"/>
        <v>3.2249999999999996</v>
      </c>
      <c r="AF126" s="71">
        <v>1</v>
      </c>
      <c r="AG126" s="62">
        <f t="shared" si="111"/>
        <v>1.175</v>
      </c>
      <c r="AH126" s="70">
        <f t="shared" si="85"/>
        <v>4320</v>
      </c>
      <c r="AI126" s="70">
        <f t="shared" si="112"/>
        <v>431460</v>
      </c>
      <c r="AJ126" s="70">
        <f t="shared" si="113"/>
        <v>4227072.0000000233</v>
      </c>
      <c r="AK126" s="70">
        <f t="shared" si="114"/>
        <v>2705326080.0000215</v>
      </c>
      <c r="AL126" s="70">
        <f t="shared" si="115"/>
        <v>544.00000000000352</v>
      </c>
      <c r="AM126" s="99">
        <f t="shared" si="158"/>
        <v>9.7971353080239734</v>
      </c>
      <c r="AO126" s="71">
        <f t="shared" si="116"/>
        <v>55</v>
      </c>
      <c r="AP126" s="71">
        <f t="shared" si="117"/>
        <v>4.55</v>
      </c>
      <c r="AQ126" s="71">
        <v>1</v>
      </c>
      <c r="AR126" s="62">
        <f t="shared" si="118"/>
        <v>1.325</v>
      </c>
      <c r="AS126" s="70">
        <f t="shared" si="86"/>
        <v>36</v>
      </c>
      <c r="AT126" s="70">
        <f t="shared" si="119"/>
        <v>2623.5</v>
      </c>
      <c r="AU126" s="70">
        <f t="shared" si="120"/>
        <v>93184.000000000349</v>
      </c>
      <c r="AV126" s="70">
        <f t="shared" si="121"/>
        <v>3816816640.0000305</v>
      </c>
      <c r="AW126" s="70">
        <f t="shared" si="122"/>
        <v>544.00000000000352</v>
      </c>
      <c r="AX126" s="99">
        <f t="shared" si="164"/>
        <v>35.518963217076561</v>
      </c>
      <c r="AZ126" s="71">
        <f t="shared" si="123"/>
        <v>18</v>
      </c>
      <c r="BA126" s="71">
        <f t="shared" si="124"/>
        <v>6.06</v>
      </c>
      <c r="BB126" s="71">
        <v>1</v>
      </c>
      <c r="BC126" s="62">
        <f t="shared" si="125"/>
        <v>1.51</v>
      </c>
      <c r="BD126" s="70">
        <f t="shared" si="87"/>
        <v>1</v>
      </c>
      <c r="BE126" s="70">
        <f t="shared" si="126"/>
        <v>27.18</v>
      </c>
      <c r="BF126" s="70">
        <f t="shared" si="127"/>
        <v>734.81939144424177</v>
      </c>
      <c r="BG126" s="70">
        <f t="shared" si="128"/>
        <v>5083496448.000041</v>
      </c>
      <c r="BH126" s="70">
        <f t="shared" si="129"/>
        <v>544.00000000000352</v>
      </c>
      <c r="BI126" s="99">
        <f t="shared" si="165"/>
        <v>27.035297698463641</v>
      </c>
      <c r="BK126" s="71">
        <f t="shared" si="130"/>
        <v>-32</v>
      </c>
      <c r="BL126" s="71">
        <f t="shared" si="131"/>
        <v>7.8199999999999994</v>
      </c>
      <c r="BM126" s="71">
        <v>1</v>
      </c>
      <c r="BN126" s="62">
        <f t="shared" si="132"/>
        <v>1.76</v>
      </c>
      <c r="BO126" s="70">
        <f t="shared" si="88"/>
        <v>1</v>
      </c>
      <c r="BP126" s="70">
        <f t="shared" si="133"/>
        <v>-56.32</v>
      </c>
      <c r="BQ126" s="70">
        <f t="shared" si="134"/>
        <v>0.92600808985244421</v>
      </c>
      <c r="BR126" s="70">
        <f t="shared" si="135"/>
        <v>6559891456.0000515</v>
      </c>
      <c r="BS126" s="70">
        <f t="shared" si="136"/>
        <v>544.00000000000352</v>
      </c>
      <c r="BV126" s="71">
        <f t="shared" si="137"/>
        <v>-87</v>
      </c>
      <c r="BW126" s="71">
        <f t="shared" si="138"/>
        <v>9.8550000000000004</v>
      </c>
      <c r="BX126" s="71">
        <v>1</v>
      </c>
      <c r="BY126" s="62">
        <f t="shared" si="139"/>
        <v>2.0350000000000001</v>
      </c>
      <c r="BZ126" s="70">
        <f t="shared" si="89"/>
        <v>1</v>
      </c>
      <c r="CA126" s="70">
        <f t="shared" si="140"/>
        <v>-177.04500000000002</v>
      </c>
      <c r="CB126" s="70">
        <f t="shared" si="141"/>
        <v>5.6981608440246159E-4</v>
      </c>
      <c r="CC126" s="70">
        <f t="shared" si="142"/>
        <v>8266973184.0000658</v>
      </c>
      <c r="CD126" s="70">
        <f t="shared" si="143"/>
        <v>544.00000000000352</v>
      </c>
      <c r="CG126" s="71">
        <f t="shared" si="144"/>
        <v>-137</v>
      </c>
      <c r="CH126" s="71">
        <f t="shared" si="145"/>
        <v>12.14</v>
      </c>
      <c r="CI126" s="71">
        <v>1</v>
      </c>
      <c r="CJ126" s="62">
        <f t="shared" si="146"/>
        <v>2.2850000000000001</v>
      </c>
      <c r="CK126" s="70">
        <f t="shared" si="90"/>
        <v>1</v>
      </c>
      <c r="CL126" s="70">
        <f t="shared" si="147"/>
        <v>-313.04500000000002</v>
      </c>
      <c r="CM126" s="70">
        <f t="shared" si="148"/>
        <v>6.8548318436131125E-7</v>
      </c>
      <c r="CN126" s="70">
        <f t="shared" si="149"/>
        <v>10183770112.000082</v>
      </c>
      <c r="CO126" s="70">
        <f t="shared" si="150"/>
        <v>544.00000000000352</v>
      </c>
      <c r="CR126" s="71">
        <f t="shared" si="151"/>
        <v>-200</v>
      </c>
      <c r="CS126" s="71">
        <f t="shared" si="152"/>
        <v>14.74</v>
      </c>
      <c r="CT126" s="71">
        <v>1</v>
      </c>
      <c r="CU126" s="62">
        <f t="shared" si="160"/>
        <v>2.6</v>
      </c>
      <c r="CV126" s="70">
        <f t="shared" si="91"/>
        <v>1</v>
      </c>
      <c r="CW126" s="70">
        <f t="shared" si="153"/>
        <v>-520</v>
      </c>
      <c r="CX126" s="70">
        <f t="shared" si="154"/>
        <v>1.3405951904132784E-10</v>
      </c>
      <c r="CY126" s="70">
        <f t="shared" si="155"/>
        <v>12364808192.000099</v>
      </c>
      <c r="CZ126" s="70">
        <f t="shared" si="156"/>
        <v>544.00000000000352</v>
      </c>
    </row>
    <row r="127" spans="1:104">
      <c r="A127" s="62">
        <f t="shared" si="92"/>
        <v>16.564238781462148</v>
      </c>
      <c r="B127" s="62">
        <f t="shared" si="93"/>
        <v>4.0333333333333332</v>
      </c>
      <c r="C127" s="83">
        <f t="shared" si="162"/>
        <v>6.06</v>
      </c>
      <c r="D127" s="87"/>
      <c r="E127" s="65">
        <f t="shared" si="94"/>
        <v>19271960.420630097</v>
      </c>
      <c r="F127" s="62">
        <f t="shared" si="157"/>
        <v>24.20000000000001</v>
      </c>
      <c r="G127" s="66">
        <v>121</v>
      </c>
      <c r="H127" s="71">
        <f t="shared" si="95"/>
        <v>121</v>
      </c>
      <c r="I127" s="71">
        <f t="shared" si="96"/>
        <v>1</v>
      </c>
      <c r="J127" s="71">
        <v>1</v>
      </c>
      <c r="K127" s="62">
        <f t="shared" si="97"/>
        <v>1</v>
      </c>
      <c r="L127" s="70">
        <f t="shared" si="83"/>
        <v>282240</v>
      </c>
      <c r="M127" s="70">
        <f t="shared" si="98"/>
        <v>34151040</v>
      </c>
      <c r="N127" s="70">
        <f t="shared" si="99"/>
        <v>192719604.20630097</v>
      </c>
      <c r="O127" s="70">
        <f t="shared" si="100"/>
        <v>963598021.03150487</v>
      </c>
      <c r="P127" s="70">
        <f t="shared" si="101"/>
        <v>563.73625986242837</v>
      </c>
      <c r="Q127" s="99">
        <f t="shared" si="161"/>
        <v>5.6431547679456022</v>
      </c>
      <c r="S127" s="71">
        <f t="shared" si="102"/>
        <v>111</v>
      </c>
      <c r="T127" s="71">
        <f t="shared" si="103"/>
        <v>2.0499999999999998</v>
      </c>
      <c r="U127" s="71">
        <v>1</v>
      </c>
      <c r="V127" s="62">
        <f t="shared" si="104"/>
        <v>1.05</v>
      </c>
      <c r="W127" s="70">
        <f t="shared" si="84"/>
        <v>40320</v>
      </c>
      <c r="X127" s="70">
        <f t="shared" si="105"/>
        <v>4699296</v>
      </c>
      <c r="Y127" s="70">
        <f t="shared" si="106"/>
        <v>98768797.15572913</v>
      </c>
      <c r="Z127" s="70">
        <f t="shared" si="107"/>
        <v>1975375943.1145847</v>
      </c>
      <c r="AA127" s="70">
        <f t="shared" si="108"/>
        <v>563.73625986242837</v>
      </c>
      <c r="AB127" s="99">
        <f t="shared" si="163"/>
        <v>21.017785888722297</v>
      </c>
      <c r="AD127" s="71">
        <f t="shared" si="109"/>
        <v>86</v>
      </c>
      <c r="AE127" s="71">
        <f t="shared" si="110"/>
        <v>3.2249999999999996</v>
      </c>
      <c r="AF127" s="71">
        <v>1</v>
      </c>
      <c r="AG127" s="62">
        <f t="shared" si="111"/>
        <v>1.175</v>
      </c>
      <c r="AH127" s="70">
        <f t="shared" si="85"/>
        <v>4320</v>
      </c>
      <c r="AI127" s="70">
        <f t="shared" si="112"/>
        <v>436536</v>
      </c>
      <c r="AJ127" s="70">
        <f t="shared" si="113"/>
        <v>4855630.6528540542</v>
      </c>
      <c r="AK127" s="70">
        <f t="shared" si="114"/>
        <v>3107603617.8266029</v>
      </c>
      <c r="AL127" s="70">
        <f t="shared" si="115"/>
        <v>563.73625986242837</v>
      </c>
      <c r="AM127" s="99">
        <f t="shared" si="158"/>
        <v>11.12309329094062</v>
      </c>
      <c r="AO127" s="71">
        <f t="shared" si="116"/>
        <v>56</v>
      </c>
      <c r="AP127" s="71">
        <f t="shared" si="117"/>
        <v>4.55</v>
      </c>
      <c r="AQ127" s="71">
        <v>1</v>
      </c>
      <c r="AR127" s="62">
        <f t="shared" si="118"/>
        <v>1.325</v>
      </c>
      <c r="AS127" s="70">
        <f t="shared" si="86"/>
        <v>36</v>
      </c>
      <c r="AT127" s="70">
        <f t="shared" si="119"/>
        <v>2671.2</v>
      </c>
      <c r="AU127" s="70">
        <f t="shared" si="120"/>
        <v>107040.30751204411</v>
      </c>
      <c r="AV127" s="70">
        <f t="shared" si="121"/>
        <v>4384370995.693347</v>
      </c>
      <c r="AW127" s="70">
        <f t="shared" si="122"/>
        <v>563.73625986242837</v>
      </c>
      <c r="AX127" s="99">
        <f t="shared" si="164"/>
        <v>40.071992929037179</v>
      </c>
      <c r="AZ127" s="71">
        <f t="shared" si="123"/>
        <v>19</v>
      </c>
      <c r="BA127" s="71">
        <f t="shared" si="124"/>
        <v>6.06</v>
      </c>
      <c r="BB127" s="71">
        <v>1</v>
      </c>
      <c r="BC127" s="62">
        <f t="shared" si="125"/>
        <v>1.51</v>
      </c>
      <c r="BD127" s="70">
        <f t="shared" si="87"/>
        <v>1</v>
      </c>
      <c r="BE127" s="70">
        <f t="shared" si="126"/>
        <v>28.69</v>
      </c>
      <c r="BF127" s="70">
        <f t="shared" si="127"/>
        <v>844.08582617192292</v>
      </c>
      <c r="BG127" s="70">
        <f t="shared" si="128"/>
        <v>5839404007.4509192</v>
      </c>
      <c r="BH127" s="70">
        <f t="shared" si="129"/>
        <v>563.73625986242837</v>
      </c>
      <c r="BI127" s="99">
        <f t="shared" si="165"/>
        <v>29.420907151339243</v>
      </c>
      <c r="BK127" s="71">
        <f t="shared" si="130"/>
        <v>-31</v>
      </c>
      <c r="BL127" s="71">
        <f t="shared" si="131"/>
        <v>7.8199999999999994</v>
      </c>
      <c r="BM127" s="71">
        <v>1</v>
      </c>
      <c r="BN127" s="62">
        <f t="shared" si="132"/>
        <v>1.76</v>
      </c>
      <c r="BO127" s="70">
        <f t="shared" si="88"/>
        <v>1</v>
      </c>
      <c r="BP127" s="70">
        <f t="shared" si="133"/>
        <v>-54.56</v>
      </c>
      <c r="BQ127" s="70">
        <f t="shared" si="134"/>
        <v>1.0637039695274493</v>
      </c>
      <c r="BR127" s="70">
        <f t="shared" si="135"/>
        <v>7535336524.4663668</v>
      </c>
      <c r="BS127" s="70">
        <f t="shared" si="136"/>
        <v>563.73625986242837</v>
      </c>
      <c r="BV127" s="71">
        <f t="shared" si="137"/>
        <v>-86</v>
      </c>
      <c r="BW127" s="71">
        <f t="shared" si="138"/>
        <v>9.8550000000000004</v>
      </c>
      <c r="BX127" s="71">
        <v>1</v>
      </c>
      <c r="BY127" s="62">
        <f t="shared" si="139"/>
        <v>2.0350000000000001</v>
      </c>
      <c r="BZ127" s="70">
        <f t="shared" si="89"/>
        <v>1</v>
      </c>
      <c r="CA127" s="70">
        <f t="shared" si="140"/>
        <v>-175.01000000000002</v>
      </c>
      <c r="CB127" s="70">
        <f t="shared" si="141"/>
        <v>6.5454679880395938E-4</v>
      </c>
      <c r="CC127" s="70">
        <f t="shared" si="142"/>
        <v>9496258497.26548</v>
      </c>
      <c r="CD127" s="70">
        <f t="shared" si="143"/>
        <v>563.73625986242837</v>
      </c>
      <c r="CG127" s="71">
        <f t="shared" si="144"/>
        <v>-136</v>
      </c>
      <c r="CH127" s="71">
        <f t="shared" si="145"/>
        <v>12.14</v>
      </c>
      <c r="CI127" s="71">
        <v>1</v>
      </c>
      <c r="CJ127" s="62">
        <f t="shared" si="146"/>
        <v>2.2850000000000001</v>
      </c>
      <c r="CK127" s="70">
        <f t="shared" si="90"/>
        <v>1</v>
      </c>
      <c r="CL127" s="70">
        <f t="shared" si="147"/>
        <v>-310.76</v>
      </c>
      <c r="CM127" s="70">
        <f t="shared" si="148"/>
        <v>7.8741340625396748E-7</v>
      </c>
      <c r="CN127" s="70">
        <f t="shared" si="149"/>
        <v>11698079975.32247</v>
      </c>
      <c r="CO127" s="70">
        <f t="shared" si="150"/>
        <v>563.73625986242837</v>
      </c>
      <c r="CR127" s="71">
        <f t="shared" si="151"/>
        <v>-199</v>
      </c>
      <c r="CS127" s="71">
        <f t="shared" si="152"/>
        <v>14.74</v>
      </c>
      <c r="CT127" s="71">
        <v>1</v>
      </c>
      <c r="CU127" s="62">
        <f t="shared" si="160"/>
        <v>2.6</v>
      </c>
      <c r="CV127" s="70">
        <f t="shared" si="91"/>
        <v>1</v>
      </c>
      <c r="CW127" s="70">
        <f t="shared" si="153"/>
        <v>-517.4</v>
      </c>
      <c r="CX127" s="70">
        <f t="shared" si="154"/>
        <v>1.5399394899446699E-10</v>
      </c>
      <c r="CY127" s="70">
        <f t="shared" si="155"/>
        <v>14203434830.004383</v>
      </c>
      <c r="CZ127" s="70">
        <f t="shared" si="156"/>
        <v>563.73625986242837</v>
      </c>
    </row>
    <row r="128" spans="1:104">
      <c r="A128" s="62">
        <f t="shared" si="92"/>
        <v>17.148375400580804</v>
      </c>
      <c r="B128" s="62">
        <f t="shared" si="93"/>
        <v>4.0666666666666664</v>
      </c>
      <c r="C128" s="83">
        <f t="shared" si="162"/>
        <v>6.06</v>
      </c>
      <c r="D128" s="87"/>
      <c r="E128" s="65">
        <f t="shared" si="94"/>
        <v>22137669.232745752</v>
      </c>
      <c r="F128" s="62">
        <f t="shared" si="157"/>
        <v>24.400000000000013</v>
      </c>
      <c r="G128" s="66">
        <v>122</v>
      </c>
      <c r="H128" s="71">
        <f t="shared" si="95"/>
        <v>122</v>
      </c>
      <c r="I128" s="71">
        <f t="shared" si="96"/>
        <v>1</v>
      </c>
      <c r="J128" s="71">
        <v>1</v>
      </c>
      <c r="K128" s="62">
        <f t="shared" si="97"/>
        <v>1</v>
      </c>
      <c r="L128" s="70">
        <f t="shared" si="83"/>
        <v>282240</v>
      </c>
      <c r="M128" s="70">
        <f t="shared" si="98"/>
        <v>34433280</v>
      </c>
      <c r="N128" s="70">
        <f t="shared" si="99"/>
        <v>221376692.32745752</v>
      </c>
      <c r="O128" s="70">
        <f t="shared" si="100"/>
        <v>1106883461.6372876</v>
      </c>
      <c r="P128" s="70">
        <f t="shared" si="101"/>
        <v>584.1879886464526</v>
      </c>
      <c r="Q128" s="99">
        <f t="shared" si="161"/>
        <v>6.4291491350071066</v>
      </c>
      <c r="S128" s="71">
        <f t="shared" si="102"/>
        <v>112</v>
      </c>
      <c r="T128" s="71">
        <f t="shared" si="103"/>
        <v>2.0499999999999998</v>
      </c>
      <c r="U128" s="71">
        <v>1</v>
      </c>
      <c r="V128" s="62">
        <f t="shared" si="104"/>
        <v>1.05</v>
      </c>
      <c r="W128" s="70">
        <f t="shared" si="84"/>
        <v>40320</v>
      </c>
      <c r="X128" s="70">
        <f t="shared" si="105"/>
        <v>4741632</v>
      </c>
      <c r="Y128" s="70">
        <f t="shared" si="106"/>
        <v>113455554.81782192</v>
      </c>
      <c r="Z128" s="70">
        <f t="shared" si="107"/>
        <v>2269111096.3564391</v>
      </c>
      <c r="AA128" s="70">
        <f t="shared" si="108"/>
        <v>584.1879886464526</v>
      </c>
      <c r="AB128" s="99">
        <f t="shared" si="163"/>
        <v>23.927532718233284</v>
      </c>
      <c r="AD128" s="71">
        <f t="shared" si="109"/>
        <v>87</v>
      </c>
      <c r="AE128" s="71">
        <f t="shared" si="110"/>
        <v>3.2249999999999996</v>
      </c>
      <c r="AF128" s="71">
        <v>1</v>
      </c>
      <c r="AG128" s="62">
        <f t="shared" si="111"/>
        <v>1.175</v>
      </c>
      <c r="AH128" s="70">
        <f t="shared" si="85"/>
        <v>4320</v>
      </c>
      <c r="AI128" s="70">
        <f t="shared" si="112"/>
        <v>441612</v>
      </c>
      <c r="AJ128" s="70">
        <f t="shared" si="113"/>
        <v>5577654.9434066322</v>
      </c>
      <c r="AK128" s="70">
        <f t="shared" si="114"/>
        <v>3569699163.780252</v>
      </c>
      <c r="AL128" s="70">
        <f t="shared" si="115"/>
        <v>584.1879886464526</v>
      </c>
      <c r="AM128" s="99">
        <f t="shared" si="158"/>
        <v>12.630215989163863</v>
      </c>
      <c r="AO128" s="71">
        <f t="shared" si="116"/>
        <v>57</v>
      </c>
      <c r="AP128" s="71">
        <f t="shared" si="117"/>
        <v>4.55</v>
      </c>
      <c r="AQ128" s="71">
        <v>1</v>
      </c>
      <c r="AR128" s="62">
        <f t="shared" si="118"/>
        <v>1.325</v>
      </c>
      <c r="AS128" s="70">
        <f t="shared" si="86"/>
        <v>36</v>
      </c>
      <c r="AT128" s="70">
        <f t="shared" si="119"/>
        <v>2718.9</v>
      </c>
      <c r="AU128" s="70">
        <f t="shared" si="120"/>
        <v>122957.02515746187</v>
      </c>
      <c r="AV128" s="70">
        <f t="shared" si="121"/>
        <v>5036319750.4496584</v>
      </c>
      <c r="AW128" s="70">
        <f t="shared" si="122"/>
        <v>584.1879886464526</v>
      </c>
      <c r="AX128" s="99">
        <f t="shared" si="164"/>
        <v>45.223077405370503</v>
      </c>
      <c r="AZ128" s="71">
        <f t="shared" si="123"/>
        <v>20</v>
      </c>
      <c r="BA128" s="71">
        <f t="shared" si="124"/>
        <v>6.06</v>
      </c>
      <c r="BB128" s="71">
        <v>4</v>
      </c>
      <c r="BC128" s="62">
        <f t="shared" si="125"/>
        <v>1.51</v>
      </c>
      <c r="BD128" s="70">
        <f t="shared" si="87"/>
        <v>4</v>
      </c>
      <c r="BE128" s="70">
        <f t="shared" si="126"/>
        <v>120.8</v>
      </c>
      <c r="BF128" s="70">
        <f t="shared" si="127"/>
        <v>969.60000000000116</v>
      </c>
      <c r="BG128" s="70">
        <f t="shared" si="128"/>
        <v>6707713777.5219631</v>
      </c>
      <c r="BH128" s="70">
        <f t="shared" si="129"/>
        <v>584.1879886464526</v>
      </c>
      <c r="BI128" s="99">
        <f t="shared" si="165"/>
        <v>8.0264900662251755</v>
      </c>
      <c r="BK128" s="71">
        <f t="shared" si="130"/>
        <v>-30</v>
      </c>
      <c r="BL128" s="71">
        <f t="shared" si="131"/>
        <v>7.8199999999999994</v>
      </c>
      <c r="BM128" s="71">
        <v>1</v>
      </c>
      <c r="BN128" s="62">
        <f t="shared" si="132"/>
        <v>1.76</v>
      </c>
      <c r="BO128" s="70">
        <f t="shared" si="88"/>
        <v>1</v>
      </c>
      <c r="BP128" s="70">
        <f t="shared" si="133"/>
        <v>-52.8</v>
      </c>
      <c r="BQ128" s="70">
        <f t="shared" si="134"/>
        <v>1.2218749999999976</v>
      </c>
      <c r="BR128" s="70">
        <f t="shared" si="135"/>
        <v>8655828670.0035877</v>
      </c>
      <c r="BS128" s="70">
        <f t="shared" si="136"/>
        <v>584.1879886464526</v>
      </c>
      <c r="BV128" s="71">
        <f t="shared" si="137"/>
        <v>-85</v>
      </c>
      <c r="BW128" s="71">
        <f t="shared" si="138"/>
        <v>9.8550000000000004</v>
      </c>
      <c r="BX128" s="71">
        <v>1</v>
      </c>
      <c r="BY128" s="62">
        <f t="shared" si="139"/>
        <v>2.0350000000000001</v>
      </c>
      <c r="BZ128" s="70">
        <f t="shared" si="89"/>
        <v>1</v>
      </c>
      <c r="CA128" s="70">
        <f t="shared" si="140"/>
        <v>-172.97500000000002</v>
      </c>
      <c r="CB128" s="70">
        <f t="shared" si="141"/>
        <v>7.5187683105468347E-4</v>
      </c>
      <c r="CC128" s="70">
        <f t="shared" si="142"/>
        <v>10908336514.435471</v>
      </c>
      <c r="CD128" s="70">
        <f t="shared" si="143"/>
        <v>584.1879886464526</v>
      </c>
      <c r="CG128" s="71">
        <f t="shared" si="144"/>
        <v>-135</v>
      </c>
      <c r="CH128" s="71">
        <f t="shared" si="145"/>
        <v>12.14</v>
      </c>
      <c r="CI128" s="71">
        <v>1</v>
      </c>
      <c r="CJ128" s="62">
        <f t="shared" si="146"/>
        <v>2.2850000000000001</v>
      </c>
      <c r="CK128" s="70">
        <f t="shared" si="90"/>
        <v>1</v>
      </c>
      <c r="CL128" s="70">
        <f t="shared" si="147"/>
        <v>-308.47500000000002</v>
      </c>
      <c r="CM128" s="70">
        <f t="shared" si="148"/>
        <v>9.0450048446654452E-7</v>
      </c>
      <c r="CN128" s="70">
        <f t="shared" si="149"/>
        <v>13437565224.27667</v>
      </c>
      <c r="CO128" s="70">
        <f t="shared" si="150"/>
        <v>584.1879886464526</v>
      </c>
      <c r="CR128" s="71">
        <f t="shared" si="151"/>
        <v>-198</v>
      </c>
      <c r="CS128" s="71">
        <f t="shared" si="152"/>
        <v>14.74</v>
      </c>
      <c r="CT128" s="71">
        <v>1</v>
      </c>
      <c r="CU128" s="62">
        <f t="shared" si="160"/>
        <v>2.6</v>
      </c>
      <c r="CV128" s="70">
        <f t="shared" si="91"/>
        <v>1</v>
      </c>
      <c r="CW128" s="70">
        <f t="shared" si="153"/>
        <v>-514.80000000000007</v>
      </c>
      <c r="CX128" s="70">
        <f t="shared" si="154"/>
        <v>1.7689259588944154E-10</v>
      </c>
      <c r="CY128" s="70">
        <f t="shared" si="155"/>
        <v>16315462224.533621</v>
      </c>
      <c r="CZ128" s="70">
        <f t="shared" si="156"/>
        <v>584.1879886464526</v>
      </c>
    </row>
    <row r="129" spans="1:104">
      <c r="A129" s="62">
        <f t="shared" si="92"/>
        <v>17.753111553085638</v>
      </c>
      <c r="B129" s="62">
        <f t="shared" si="93"/>
        <v>4.0999999999999996</v>
      </c>
      <c r="C129" s="83">
        <f t="shared" si="162"/>
        <v>6.06</v>
      </c>
      <c r="D129" s="87"/>
      <c r="E129" s="65">
        <f t="shared" si="94"/>
        <v>25429504.231123522</v>
      </c>
      <c r="F129" s="62">
        <f t="shared" si="157"/>
        <v>24.600000000000012</v>
      </c>
      <c r="G129" s="66">
        <v>123</v>
      </c>
      <c r="H129" s="71">
        <f t="shared" si="95"/>
        <v>123</v>
      </c>
      <c r="I129" s="71">
        <f t="shared" si="96"/>
        <v>1</v>
      </c>
      <c r="J129" s="71">
        <v>1</v>
      </c>
      <c r="K129" s="62">
        <f t="shared" si="97"/>
        <v>1</v>
      </c>
      <c r="L129" s="70">
        <f t="shared" si="83"/>
        <v>282240</v>
      </c>
      <c r="M129" s="70">
        <f t="shared" si="98"/>
        <v>34715520</v>
      </c>
      <c r="N129" s="70">
        <f t="shared" si="99"/>
        <v>254295042.31123522</v>
      </c>
      <c r="O129" s="70">
        <f t="shared" si="100"/>
        <v>1271475211.5561762</v>
      </c>
      <c r="P129" s="70">
        <f t="shared" si="101"/>
        <v>605.38110396022034</v>
      </c>
      <c r="Q129" s="99">
        <f t="shared" si="161"/>
        <v>7.3251111408164196</v>
      </c>
      <c r="S129" s="71">
        <f t="shared" si="102"/>
        <v>113</v>
      </c>
      <c r="T129" s="71">
        <f t="shared" si="103"/>
        <v>2.0499999999999998</v>
      </c>
      <c r="U129" s="71">
        <v>1</v>
      </c>
      <c r="V129" s="62">
        <f t="shared" si="104"/>
        <v>1.05</v>
      </c>
      <c r="W129" s="70">
        <f t="shared" si="84"/>
        <v>40320</v>
      </c>
      <c r="X129" s="70">
        <f t="shared" si="105"/>
        <v>4783968</v>
      </c>
      <c r="Y129" s="70">
        <f t="shared" si="106"/>
        <v>130326209.18450797</v>
      </c>
      <c r="Z129" s="70">
        <f t="shared" si="107"/>
        <v>2606524183.6901608</v>
      </c>
      <c r="AA129" s="70">
        <f t="shared" si="108"/>
        <v>605.38110396022034</v>
      </c>
      <c r="AB129" s="99">
        <f t="shared" si="163"/>
        <v>27.242282804673437</v>
      </c>
      <c r="AD129" s="71">
        <f t="shared" si="109"/>
        <v>88</v>
      </c>
      <c r="AE129" s="71">
        <f t="shared" si="110"/>
        <v>3.2249999999999996</v>
      </c>
      <c r="AF129" s="71">
        <v>1</v>
      </c>
      <c r="AG129" s="62">
        <f t="shared" si="111"/>
        <v>1.175</v>
      </c>
      <c r="AH129" s="70">
        <f t="shared" si="85"/>
        <v>4320</v>
      </c>
      <c r="AI129" s="70">
        <f t="shared" si="112"/>
        <v>446688</v>
      </c>
      <c r="AJ129" s="70">
        <f t="shared" si="113"/>
        <v>6407043.0582322786</v>
      </c>
      <c r="AK129" s="70">
        <f t="shared" si="114"/>
        <v>4100507557.2686672</v>
      </c>
      <c r="AL129" s="70">
        <f t="shared" si="115"/>
        <v>605.38110396022034</v>
      </c>
      <c r="AM129" s="99">
        <f t="shared" si="158"/>
        <v>14.343441189896032</v>
      </c>
      <c r="AO129" s="71">
        <f t="shared" si="116"/>
        <v>58</v>
      </c>
      <c r="AP129" s="71">
        <f t="shared" si="117"/>
        <v>4.55</v>
      </c>
      <c r="AQ129" s="71">
        <v>1</v>
      </c>
      <c r="AR129" s="62">
        <f t="shared" si="118"/>
        <v>1.325</v>
      </c>
      <c r="AS129" s="70">
        <f t="shared" si="86"/>
        <v>36</v>
      </c>
      <c r="AT129" s="70">
        <f t="shared" si="119"/>
        <v>2766.6</v>
      </c>
      <c r="AU129" s="70">
        <f t="shared" si="120"/>
        <v>141240.53253370547</v>
      </c>
      <c r="AV129" s="70">
        <f t="shared" si="121"/>
        <v>5785212212.5806007</v>
      </c>
      <c r="AW129" s="70">
        <f t="shared" si="122"/>
        <v>605.38110396022034</v>
      </c>
      <c r="AX129" s="99">
        <f t="shared" si="164"/>
        <v>51.052025060979354</v>
      </c>
      <c r="AZ129" s="71">
        <f t="shared" si="123"/>
        <v>21</v>
      </c>
      <c r="BA129" s="71">
        <f t="shared" si="124"/>
        <v>6.06</v>
      </c>
      <c r="BB129" s="71">
        <v>1</v>
      </c>
      <c r="BC129" s="62">
        <f t="shared" si="125"/>
        <v>1.51</v>
      </c>
      <c r="BD129" s="70">
        <f t="shared" si="87"/>
        <v>4</v>
      </c>
      <c r="BE129" s="70">
        <f t="shared" si="126"/>
        <v>126.84</v>
      </c>
      <c r="BF129" s="70">
        <f t="shared" si="127"/>
        <v>1113.7779250051265</v>
      </c>
      <c r="BG129" s="70">
        <f t="shared" si="128"/>
        <v>7705139782.030426</v>
      </c>
      <c r="BH129" s="70">
        <f t="shared" si="129"/>
        <v>605.38110396022034</v>
      </c>
      <c r="BI129" s="99">
        <f t="shared" si="165"/>
        <v>8.7809675575932395</v>
      </c>
      <c r="BK129" s="71">
        <f t="shared" si="130"/>
        <v>-29</v>
      </c>
      <c r="BL129" s="71">
        <f t="shared" si="131"/>
        <v>7.8199999999999994</v>
      </c>
      <c r="BM129" s="71">
        <v>1</v>
      </c>
      <c r="BN129" s="62">
        <f t="shared" si="132"/>
        <v>1.76</v>
      </c>
      <c r="BO129" s="70">
        <f t="shared" si="88"/>
        <v>1</v>
      </c>
      <c r="BP129" s="70">
        <f t="shared" si="133"/>
        <v>-51.04</v>
      </c>
      <c r="BQ129" s="70">
        <f t="shared" si="134"/>
        <v>1.4035658025119992</v>
      </c>
      <c r="BR129" s="70">
        <f t="shared" si="135"/>
        <v>9942936154.369297</v>
      </c>
      <c r="BS129" s="70">
        <f t="shared" si="136"/>
        <v>605.38110396022034</v>
      </c>
      <c r="BV129" s="71">
        <f t="shared" si="137"/>
        <v>-84</v>
      </c>
      <c r="BW129" s="71">
        <f t="shared" si="138"/>
        <v>9.8550000000000004</v>
      </c>
      <c r="BX129" s="71">
        <v>1</v>
      </c>
      <c r="BY129" s="62">
        <f t="shared" si="139"/>
        <v>2.0350000000000001</v>
      </c>
      <c r="BZ129" s="70">
        <f t="shared" si="89"/>
        <v>1</v>
      </c>
      <c r="CA129" s="70">
        <f t="shared" si="140"/>
        <v>-170.94</v>
      </c>
      <c r="CB129" s="70">
        <f t="shared" si="141"/>
        <v>8.6367967899289848E-4</v>
      </c>
      <c r="CC129" s="70">
        <f t="shared" si="142"/>
        <v>12530388209.886116</v>
      </c>
      <c r="CD129" s="70">
        <f t="shared" si="143"/>
        <v>605.38110396022034</v>
      </c>
      <c r="CG129" s="71">
        <f t="shared" si="144"/>
        <v>-134</v>
      </c>
      <c r="CH129" s="71">
        <f t="shared" si="145"/>
        <v>12.14</v>
      </c>
      <c r="CI129" s="71">
        <v>1</v>
      </c>
      <c r="CJ129" s="62">
        <f t="shared" si="146"/>
        <v>2.2850000000000001</v>
      </c>
      <c r="CK129" s="70">
        <f t="shared" si="90"/>
        <v>1</v>
      </c>
      <c r="CL129" s="70">
        <f t="shared" si="147"/>
        <v>-306.19</v>
      </c>
      <c r="CM129" s="70">
        <f t="shared" si="148"/>
        <v>1.038998218600741E-6</v>
      </c>
      <c r="CN129" s="70">
        <f t="shared" si="149"/>
        <v>15435709068.291977</v>
      </c>
      <c r="CO129" s="70">
        <f t="shared" si="150"/>
        <v>605.38110396022034</v>
      </c>
      <c r="CR129" s="71">
        <f t="shared" si="151"/>
        <v>-197</v>
      </c>
      <c r="CS129" s="71">
        <f t="shared" si="152"/>
        <v>14.74</v>
      </c>
      <c r="CT129" s="71">
        <v>1</v>
      </c>
      <c r="CU129" s="62">
        <f t="shared" si="160"/>
        <v>2.6</v>
      </c>
      <c r="CV129" s="70">
        <f t="shared" si="91"/>
        <v>1</v>
      </c>
      <c r="CW129" s="70">
        <f t="shared" si="153"/>
        <v>-512.20000000000005</v>
      </c>
      <c r="CX129" s="70">
        <f t="shared" si="154"/>
        <v>2.0319623390935682E-10</v>
      </c>
      <c r="CY129" s="70">
        <f t="shared" si="155"/>
        <v>18741544618.338036</v>
      </c>
      <c r="CZ129" s="70">
        <f t="shared" si="156"/>
        <v>605.38110396022034</v>
      </c>
    </row>
    <row r="130" spans="1:104">
      <c r="A130" s="62">
        <f t="shared" si="92"/>
        <v>18.379173679952682</v>
      </c>
      <c r="B130" s="62">
        <f t="shared" si="93"/>
        <v>4.1333333333333337</v>
      </c>
      <c r="C130" s="83">
        <f t="shared" si="162"/>
        <v>6.06</v>
      </c>
      <c r="D130" s="87"/>
      <c r="E130" s="65">
        <f t="shared" si="94"/>
        <v>29210829.678681735</v>
      </c>
      <c r="F130" s="62">
        <f t="shared" si="157"/>
        <v>24.800000000000015</v>
      </c>
      <c r="G130" s="66">
        <v>124</v>
      </c>
      <c r="H130" s="71">
        <f t="shared" si="95"/>
        <v>124</v>
      </c>
      <c r="I130" s="71">
        <f t="shared" si="96"/>
        <v>1</v>
      </c>
      <c r="J130" s="71">
        <v>1</v>
      </c>
      <c r="K130" s="62">
        <f t="shared" si="97"/>
        <v>1</v>
      </c>
      <c r="L130" s="70">
        <f t="shared" si="83"/>
        <v>282240</v>
      </c>
      <c r="M130" s="70">
        <f t="shared" si="98"/>
        <v>34997760</v>
      </c>
      <c r="N130" s="70">
        <f t="shared" si="99"/>
        <v>292108296.78681737</v>
      </c>
      <c r="O130" s="70">
        <f t="shared" si="100"/>
        <v>1460541483.9340868</v>
      </c>
      <c r="P130" s="70">
        <f t="shared" si="101"/>
        <v>627.3424616090515</v>
      </c>
      <c r="Q130" s="99">
        <f t="shared" si="161"/>
        <v>8.3464855118389689</v>
      </c>
      <c r="S130" s="71">
        <f t="shared" si="102"/>
        <v>114</v>
      </c>
      <c r="T130" s="71">
        <f t="shared" si="103"/>
        <v>2.0499999999999998</v>
      </c>
      <c r="U130" s="71">
        <v>1</v>
      </c>
      <c r="V130" s="62">
        <f t="shared" si="104"/>
        <v>1.05</v>
      </c>
      <c r="W130" s="70">
        <f t="shared" si="84"/>
        <v>40320</v>
      </c>
      <c r="X130" s="70">
        <f t="shared" si="105"/>
        <v>4826304</v>
      </c>
      <c r="Y130" s="70">
        <f t="shared" si="106"/>
        <v>149705502.1032438</v>
      </c>
      <c r="Z130" s="70">
        <f t="shared" si="107"/>
        <v>2994110042.0648775</v>
      </c>
      <c r="AA130" s="70">
        <f t="shared" si="108"/>
        <v>627.3424616090515</v>
      </c>
      <c r="AB130" s="99">
        <f t="shared" si="163"/>
        <v>31.018663992828426</v>
      </c>
      <c r="AD130" s="71">
        <f t="shared" si="109"/>
        <v>89</v>
      </c>
      <c r="AE130" s="71">
        <f t="shared" si="110"/>
        <v>3.2249999999999996</v>
      </c>
      <c r="AF130" s="71">
        <v>1</v>
      </c>
      <c r="AG130" s="62">
        <f t="shared" si="111"/>
        <v>1.175</v>
      </c>
      <c r="AH130" s="70">
        <f t="shared" si="85"/>
        <v>4320</v>
      </c>
      <c r="AI130" s="70">
        <f t="shared" si="112"/>
        <v>451764</v>
      </c>
      <c r="AJ130" s="70">
        <f t="shared" si="113"/>
        <v>7359759.8213865934</v>
      </c>
      <c r="AK130" s="70">
        <f t="shared" si="114"/>
        <v>4710246285.6874294</v>
      </c>
      <c r="AL130" s="70">
        <f t="shared" si="115"/>
        <v>627.3424616090515</v>
      </c>
      <c r="AM130" s="99">
        <f t="shared" si="158"/>
        <v>16.291160476236694</v>
      </c>
      <c r="AO130" s="71">
        <f t="shared" si="116"/>
        <v>59</v>
      </c>
      <c r="AP130" s="71">
        <f t="shared" si="117"/>
        <v>4.55</v>
      </c>
      <c r="AQ130" s="71">
        <v>1</v>
      </c>
      <c r="AR130" s="62">
        <f t="shared" si="118"/>
        <v>1.325</v>
      </c>
      <c r="AS130" s="70">
        <f t="shared" si="86"/>
        <v>36</v>
      </c>
      <c r="AT130" s="70">
        <f t="shared" si="119"/>
        <v>2814.2999999999997</v>
      </c>
      <c r="AU130" s="70">
        <f t="shared" si="120"/>
        <v>162242.76738037268</v>
      </c>
      <c r="AV130" s="70">
        <f t="shared" si="121"/>
        <v>6645463751.900095</v>
      </c>
      <c r="AW130" s="70">
        <f t="shared" si="122"/>
        <v>627.3424616090515</v>
      </c>
      <c r="AX130" s="99">
        <f t="shared" si="164"/>
        <v>57.649421660936184</v>
      </c>
      <c r="AZ130" s="71">
        <f t="shared" si="123"/>
        <v>22</v>
      </c>
      <c r="BA130" s="71">
        <f t="shared" si="124"/>
        <v>6.06</v>
      </c>
      <c r="BB130" s="71">
        <v>1</v>
      </c>
      <c r="BC130" s="62">
        <f t="shared" si="125"/>
        <v>1.51</v>
      </c>
      <c r="BD130" s="70">
        <f t="shared" si="87"/>
        <v>4</v>
      </c>
      <c r="BE130" s="70">
        <f t="shared" si="126"/>
        <v>132.88</v>
      </c>
      <c r="BF130" s="70">
        <f t="shared" si="127"/>
        <v>1279.3948702853997</v>
      </c>
      <c r="BG130" s="70">
        <f t="shared" si="128"/>
        <v>8850881392.6405659</v>
      </c>
      <c r="BH130" s="70">
        <f t="shared" si="129"/>
        <v>627.3424616090515</v>
      </c>
      <c r="BI130" s="99">
        <f t="shared" si="165"/>
        <v>9.6281973982947004</v>
      </c>
      <c r="BK130" s="71">
        <f t="shared" si="130"/>
        <v>-28</v>
      </c>
      <c r="BL130" s="71">
        <f t="shared" si="131"/>
        <v>7.8199999999999994</v>
      </c>
      <c r="BM130" s="71">
        <v>1</v>
      </c>
      <c r="BN130" s="62">
        <f t="shared" si="132"/>
        <v>1.76</v>
      </c>
      <c r="BO130" s="70">
        <f t="shared" si="88"/>
        <v>1</v>
      </c>
      <c r="BP130" s="70">
        <f t="shared" si="133"/>
        <v>-49.28</v>
      </c>
      <c r="BQ130" s="70">
        <f t="shared" si="134"/>
        <v>1.6122737284756268</v>
      </c>
      <c r="BR130" s="70">
        <f t="shared" si="135"/>
        <v>11421434404.364557</v>
      </c>
      <c r="BS130" s="70">
        <f t="shared" si="136"/>
        <v>627.3424616090515</v>
      </c>
      <c r="BV130" s="71">
        <f t="shared" si="137"/>
        <v>-83</v>
      </c>
      <c r="BW130" s="71">
        <f t="shared" si="138"/>
        <v>9.8550000000000004</v>
      </c>
      <c r="BX130" s="71">
        <v>1</v>
      </c>
      <c r="BY130" s="62">
        <f t="shared" si="139"/>
        <v>2.0350000000000001</v>
      </c>
      <c r="BZ130" s="70">
        <f t="shared" si="89"/>
        <v>1</v>
      </c>
      <c r="CA130" s="70">
        <f t="shared" si="140"/>
        <v>-168.905</v>
      </c>
      <c r="CB130" s="70">
        <f t="shared" si="141"/>
        <v>9.9210742650350991E-4</v>
      </c>
      <c r="CC130" s="70">
        <f t="shared" si="142"/>
        <v>14393636324.170425</v>
      </c>
      <c r="CD130" s="70">
        <f t="shared" si="143"/>
        <v>627.3424616090515</v>
      </c>
      <c r="CG130" s="71">
        <f t="shared" si="144"/>
        <v>-133</v>
      </c>
      <c r="CH130" s="71">
        <f t="shared" si="145"/>
        <v>12.14</v>
      </c>
      <c r="CI130" s="71">
        <v>1</v>
      </c>
      <c r="CJ130" s="62">
        <f t="shared" si="146"/>
        <v>2.2850000000000001</v>
      </c>
      <c r="CK130" s="70">
        <f t="shared" si="90"/>
        <v>1</v>
      </c>
      <c r="CL130" s="70">
        <f t="shared" si="147"/>
        <v>-303.90500000000003</v>
      </c>
      <c r="CM130" s="70">
        <f t="shared" si="148"/>
        <v>1.1934955445515212E-6</v>
      </c>
      <c r="CN130" s="70">
        <f t="shared" si="149"/>
        <v>17730973614.959816</v>
      </c>
      <c r="CO130" s="70">
        <f t="shared" si="150"/>
        <v>627.3424616090515</v>
      </c>
      <c r="CR130" s="71">
        <f t="shared" si="151"/>
        <v>-196</v>
      </c>
      <c r="CS130" s="71">
        <f t="shared" si="152"/>
        <v>14.74</v>
      </c>
      <c r="CT130" s="71">
        <v>1</v>
      </c>
      <c r="CU130" s="62">
        <f t="shared" si="160"/>
        <v>2.6</v>
      </c>
      <c r="CV130" s="70">
        <f t="shared" si="91"/>
        <v>1</v>
      </c>
      <c r="CW130" s="70">
        <f t="shared" si="153"/>
        <v>-509.6</v>
      </c>
      <c r="CX130" s="70">
        <f t="shared" si="154"/>
        <v>2.3341117963327088E-10</v>
      </c>
      <c r="CY130" s="70">
        <f t="shared" si="155"/>
        <v>21528381473.188438</v>
      </c>
      <c r="CZ130" s="70">
        <f t="shared" si="156"/>
        <v>627.3424616090515</v>
      </c>
    </row>
    <row r="131" spans="1:104">
      <c r="A131" s="62">
        <f t="shared" si="92"/>
        <v>19.027313840043664</v>
      </c>
      <c r="B131" s="62">
        <f t="shared" si="93"/>
        <v>4.166666666666667</v>
      </c>
      <c r="C131" s="83">
        <f t="shared" si="162"/>
        <v>6.06</v>
      </c>
      <c r="D131" s="87"/>
      <c r="E131" s="65">
        <f t="shared" si="94"/>
        <v>33554432.000000276</v>
      </c>
      <c r="F131" s="62">
        <f t="shared" si="157"/>
        <v>25.000000000000011</v>
      </c>
      <c r="G131" s="66">
        <v>125</v>
      </c>
      <c r="H131" s="71">
        <f t="shared" si="95"/>
        <v>125</v>
      </c>
      <c r="I131" s="71">
        <f t="shared" si="96"/>
        <v>1</v>
      </c>
      <c r="J131" s="71">
        <v>1</v>
      </c>
      <c r="K131" s="62">
        <f t="shared" si="97"/>
        <v>1</v>
      </c>
      <c r="L131" s="70">
        <f t="shared" si="83"/>
        <v>282240</v>
      </c>
      <c r="M131" s="70">
        <f t="shared" si="98"/>
        <v>35280000</v>
      </c>
      <c r="N131" s="70">
        <f t="shared" si="99"/>
        <v>335544320.00000274</v>
      </c>
      <c r="O131" s="70">
        <f t="shared" si="100"/>
        <v>1677721600.0000138</v>
      </c>
      <c r="P131" s="70">
        <f t="shared" si="101"/>
        <v>650.09988953482514</v>
      </c>
      <c r="Q131" s="99">
        <f t="shared" si="161"/>
        <v>9.5108934240363592</v>
      </c>
      <c r="S131" s="71">
        <f t="shared" si="102"/>
        <v>115</v>
      </c>
      <c r="T131" s="71">
        <f t="shared" si="103"/>
        <v>2.0499999999999998</v>
      </c>
      <c r="U131" s="71">
        <v>1</v>
      </c>
      <c r="V131" s="62">
        <f t="shared" si="104"/>
        <v>1.05</v>
      </c>
      <c r="W131" s="70">
        <f t="shared" si="84"/>
        <v>40320</v>
      </c>
      <c r="X131" s="70">
        <f t="shared" si="105"/>
        <v>4868640</v>
      </c>
      <c r="Y131" s="70">
        <f t="shared" si="106"/>
        <v>171966464.00000134</v>
      </c>
      <c r="Z131" s="70">
        <f t="shared" si="107"/>
        <v>3439329280.0000281</v>
      </c>
      <c r="AA131" s="70">
        <f t="shared" si="108"/>
        <v>650.09988953482514</v>
      </c>
      <c r="AB131" s="99">
        <f t="shared" si="163"/>
        <v>35.321252752308929</v>
      </c>
      <c r="AD131" s="71">
        <f t="shared" si="109"/>
        <v>90</v>
      </c>
      <c r="AE131" s="71">
        <f t="shared" si="110"/>
        <v>3.2249999999999996</v>
      </c>
      <c r="AF131" s="71">
        <v>1</v>
      </c>
      <c r="AG131" s="62">
        <f t="shared" si="111"/>
        <v>1.175</v>
      </c>
      <c r="AH131" s="70">
        <f t="shared" si="85"/>
        <v>4320</v>
      </c>
      <c r="AI131" s="70">
        <f t="shared" si="112"/>
        <v>456840</v>
      </c>
      <c r="AJ131" s="70">
        <f t="shared" si="113"/>
        <v>8454144.0000000503</v>
      </c>
      <c r="AK131" s="70">
        <f t="shared" si="114"/>
        <v>5410652160.0000439</v>
      </c>
      <c r="AL131" s="70">
        <f t="shared" si="115"/>
        <v>650.09988953482514</v>
      </c>
      <c r="AM131" s="99">
        <f t="shared" si="158"/>
        <v>18.505700026267512</v>
      </c>
      <c r="AO131" s="71">
        <f t="shared" si="116"/>
        <v>60</v>
      </c>
      <c r="AP131" s="71">
        <f t="shared" si="117"/>
        <v>4.55</v>
      </c>
      <c r="AQ131" s="71">
        <v>12</v>
      </c>
      <c r="AR131" s="62">
        <f t="shared" si="118"/>
        <v>1.325</v>
      </c>
      <c r="AS131" s="70">
        <f t="shared" si="86"/>
        <v>432</v>
      </c>
      <c r="AT131" s="70">
        <f t="shared" si="119"/>
        <v>34344</v>
      </c>
      <c r="AU131" s="70">
        <f t="shared" si="120"/>
        <v>186368.00000000076</v>
      </c>
      <c r="AV131" s="70">
        <f t="shared" si="121"/>
        <v>7633633280.000062</v>
      </c>
      <c r="AW131" s="70">
        <f t="shared" si="122"/>
        <v>650.09988953482514</v>
      </c>
      <c r="AX131" s="99">
        <f t="shared" si="164"/>
        <v>5.4265082692755868</v>
      </c>
      <c r="AZ131" s="71">
        <f t="shared" si="123"/>
        <v>23</v>
      </c>
      <c r="BA131" s="71">
        <f t="shared" si="124"/>
        <v>6.06</v>
      </c>
      <c r="BB131" s="71">
        <v>1</v>
      </c>
      <c r="BC131" s="62">
        <f t="shared" si="125"/>
        <v>1.51</v>
      </c>
      <c r="BD131" s="70">
        <f t="shared" si="87"/>
        <v>4</v>
      </c>
      <c r="BE131" s="70">
        <f t="shared" si="126"/>
        <v>138.91999999999999</v>
      </c>
      <c r="BF131" s="70">
        <f t="shared" si="127"/>
        <v>1469.6387828884842</v>
      </c>
      <c r="BG131" s="70">
        <f t="shared" si="128"/>
        <v>10166992896.000082</v>
      </c>
      <c r="BH131" s="70">
        <f t="shared" si="129"/>
        <v>650.09988953482514</v>
      </c>
      <c r="BI131" s="99">
        <f t="shared" si="165"/>
        <v>10.57902953418143</v>
      </c>
      <c r="BK131" s="71">
        <f t="shared" si="130"/>
        <v>-27</v>
      </c>
      <c r="BL131" s="71">
        <f t="shared" si="131"/>
        <v>7.8199999999999994</v>
      </c>
      <c r="BM131" s="71">
        <v>1</v>
      </c>
      <c r="BN131" s="62">
        <f t="shared" si="132"/>
        <v>1.76</v>
      </c>
      <c r="BO131" s="70">
        <f t="shared" si="88"/>
        <v>1</v>
      </c>
      <c r="BP131" s="70">
        <f t="shared" si="133"/>
        <v>-47.52</v>
      </c>
      <c r="BQ131" s="70">
        <f t="shared" si="134"/>
        <v>1.8520161797048893</v>
      </c>
      <c r="BR131" s="70">
        <f t="shared" si="135"/>
        <v>13119782912.000107</v>
      </c>
      <c r="BS131" s="70">
        <f t="shared" si="136"/>
        <v>650.09988953482514</v>
      </c>
      <c r="BV131" s="71">
        <f t="shared" si="137"/>
        <v>-82</v>
      </c>
      <c r="BW131" s="71">
        <f t="shared" si="138"/>
        <v>9.8550000000000004</v>
      </c>
      <c r="BX131" s="71">
        <v>1</v>
      </c>
      <c r="BY131" s="62">
        <f t="shared" si="139"/>
        <v>2.0350000000000001</v>
      </c>
      <c r="BZ131" s="70">
        <f t="shared" si="89"/>
        <v>1</v>
      </c>
      <c r="CA131" s="70">
        <f t="shared" si="140"/>
        <v>-166.87</v>
      </c>
      <c r="CB131" s="70">
        <f t="shared" si="141"/>
        <v>1.1396321688049234E-3</v>
      </c>
      <c r="CC131" s="70">
        <f t="shared" si="142"/>
        <v>16533946368.000137</v>
      </c>
      <c r="CD131" s="70">
        <f t="shared" si="143"/>
        <v>650.09988953482514</v>
      </c>
      <c r="CG131" s="71">
        <f t="shared" si="144"/>
        <v>-132</v>
      </c>
      <c r="CH131" s="71">
        <f t="shared" si="145"/>
        <v>12.14</v>
      </c>
      <c r="CI131" s="71">
        <v>1</v>
      </c>
      <c r="CJ131" s="62">
        <f t="shared" si="146"/>
        <v>2.2850000000000001</v>
      </c>
      <c r="CK131" s="70">
        <f t="shared" si="90"/>
        <v>1</v>
      </c>
      <c r="CL131" s="70">
        <f t="shared" si="147"/>
        <v>-301.62</v>
      </c>
      <c r="CM131" s="70">
        <f t="shared" si="148"/>
        <v>1.3709663687226229E-6</v>
      </c>
      <c r="CN131" s="70">
        <f t="shared" si="149"/>
        <v>20367540224.000168</v>
      </c>
      <c r="CO131" s="70">
        <f t="shared" si="150"/>
        <v>650.09988953482514</v>
      </c>
      <c r="CR131" s="71">
        <f t="shared" si="151"/>
        <v>-195</v>
      </c>
      <c r="CS131" s="71">
        <f t="shared" si="152"/>
        <v>14.74</v>
      </c>
      <c r="CT131" s="71">
        <v>1</v>
      </c>
      <c r="CU131" s="62">
        <f t="shared" si="160"/>
        <v>2.6</v>
      </c>
      <c r="CV131" s="70">
        <f t="shared" si="91"/>
        <v>1</v>
      </c>
      <c r="CW131" s="70">
        <f t="shared" si="153"/>
        <v>-507</v>
      </c>
      <c r="CX131" s="70">
        <f t="shared" si="154"/>
        <v>2.6811903808265574E-10</v>
      </c>
      <c r="CY131" s="70">
        <f t="shared" si="155"/>
        <v>24729616384.000202</v>
      </c>
      <c r="CZ131" s="70">
        <f t="shared" si="156"/>
        <v>650.09988953482514</v>
      </c>
    </row>
    <row r="132" spans="1:104">
      <c r="A132" s="62">
        <f t="shared" si="92"/>
        <v>19.698310613518792</v>
      </c>
      <c r="B132" s="62">
        <f t="shared" si="93"/>
        <v>4.2</v>
      </c>
      <c r="C132" s="83">
        <f t="shared" si="162"/>
        <v>6.06</v>
      </c>
      <c r="D132" s="87"/>
      <c r="E132" s="65">
        <f t="shared" si="94"/>
        <v>38543920.841260195</v>
      </c>
      <c r="F132" s="62">
        <f t="shared" si="157"/>
        <v>25.200000000000014</v>
      </c>
      <c r="G132" s="66">
        <v>126</v>
      </c>
      <c r="H132" s="71">
        <f t="shared" si="95"/>
        <v>126</v>
      </c>
      <c r="I132" s="71">
        <f t="shared" si="96"/>
        <v>1</v>
      </c>
      <c r="J132" s="71">
        <v>1</v>
      </c>
      <c r="K132" s="62">
        <f t="shared" si="97"/>
        <v>1</v>
      </c>
      <c r="L132" s="70">
        <f t="shared" si="83"/>
        <v>282240</v>
      </c>
      <c r="M132" s="70">
        <f t="shared" si="98"/>
        <v>35562240</v>
      </c>
      <c r="N132" s="70">
        <f t="shared" si="99"/>
        <v>385439208.41260195</v>
      </c>
      <c r="O132" s="70">
        <f t="shared" si="100"/>
        <v>1927196042.0630097</v>
      </c>
      <c r="P132" s="70">
        <f t="shared" si="101"/>
        <v>673.68222298234275</v>
      </c>
      <c r="Q132" s="99">
        <f t="shared" si="161"/>
        <v>10.838440109863775</v>
      </c>
      <c r="S132" s="71">
        <f t="shared" si="102"/>
        <v>116</v>
      </c>
      <c r="T132" s="71">
        <f t="shared" si="103"/>
        <v>2.0499999999999998</v>
      </c>
      <c r="U132" s="71">
        <v>1</v>
      </c>
      <c r="V132" s="62">
        <f t="shared" si="104"/>
        <v>1.05</v>
      </c>
      <c r="W132" s="70">
        <f t="shared" si="84"/>
        <v>40320</v>
      </c>
      <c r="X132" s="70">
        <f t="shared" si="105"/>
        <v>4910976</v>
      </c>
      <c r="Y132" s="70">
        <f t="shared" si="106"/>
        <v>197537594.31145838</v>
      </c>
      <c r="Z132" s="70">
        <f t="shared" si="107"/>
        <v>3950751886.2291694</v>
      </c>
      <c r="AA132" s="70">
        <f t="shared" si="108"/>
        <v>673.68222298234275</v>
      </c>
      <c r="AB132" s="99">
        <f t="shared" si="163"/>
        <v>40.223693683589246</v>
      </c>
      <c r="AD132" s="71">
        <f t="shared" si="109"/>
        <v>91</v>
      </c>
      <c r="AE132" s="71">
        <f t="shared" si="110"/>
        <v>3.2249999999999996</v>
      </c>
      <c r="AF132" s="71">
        <v>1</v>
      </c>
      <c r="AG132" s="62">
        <f t="shared" si="111"/>
        <v>1.175</v>
      </c>
      <c r="AH132" s="70">
        <f t="shared" si="85"/>
        <v>4320</v>
      </c>
      <c r="AI132" s="70">
        <f t="shared" si="112"/>
        <v>461916</v>
      </c>
      <c r="AJ132" s="70">
        <f t="shared" si="113"/>
        <v>9711261.3057081103</v>
      </c>
      <c r="AK132" s="70">
        <f t="shared" si="114"/>
        <v>6215207235.6532059</v>
      </c>
      <c r="AL132" s="70">
        <f t="shared" si="115"/>
        <v>673.68222298234275</v>
      </c>
      <c r="AM132" s="99">
        <f t="shared" si="158"/>
        <v>21.023868637821835</v>
      </c>
      <c r="AO132" s="71">
        <f t="shared" si="116"/>
        <v>61</v>
      </c>
      <c r="AP132" s="71">
        <f t="shared" si="117"/>
        <v>4.55</v>
      </c>
      <c r="AQ132" s="71">
        <v>1</v>
      </c>
      <c r="AR132" s="62">
        <f t="shared" si="118"/>
        <v>1.325</v>
      </c>
      <c r="AS132" s="70">
        <f t="shared" si="86"/>
        <v>432</v>
      </c>
      <c r="AT132" s="70">
        <f t="shared" si="119"/>
        <v>34916.400000000001</v>
      </c>
      <c r="AU132" s="70">
        <f t="shared" si="120"/>
        <v>214080.61502408827</v>
      </c>
      <c r="AV132" s="70">
        <f t="shared" si="121"/>
        <v>8768741991.386694</v>
      </c>
      <c r="AW132" s="70">
        <f t="shared" si="122"/>
        <v>673.68222298234275</v>
      </c>
      <c r="AX132" s="99">
        <f t="shared" si="164"/>
        <v>6.1312338907816457</v>
      </c>
      <c r="AZ132" s="71">
        <f t="shared" si="123"/>
        <v>24</v>
      </c>
      <c r="BA132" s="71">
        <f t="shared" si="124"/>
        <v>6.06</v>
      </c>
      <c r="BB132" s="71">
        <v>1</v>
      </c>
      <c r="BC132" s="62">
        <f t="shared" si="125"/>
        <v>1.51</v>
      </c>
      <c r="BD132" s="70">
        <f t="shared" si="87"/>
        <v>4</v>
      </c>
      <c r="BE132" s="70">
        <f t="shared" si="126"/>
        <v>144.96</v>
      </c>
      <c r="BF132" s="70">
        <f t="shared" si="127"/>
        <v>1688.1716523438463</v>
      </c>
      <c r="BG132" s="70">
        <f t="shared" si="128"/>
        <v>11678808014.901838</v>
      </c>
      <c r="BH132" s="70">
        <f t="shared" si="129"/>
        <v>673.68222298234275</v>
      </c>
      <c r="BI132" s="99">
        <f t="shared" si="165"/>
        <v>11.64577574740512</v>
      </c>
      <c r="BK132" s="71">
        <f t="shared" si="130"/>
        <v>-26</v>
      </c>
      <c r="BL132" s="71">
        <f t="shared" si="131"/>
        <v>7.8199999999999994</v>
      </c>
      <c r="BM132" s="71">
        <v>1</v>
      </c>
      <c r="BN132" s="62">
        <f t="shared" si="132"/>
        <v>1.76</v>
      </c>
      <c r="BO132" s="70">
        <f t="shared" si="88"/>
        <v>1</v>
      </c>
      <c r="BP132" s="70">
        <f t="shared" si="133"/>
        <v>-45.76</v>
      </c>
      <c r="BQ132" s="70">
        <f t="shared" si="134"/>
        <v>2.1274079390548994</v>
      </c>
      <c r="BR132" s="70">
        <f t="shared" si="135"/>
        <v>15070673048.932734</v>
      </c>
      <c r="BS132" s="70">
        <f t="shared" si="136"/>
        <v>673.68222298234275</v>
      </c>
      <c r="BV132" s="71">
        <f t="shared" si="137"/>
        <v>-81</v>
      </c>
      <c r="BW132" s="71">
        <f t="shared" si="138"/>
        <v>9.8550000000000004</v>
      </c>
      <c r="BX132" s="71">
        <v>1</v>
      </c>
      <c r="BY132" s="62">
        <f t="shared" si="139"/>
        <v>2.0350000000000001</v>
      </c>
      <c r="BZ132" s="70">
        <f t="shared" si="89"/>
        <v>1</v>
      </c>
      <c r="CA132" s="70">
        <f t="shared" si="140"/>
        <v>-164.83500000000001</v>
      </c>
      <c r="CB132" s="70">
        <f t="shared" si="141"/>
        <v>1.309093597607919E-3</v>
      </c>
      <c r="CC132" s="70">
        <f t="shared" si="142"/>
        <v>18992516994.53096</v>
      </c>
      <c r="CD132" s="70">
        <f t="shared" si="143"/>
        <v>673.68222298234275</v>
      </c>
      <c r="CG132" s="71">
        <f t="shared" si="144"/>
        <v>-131</v>
      </c>
      <c r="CH132" s="71">
        <f t="shared" si="145"/>
        <v>12.14</v>
      </c>
      <c r="CI132" s="71">
        <v>1</v>
      </c>
      <c r="CJ132" s="62">
        <f t="shared" si="146"/>
        <v>2.2850000000000001</v>
      </c>
      <c r="CK132" s="70">
        <f t="shared" si="90"/>
        <v>1</v>
      </c>
      <c r="CL132" s="70">
        <f t="shared" si="147"/>
        <v>-299.33500000000004</v>
      </c>
      <c r="CM132" s="70">
        <f t="shared" si="148"/>
        <v>1.5748268125079356E-6</v>
      </c>
      <c r="CN132" s="70">
        <f t="shared" si="149"/>
        <v>23396159950.644939</v>
      </c>
      <c r="CO132" s="70">
        <f t="shared" si="150"/>
        <v>673.68222298234275</v>
      </c>
      <c r="CR132" s="71">
        <f t="shared" si="151"/>
        <v>-194</v>
      </c>
      <c r="CS132" s="71">
        <f t="shared" si="152"/>
        <v>14.74</v>
      </c>
      <c r="CT132" s="71">
        <v>1</v>
      </c>
      <c r="CU132" s="62">
        <f t="shared" si="160"/>
        <v>2.6</v>
      </c>
      <c r="CV132" s="70">
        <f t="shared" si="91"/>
        <v>1</v>
      </c>
      <c r="CW132" s="70">
        <f t="shared" si="153"/>
        <v>-504.40000000000003</v>
      </c>
      <c r="CX132" s="70">
        <f t="shared" si="154"/>
        <v>3.0798789798893403E-10</v>
      </c>
      <c r="CY132" s="70">
        <f t="shared" si="155"/>
        <v>28406869660.008766</v>
      </c>
      <c r="CZ132" s="70">
        <f t="shared" si="156"/>
        <v>673.68222298234275</v>
      </c>
    </row>
    <row r="133" spans="1:104">
      <c r="A133" s="62">
        <f t="shared" si="92"/>
        <v>20.392970037108338</v>
      </c>
      <c r="B133" s="62">
        <f t="shared" si="93"/>
        <v>4.2333333333333334</v>
      </c>
      <c r="C133" s="83">
        <f t="shared" si="162"/>
        <v>6.06</v>
      </c>
      <c r="D133" s="87"/>
      <c r="E133" s="65">
        <f t="shared" si="94"/>
        <v>44275338.465491526</v>
      </c>
      <c r="F133" s="62">
        <f t="shared" si="157"/>
        <v>25.400000000000013</v>
      </c>
      <c r="G133" s="66">
        <v>127</v>
      </c>
      <c r="H133" s="71">
        <f t="shared" si="95"/>
        <v>127</v>
      </c>
      <c r="I133" s="71">
        <f t="shared" si="96"/>
        <v>1</v>
      </c>
      <c r="J133" s="71">
        <v>1</v>
      </c>
      <c r="K133" s="62">
        <f t="shared" si="97"/>
        <v>1</v>
      </c>
      <c r="L133" s="70">
        <f t="shared" si="83"/>
        <v>282240</v>
      </c>
      <c r="M133" s="70">
        <f t="shared" si="98"/>
        <v>35844480</v>
      </c>
      <c r="N133" s="70">
        <f t="shared" si="99"/>
        <v>442753384.65491527</v>
      </c>
      <c r="O133" s="70">
        <f t="shared" si="100"/>
        <v>2213766923.2745762</v>
      </c>
      <c r="P133" s="70">
        <f t="shared" si="101"/>
        <v>698.11934093700881</v>
      </c>
      <c r="Q133" s="99">
        <f t="shared" si="161"/>
        <v>12.35206605465933</v>
      </c>
      <c r="S133" s="71">
        <f t="shared" si="102"/>
        <v>117</v>
      </c>
      <c r="T133" s="71">
        <f t="shared" si="103"/>
        <v>2.0499999999999998</v>
      </c>
      <c r="U133" s="71">
        <v>1</v>
      </c>
      <c r="V133" s="62">
        <f t="shared" si="104"/>
        <v>1.05</v>
      </c>
      <c r="W133" s="70">
        <f t="shared" si="84"/>
        <v>40320</v>
      </c>
      <c r="X133" s="70">
        <f t="shared" si="105"/>
        <v>4953312</v>
      </c>
      <c r="Y133" s="70">
        <f t="shared" si="106"/>
        <v>226911109.63564387</v>
      </c>
      <c r="Z133" s="70">
        <f t="shared" si="107"/>
        <v>4538222192.7128811</v>
      </c>
      <c r="AA133" s="70">
        <f t="shared" si="108"/>
        <v>698.11934093700881</v>
      </c>
      <c r="AB133" s="99">
        <f t="shared" si="163"/>
        <v>45.809977169950905</v>
      </c>
      <c r="AD133" s="71">
        <f t="shared" si="109"/>
        <v>92</v>
      </c>
      <c r="AE133" s="71">
        <f t="shared" si="110"/>
        <v>3.2249999999999996</v>
      </c>
      <c r="AF133" s="71">
        <v>1</v>
      </c>
      <c r="AG133" s="62">
        <f t="shared" si="111"/>
        <v>1.175</v>
      </c>
      <c r="AH133" s="70">
        <f t="shared" si="85"/>
        <v>4320</v>
      </c>
      <c r="AI133" s="70">
        <f t="shared" si="112"/>
        <v>466992</v>
      </c>
      <c r="AJ133" s="70">
        <f t="shared" si="113"/>
        <v>11155309.886813268</v>
      </c>
      <c r="AK133" s="70">
        <f t="shared" si="114"/>
        <v>7139398327.5605087</v>
      </c>
      <c r="AL133" s="70">
        <f t="shared" si="115"/>
        <v>698.11934093700881</v>
      </c>
      <c r="AM133" s="99">
        <f t="shared" si="158"/>
        <v>23.887582414288186</v>
      </c>
      <c r="AO133" s="71">
        <f t="shared" si="116"/>
        <v>62</v>
      </c>
      <c r="AP133" s="71">
        <f t="shared" si="117"/>
        <v>4.55</v>
      </c>
      <c r="AQ133" s="71">
        <v>1</v>
      </c>
      <c r="AR133" s="62">
        <f t="shared" si="118"/>
        <v>1.325</v>
      </c>
      <c r="AS133" s="70">
        <f t="shared" si="86"/>
        <v>432</v>
      </c>
      <c r="AT133" s="70">
        <f t="shared" si="119"/>
        <v>35488.799999999996</v>
      </c>
      <c r="AU133" s="70">
        <f t="shared" si="120"/>
        <v>245914.05031492375</v>
      </c>
      <c r="AV133" s="70">
        <f t="shared" si="121"/>
        <v>10072639500.899323</v>
      </c>
      <c r="AW133" s="70">
        <f t="shared" si="122"/>
        <v>698.11934093700881</v>
      </c>
      <c r="AX133" s="99">
        <f t="shared" si="164"/>
        <v>6.9293425056616114</v>
      </c>
      <c r="AZ133" s="71">
        <f t="shared" si="123"/>
        <v>25</v>
      </c>
      <c r="BA133" s="71">
        <f t="shared" si="124"/>
        <v>6.06</v>
      </c>
      <c r="BB133" s="71">
        <v>1</v>
      </c>
      <c r="BC133" s="62">
        <f t="shared" si="125"/>
        <v>1.51</v>
      </c>
      <c r="BD133" s="70">
        <f t="shared" si="87"/>
        <v>4</v>
      </c>
      <c r="BE133" s="70">
        <f t="shared" si="126"/>
        <v>151</v>
      </c>
      <c r="BF133" s="70">
        <f t="shared" si="127"/>
        <v>1939.2000000000032</v>
      </c>
      <c r="BG133" s="70">
        <f t="shared" si="128"/>
        <v>13415427555.043932</v>
      </c>
      <c r="BH133" s="70">
        <f t="shared" si="129"/>
        <v>698.11934093700881</v>
      </c>
      <c r="BI133" s="99">
        <f t="shared" si="165"/>
        <v>12.842384105960287</v>
      </c>
      <c r="BK133" s="71">
        <f t="shared" si="130"/>
        <v>-25</v>
      </c>
      <c r="BL133" s="71">
        <f t="shared" si="131"/>
        <v>7.8199999999999994</v>
      </c>
      <c r="BM133" s="71">
        <v>1</v>
      </c>
      <c r="BN133" s="62">
        <f t="shared" si="132"/>
        <v>1.76</v>
      </c>
      <c r="BO133" s="70">
        <f t="shared" si="88"/>
        <v>1</v>
      </c>
      <c r="BP133" s="70">
        <f t="shared" si="133"/>
        <v>-44</v>
      </c>
      <c r="BQ133" s="70">
        <f t="shared" si="134"/>
        <v>2.4437499999999952</v>
      </c>
      <c r="BR133" s="70">
        <f t="shared" si="135"/>
        <v>17311657340.007187</v>
      </c>
      <c r="BS133" s="70">
        <f t="shared" si="136"/>
        <v>698.11934093700881</v>
      </c>
      <c r="BV133" s="71">
        <f t="shared" si="137"/>
        <v>-80</v>
      </c>
      <c r="BW133" s="71">
        <f t="shared" si="138"/>
        <v>9.8550000000000004</v>
      </c>
      <c r="BX133" s="71">
        <v>1</v>
      </c>
      <c r="BY133" s="62">
        <f t="shared" si="139"/>
        <v>2.0350000000000001</v>
      </c>
      <c r="BZ133" s="70">
        <f t="shared" si="89"/>
        <v>1</v>
      </c>
      <c r="CA133" s="70">
        <f t="shared" si="140"/>
        <v>-162.80000000000001</v>
      </c>
      <c r="CB133" s="70">
        <f t="shared" si="141"/>
        <v>1.5037536621093672E-3</v>
      </c>
      <c r="CC133" s="70">
        <f t="shared" si="142"/>
        <v>21816673028.870949</v>
      </c>
      <c r="CD133" s="70">
        <f t="shared" si="143"/>
        <v>698.11934093700881</v>
      </c>
      <c r="CG133" s="71">
        <f t="shared" si="144"/>
        <v>-130</v>
      </c>
      <c r="CH133" s="71">
        <f t="shared" si="145"/>
        <v>12.14</v>
      </c>
      <c r="CI133" s="71">
        <v>1</v>
      </c>
      <c r="CJ133" s="62">
        <f t="shared" si="146"/>
        <v>2.2850000000000001</v>
      </c>
      <c r="CK133" s="70">
        <f t="shared" si="90"/>
        <v>1</v>
      </c>
      <c r="CL133" s="70">
        <f t="shared" si="147"/>
        <v>-297.05</v>
      </c>
      <c r="CM133" s="70">
        <f t="shared" si="148"/>
        <v>1.8090009689330899E-6</v>
      </c>
      <c r="CN133" s="70">
        <f t="shared" si="149"/>
        <v>26875130448.55336</v>
      </c>
      <c r="CO133" s="70">
        <f t="shared" si="150"/>
        <v>698.11934093700881</v>
      </c>
      <c r="CR133" s="71">
        <f t="shared" si="151"/>
        <v>-193</v>
      </c>
      <c r="CS133" s="71">
        <f t="shared" si="152"/>
        <v>14.74</v>
      </c>
      <c r="CT133" s="71">
        <v>1</v>
      </c>
      <c r="CU133" s="62">
        <f t="shared" si="160"/>
        <v>2.6</v>
      </c>
      <c r="CV133" s="70">
        <f t="shared" si="91"/>
        <v>1</v>
      </c>
      <c r="CW133" s="70">
        <f t="shared" si="153"/>
        <v>-501.8</v>
      </c>
      <c r="CX133" s="70">
        <f t="shared" si="154"/>
        <v>3.5378519177888319E-10</v>
      </c>
      <c r="CY133" s="70">
        <f t="shared" si="155"/>
        <v>32630924449.067253</v>
      </c>
      <c r="CZ133" s="70">
        <f t="shared" si="156"/>
        <v>698.11934093700881</v>
      </c>
    </row>
    <row r="134" spans="1:104">
      <c r="A134" s="62">
        <f t="shared" si="92"/>
        <v>21.112126572366453</v>
      </c>
      <c r="B134" s="62">
        <f t="shared" si="93"/>
        <v>4.2666666666666666</v>
      </c>
      <c r="C134" s="83">
        <f t="shared" si="162"/>
        <v>6.06</v>
      </c>
      <c r="D134" s="87"/>
      <c r="E134" s="65">
        <f t="shared" si="94"/>
        <v>50859008.462247066</v>
      </c>
      <c r="F134" s="62">
        <f t="shared" si="157"/>
        <v>25.600000000000016</v>
      </c>
      <c r="G134" s="66">
        <v>128</v>
      </c>
      <c r="H134" s="71">
        <f t="shared" si="95"/>
        <v>128</v>
      </c>
      <c r="I134" s="71">
        <f t="shared" si="96"/>
        <v>1</v>
      </c>
      <c r="J134" s="71">
        <v>1</v>
      </c>
      <c r="K134" s="62">
        <f t="shared" si="97"/>
        <v>1</v>
      </c>
      <c r="L134" s="70">
        <f t="shared" ref="L134:L197" si="166">L133*J134</f>
        <v>282240</v>
      </c>
      <c r="M134" s="70">
        <f t="shared" si="98"/>
        <v>36126720</v>
      </c>
      <c r="N134" s="70">
        <f t="shared" si="99"/>
        <v>508590084.62247068</v>
      </c>
      <c r="O134" s="70">
        <f t="shared" si="100"/>
        <v>2542950423.1123533</v>
      </c>
      <c r="P134" s="70">
        <f t="shared" si="101"/>
        <v>723.44220387975713</v>
      </c>
      <c r="Q134" s="99">
        <f t="shared" si="161"/>
        <v>14.077947973756562</v>
      </c>
      <c r="S134" s="71">
        <f t="shared" si="102"/>
        <v>118</v>
      </c>
      <c r="T134" s="71">
        <f t="shared" si="103"/>
        <v>2.0499999999999998</v>
      </c>
      <c r="U134" s="71">
        <v>1</v>
      </c>
      <c r="V134" s="62">
        <f t="shared" si="104"/>
        <v>1.05</v>
      </c>
      <c r="W134" s="70">
        <f t="shared" ref="W134:W197" si="167">W133*U134</f>
        <v>40320</v>
      </c>
      <c r="X134" s="70">
        <f t="shared" si="105"/>
        <v>4995648</v>
      </c>
      <c r="Y134" s="70">
        <f t="shared" si="106"/>
        <v>260652418.36901599</v>
      </c>
      <c r="Z134" s="70">
        <f t="shared" si="107"/>
        <v>5213048367.3803244</v>
      </c>
      <c r="AA134" s="70">
        <f t="shared" si="108"/>
        <v>723.44220387975713</v>
      </c>
      <c r="AB134" s="99">
        <f t="shared" si="163"/>
        <v>52.175897575052524</v>
      </c>
      <c r="AD134" s="71">
        <f t="shared" si="109"/>
        <v>93</v>
      </c>
      <c r="AE134" s="71">
        <f t="shared" si="110"/>
        <v>3.2249999999999996</v>
      </c>
      <c r="AF134" s="71">
        <v>1</v>
      </c>
      <c r="AG134" s="62">
        <f t="shared" si="111"/>
        <v>1.175</v>
      </c>
      <c r="AH134" s="70">
        <f t="shared" ref="AH134:AH197" si="168">AH133*AF134</f>
        <v>4320</v>
      </c>
      <c r="AI134" s="70">
        <f t="shared" si="112"/>
        <v>472068</v>
      </c>
      <c r="AJ134" s="70">
        <f t="shared" si="113"/>
        <v>12814086.116464563</v>
      </c>
      <c r="AK134" s="70">
        <f t="shared" si="114"/>
        <v>8201015114.5373392</v>
      </c>
      <c r="AL134" s="70">
        <f t="shared" si="115"/>
        <v>723.44220387975713</v>
      </c>
      <c r="AM134" s="99">
        <f t="shared" si="158"/>
        <v>27.144576875502178</v>
      </c>
      <c r="AO134" s="71">
        <f t="shared" si="116"/>
        <v>63</v>
      </c>
      <c r="AP134" s="71">
        <f t="shared" si="117"/>
        <v>4.55</v>
      </c>
      <c r="AQ134" s="71">
        <v>1</v>
      </c>
      <c r="AR134" s="62">
        <f t="shared" si="118"/>
        <v>1.325</v>
      </c>
      <c r="AS134" s="70">
        <f t="shared" ref="AS134:AS197" si="169">AS133*AQ134</f>
        <v>432</v>
      </c>
      <c r="AT134" s="70">
        <f t="shared" si="119"/>
        <v>36061.199999999997</v>
      </c>
      <c r="AU134" s="70">
        <f t="shared" si="120"/>
        <v>282481.06506741105</v>
      </c>
      <c r="AV134" s="70">
        <f t="shared" si="121"/>
        <v>11570424425.161207</v>
      </c>
      <c r="AW134" s="70">
        <f t="shared" si="122"/>
        <v>723.44220387975713</v>
      </c>
      <c r="AX134" s="99">
        <f t="shared" si="164"/>
        <v>7.8333795067111209</v>
      </c>
      <c r="AZ134" s="71">
        <f t="shared" si="123"/>
        <v>26</v>
      </c>
      <c r="BA134" s="71">
        <f t="shared" si="124"/>
        <v>6.06</v>
      </c>
      <c r="BB134" s="71">
        <v>1</v>
      </c>
      <c r="BC134" s="62">
        <f t="shared" si="125"/>
        <v>1.51</v>
      </c>
      <c r="BD134" s="70">
        <f t="shared" ref="BD134:BD197" si="170">BD133*BB134</f>
        <v>4</v>
      </c>
      <c r="BE134" s="70">
        <f t="shared" si="126"/>
        <v>157.04</v>
      </c>
      <c r="BF134" s="70">
        <f t="shared" si="127"/>
        <v>2227.5558500102538</v>
      </c>
      <c r="BG134" s="70">
        <f t="shared" si="128"/>
        <v>15410279564.060862</v>
      </c>
      <c r="BH134" s="70">
        <f t="shared" si="129"/>
        <v>723.44220387975713</v>
      </c>
      <c r="BI134" s="99">
        <f t="shared" si="165"/>
        <v>14.184639900727547</v>
      </c>
      <c r="BK134" s="71">
        <f t="shared" si="130"/>
        <v>-24</v>
      </c>
      <c r="BL134" s="71">
        <f t="shared" si="131"/>
        <v>7.8199999999999994</v>
      </c>
      <c r="BM134" s="71">
        <v>1</v>
      </c>
      <c r="BN134" s="62">
        <f t="shared" si="132"/>
        <v>1.76</v>
      </c>
      <c r="BO134" s="70">
        <f t="shared" ref="BO134:BO197" si="171">BO133*BM134</f>
        <v>1</v>
      </c>
      <c r="BP134" s="70">
        <f t="shared" si="133"/>
        <v>-42.24</v>
      </c>
      <c r="BQ134" s="70">
        <f t="shared" si="134"/>
        <v>2.8071316050239998</v>
      </c>
      <c r="BR134" s="70">
        <f t="shared" si="135"/>
        <v>19885872308.738602</v>
      </c>
      <c r="BS134" s="70">
        <f t="shared" si="136"/>
        <v>723.44220387975713</v>
      </c>
      <c r="BV134" s="71">
        <f t="shared" si="137"/>
        <v>-79</v>
      </c>
      <c r="BW134" s="71">
        <f t="shared" si="138"/>
        <v>9.8550000000000004</v>
      </c>
      <c r="BX134" s="71">
        <v>1</v>
      </c>
      <c r="BY134" s="62">
        <f t="shared" si="139"/>
        <v>2.0350000000000001</v>
      </c>
      <c r="BZ134" s="70">
        <f t="shared" ref="BZ134:BZ197" si="172">BZ133*BX134</f>
        <v>1</v>
      </c>
      <c r="CA134" s="70">
        <f t="shared" si="140"/>
        <v>-160.76500000000001</v>
      </c>
      <c r="CB134" s="70">
        <f t="shared" si="141"/>
        <v>1.7273593579857976E-3</v>
      </c>
      <c r="CC134" s="70">
        <f t="shared" si="142"/>
        <v>25060776419.772243</v>
      </c>
      <c r="CD134" s="70">
        <f t="shared" si="143"/>
        <v>723.44220387975713</v>
      </c>
      <c r="CG134" s="71">
        <f t="shared" si="144"/>
        <v>-129</v>
      </c>
      <c r="CH134" s="71">
        <f t="shared" si="145"/>
        <v>12.14</v>
      </c>
      <c r="CI134" s="71">
        <v>1</v>
      </c>
      <c r="CJ134" s="62">
        <f t="shared" si="146"/>
        <v>2.2850000000000001</v>
      </c>
      <c r="CK134" s="70">
        <f t="shared" ref="CK134:CK197" si="173">CK133*CI134</f>
        <v>1</v>
      </c>
      <c r="CL134" s="70">
        <f t="shared" si="147"/>
        <v>-294.76500000000004</v>
      </c>
      <c r="CM134" s="70">
        <f t="shared" si="148"/>
        <v>2.0779964372014828E-6</v>
      </c>
      <c r="CN134" s="70">
        <f t="shared" si="149"/>
        <v>30871418136.583973</v>
      </c>
      <c r="CO134" s="70">
        <f t="shared" si="150"/>
        <v>723.44220387975713</v>
      </c>
      <c r="CR134" s="71">
        <f t="shared" si="151"/>
        <v>-192</v>
      </c>
      <c r="CS134" s="71">
        <f t="shared" si="152"/>
        <v>14.74</v>
      </c>
      <c r="CT134" s="71">
        <v>1</v>
      </c>
      <c r="CU134" s="62">
        <f t="shared" si="160"/>
        <v>2.6</v>
      </c>
      <c r="CV134" s="70">
        <f t="shared" ref="CV134:CV197" si="174">CV133*CT134</f>
        <v>1</v>
      </c>
      <c r="CW134" s="70">
        <f t="shared" si="153"/>
        <v>-499.20000000000005</v>
      </c>
      <c r="CX134" s="70">
        <f t="shared" si="154"/>
        <v>4.0639246781871368E-10</v>
      </c>
      <c r="CY134" s="70">
        <f t="shared" si="155"/>
        <v>37483089236.676094</v>
      </c>
      <c r="CZ134" s="70">
        <f t="shared" si="156"/>
        <v>723.44220387975713</v>
      </c>
    </row>
    <row r="135" spans="1:104">
      <c r="A135" s="62">
        <f t="shared" ref="A135:A198" si="175">POWER(POWER(2,0.05),G135-40)</f>
        <v>21.856644108070483</v>
      </c>
      <c r="B135" s="62">
        <f t="shared" ref="B135:B198" si="176">G135/30</f>
        <v>4.3</v>
      </c>
      <c r="C135" s="83">
        <f t="shared" si="162"/>
        <v>6.06</v>
      </c>
      <c r="D135" s="87"/>
      <c r="E135" s="65">
        <f t="shared" ref="E135:E198" si="177">POWER($F$1,G135)</f>
        <v>58421659.357363492</v>
      </c>
      <c r="F135" s="62">
        <f t="shared" si="157"/>
        <v>25.800000000000011</v>
      </c>
      <c r="G135" s="66">
        <v>129</v>
      </c>
      <c r="H135" s="71">
        <f t="shared" ref="H135:H198" si="178">$G135-I$3</f>
        <v>129</v>
      </c>
      <c r="I135" s="71">
        <f t="shared" ref="I135:I198" si="179">J$3</f>
        <v>1</v>
      </c>
      <c r="J135" s="71">
        <v>1</v>
      </c>
      <c r="K135" s="62">
        <f t="shared" ref="K135:K198" si="180">K$3</f>
        <v>1</v>
      </c>
      <c r="L135" s="70">
        <f t="shared" si="166"/>
        <v>282240</v>
      </c>
      <c r="M135" s="70">
        <f t="shared" ref="M135:M198" si="181">H135*L135*K135</f>
        <v>36408960</v>
      </c>
      <c r="N135" s="70">
        <f t="shared" ref="N135:N198" si="182">J$3*10*POWER($F$1,H135)</f>
        <v>584216593.57363486</v>
      </c>
      <c r="O135" s="70">
        <f t="shared" ref="O135:O198" si="183">J$3*$E135*50</f>
        <v>2921082967.8681746</v>
      </c>
      <c r="P135" s="70">
        <f t="shared" ref="P135:P198" si="184">$A135*(30+$B135)</f>
        <v>749.68289290681753</v>
      </c>
      <c r="Q135" s="99">
        <f t="shared" si="161"/>
        <v>16.045956642915229</v>
      </c>
      <c r="S135" s="71">
        <f t="shared" ref="S135:S198" si="185">$G135-T$3</f>
        <v>119</v>
      </c>
      <c r="T135" s="71">
        <f t="shared" ref="T135:T198" si="186">U$3</f>
        <v>2.0499999999999998</v>
      </c>
      <c r="U135" s="71">
        <v>1</v>
      </c>
      <c r="V135" s="62">
        <f t="shared" ref="V135:V198" si="187">V$3</f>
        <v>1.05</v>
      </c>
      <c r="W135" s="70">
        <f t="shared" si="167"/>
        <v>40320</v>
      </c>
      <c r="X135" s="70">
        <f t="shared" ref="X135:X198" si="188">S135*W135*V135</f>
        <v>5037984</v>
      </c>
      <c r="Y135" s="70">
        <f t="shared" ref="Y135:Y198" si="189">U$3*10*POWER($F$1,S135)</f>
        <v>299411004.20648777</v>
      </c>
      <c r="Z135" s="70">
        <f t="shared" ref="Z135:Z198" si="190">U$3*$E135*50</f>
        <v>5988220084.1297579</v>
      </c>
      <c r="AA135" s="70">
        <f t="shared" ref="AA135:AA198" si="191">$A135*(30+$B135)</f>
        <v>749.68289290681753</v>
      </c>
      <c r="AB135" s="99">
        <f t="shared" si="163"/>
        <v>59.430717566091474</v>
      </c>
      <c r="AD135" s="71">
        <f t="shared" ref="AD135:AD198" si="192">$G135-AE$3</f>
        <v>94</v>
      </c>
      <c r="AE135" s="71">
        <f t="shared" ref="AE135:AE198" si="193">AF$3</f>
        <v>3.2249999999999996</v>
      </c>
      <c r="AF135" s="71">
        <v>1</v>
      </c>
      <c r="AG135" s="62">
        <f t="shared" ref="AG135:AG198" si="194">AG$3</f>
        <v>1.175</v>
      </c>
      <c r="AH135" s="70">
        <f t="shared" si="168"/>
        <v>4320</v>
      </c>
      <c r="AI135" s="70">
        <f t="shared" ref="AI135:AI198" si="195">AD135*AH135*AG135</f>
        <v>477144</v>
      </c>
      <c r="AJ135" s="70">
        <f t="shared" ref="AJ135:AJ198" si="196">AF$3*10*POWER($F$1,AD135)</f>
        <v>14719519.642773187</v>
      </c>
      <c r="AK135" s="70">
        <f t="shared" ref="AK135:AK198" si="197">AF$3*$E135*50</f>
        <v>9420492571.3748627</v>
      </c>
      <c r="AL135" s="70">
        <f t="shared" ref="AL135:AL198" si="198">$A135*(30+$B135)</f>
        <v>749.68289290681753</v>
      </c>
      <c r="AM135" s="99">
        <f t="shared" si="158"/>
        <v>30.849218774150334</v>
      </c>
      <c r="AO135" s="71">
        <f t="shared" ref="AO135:AO198" si="199">$G135-AP$3</f>
        <v>64</v>
      </c>
      <c r="AP135" s="71">
        <f t="shared" ref="AP135:AP198" si="200">AQ$3</f>
        <v>4.55</v>
      </c>
      <c r="AQ135" s="71">
        <v>1</v>
      </c>
      <c r="AR135" s="62">
        <f t="shared" ref="AR135:AR198" si="201">AR$3</f>
        <v>1.325</v>
      </c>
      <c r="AS135" s="70">
        <f t="shared" si="169"/>
        <v>432</v>
      </c>
      <c r="AT135" s="70">
        <f t="shared" ref="AT135:AT198" si="202">AO135*AS135*AR135</f>
        <v>36633.599999999999</v>
      </c>
      <c r="AU135" s="70">
        <f t="shared" ref="AU135:AU198" si="203">AQ$3*10*POWER($F$1,AO135)</f>
        <v>324485.53476074553</v>
      </c>
      <c r="AV135" s="70">
        <f t="shared" ref="AV135:AV198" si="204">AQ$3*$E135*50</f>
        <v>13290927503.800194</v>
      </c>
      <c r="AW135" s="70">
        <f t="shared" ref="AW135:AW198" si="205">$A135*(30+$B135)</f>
        <v>749.68289290681753</v>
      </c>
      <c r="AX135" s="99">
        <f t="shared" si="164"/>
        <v>8.8575934322792609</v>
      </c>
      <c r="AZ135" s="71">
        <f t="shared" ref="AZ135:AZ198" si="206">$G135-BA$3</f>
        <v>27</v>
      </c>
      <c r="BA135" s="71">
        <f t="shared" ref="BA135:BA198" si="207">BB$3</f>
        <v>6.06</v>
      </c>
      <c r="BB135" s="71">
        <v>1</v>
      </c>
      <c r="BC135" s="62">
        <f t="shared" ref="BC135:BC198" si="208">BC$3</f>
        <v>1.51</v>
      </c>
      <c r="BD135" s="70">
        <f t="shared" si="170"/>
        <v>4</v>
      </c>
      <c r="BE135" s="70">
        <f t="shared" ref="BE135:BE198" si="209">AZ135*BD135*BC135</f>
        <v>163.08000000000001</v>
      </c>
      <c r="BF135" s="70">
        <f t="shared" ref="BF135:BF198" si="210">BB$3*10*POWER($F$1,AZ135)</f>
        <v>2558.7897405708004</v>
      </c>
      <c r="BG135" s="70">
        <f t="shared" ref="BG135:BG198" si="211">BB$3*$E135*50</f>
        <v>17701762785.281136</v>
      </c>
      <c r="BH135" s="70">
        <f t="shared" ref="BH135:BH198" si="212">$A135*(30+$B135)</f>
        <v>749.68289290681753</v>
      </c>
      <c r="BI135" s="99">
        <f t="shared" si="165"/>
        <v>15.690395760183961</v>
      </c>
      <c r="BK135" s="71">
        <f t="shared" ref="BK135:BK198" si="213">$G135-BL$3</f>
        <v>-23</v>
      </c>
      <c r="BL135" s="71">
        <f t="shared" ref="BL135:BL198" si="214">BM$3</f>
        <v>7.8199999999999994</v>
      </c>
      <c r="BM135" s="71">
        <v>1</v>
      </c>
      <c r="BN135" s="62">
        <f t="shared" ref="BN135:BN198" si="215">BN$3</f>
        <v>1.76</v>
      </c>
      <c r="BO135" s="70">
        <f t="shared" si="171"/>
        <v>1</v>
      </c>
      <c r="BP135" s="70">
        <f t="shared" ref="BP135:BP198" si="216">BK135*BO135*BN135</f>
        <v>-40.479999999999997</v>
      </c>
      <c r="BQ135" s="70">
        <f t="shared" ref="BQ135:BQ198" si="217">BM$3*10*POWER($F$1,BK135)</f>
        <v>3.2245474569512549</v>
      </c>
      <c r="BR135" s="70">
        <f t="shared" ref="BR135:BR198" si="218">BM$3*$E135*50</f>
        <v>22842868808.729126</v>
      </c>
      <c r="BS135" s="70">
        <f t="shared" ref="BS135:BS198" si="219">$A135*(30+$B135)</f>
        <v>749.68289290681753</v>
      </c>
      <c r="BV135" s="71">
        <f t="shared" ref="BV135:BV198" si="220">$G135-BW$3</f>
        <v>-78</v>
      </c>
      <c r="BW135" s="71">
        <f t="shared" ref="BW135:BW198" si="221">BX$3</f>
        <v>9.8550000000000004</v>
      </c>
      <c r="BX135" s="71">
        <v>1</v>
      </c>
      <c r="BY135" s="62">
        <f t="shared" ref="BY135:BY198" si="222">BY$3</f>
        <v>2.0350000000000001</v>
      </c>
      <c r="BZ135" s="70">
        <f t="shared" si="172"/>
        <v>1</v>
      </c>
      <c r="CA135" s="70">
        <f t="shared" ref="CA135:CA198" si="223">BV135*BZ135*BY135</f>
        <v>-158.73000000000002</v>
      </c>
      <c r="CB135" s="70">
        <f t="shared" ref="CB135:CB198" si="224">BX$3*10*POWER($F$1,BV135)</f>
        <v>1.9842148530070203E-3</v>
      </c>
      <c r="CC135" s="70">
        <f t="shared" ref="CC135:CC198" si="225">BX$3*$E135*50</f>
        <v>28787272648.340862</v>
      </c>
      <c r="CD135" s="70">
        <f t="shared" ref="CD135:CD198" si="226">$A135*(30+$B135)</f>
        <v>749.68289290681753</v>
      </c>
      <c r="CG135" s="71">
        <f t="shared" ref="CG135:CG198" si="227">$G135-CH$3</f>
        <v>-128</v>
      </c>
      <c r="CH135" s="71">
        <f t="shared" ref="CH135:CH198" si="228">CI$3</f>
        <v>12.14</v>
      </c>
      <c r="CI135" s="71">
        <v>1</v>
      </c>
      <c r="CJ135" s="62">
        <f t="shared" ref="CJ135:CJ198" si="229">CJ$3</f>
        <v>2.2850000000000001</v>
      </c>
      <c r="CK135" s="70">
        <f t="shared" si="173"/>
        <v>1</v>
      </c>
      <c r="CL135" s="70">
        <f t="shared" ref="CL135:CL198" si="230">CG135*CK135*CJ135</f>
        <v>-292.48</v>
      </c>
      <c r="CM135" s="70">
        <f t="shared" ref="CM135:CM198" si="231">CI$3*10*POWER($F$1,CG135)</f>
        <v>2.3869910891030428E-6</v>
      </c>
      <c r="CN135" s="70">
        <f t="shared" ref="CN135:CN198" si="232">CI$3*$E135*50</f>
        <v>35461947229.91964</v>
      </c>
      <c r="CO135" s="70">
        <f t="shared" ref="CO135:CO198" si="233">$A135*(30+$B135)</f>
        <v>749.68289290681753</v>
      </c>
      <c r="CR135" s="71">
        <f t="shared" ref="CR135:CR198" si="234">$G135-CS$3</f>
        <v>-191</v>
      </c>
      <c r="CS135" s="71">
        <f t="shared" ref="CS135:CS198" si="235">CT$3</f>
        <v>14.74</v>
      </c>
      <c r="CT135" s="71">
        <v>1</v>
      </c>
      <c r="CU135" s="62">
        <f t="shared" si="160"/>
        <v>2.6</v>
      </c>
      <c r="CV135" s="70">
        <f t="shared" si="174"/>
        <v>1</v>
      </c>
      <c r="CW135" s="70">
        <f t="shared" ref="CW135:CW198" si="236">CR135*CV135*CU135</f>
        <v>-496.6</v>
      </c>
      <c r="CX135" s="70">
        <f t="shared" ref="CX135:CX198" si="237">CT$3*10*POWER($F$1,CR135)</f>
        <v>4.6682235926654196E-10</v>
      </c>
      <c r="CY135" s="70">
        <f t="shared" ref="CY135:CY198" si="238">CT$3*$E135*50</f>
        <v>43056762946.376892</v>
      </c>
      <c r="CZ135" s="70">
        <f t="shared" ref="CZ135:CZ198" si="239">$A135*(30+$B135)</f>
        <v>749.68289290681753</v>
      </c>
    </row>
    <row r="136" spans="1:104">
      <c r="A136" s="62">
        <f t="shared" si="175"/>
        <v>22.627416997969686</v>
      </c>
      <c r="B136" s="62">
        <f t="shared" si="176"/>
        <v>4.333333333333333</v>
      </c>
      <c r="C136" s="83">
        <f t="shared" si="162"/>
        <v>6.06</v>
      </c>
      <c r="D136" s="87"/>
      <c r="E136" s="65">
        <f t="shared" si="177"/>
        <v>67108864.000000581</v>
      </c>
      <c r="F136" s="62">
        <f t="shared" ref="F136:F199" si="240">LOG(E136,2)</f>
        <v>26.000000000000014</v>
      </c>
      <c r="G136" s="66">
        <v>130</v>
      </c>
      <c r="H136" s="71">
        <f t="shared" si="178"/>
        <v>130</v>
      </c>
      <c r="I136" s="71">
        <f t="shared" si="179"/>
        <v>1</v>
      </c>
      <c r="J136" s="71">
        <v>1</v>
      </c>
      <c r="K136" s="62">
        <f t="shared" si="180"/>
        <v>1</v>
      </c>
      <c r="L136" s="70">
        <f t="shared" si="166"/>
        <v>282240</v>
      </c>
      <c r="M136" s="70">
        <f t="shared" si="181"/>
        <v>36691200</v>
      </c>
      <c r="N136" s="70">
        <f t="shared" si="182"/>
        <v>671088640.00000584</v>
      </c>
      <c r="O136" s="70">
        <f t="shared" si="183"/>
        <v>3355443200.0000291</v>
      </c>
      <c r="P136" s="70">
        <f t="shared" si="184"/>
        <v>776.87465026362588</v>
      </c>
      <c r="Q136" s="99">
        <f t="shared" si="161"/>
        <v>18.290179661608391</v>
      </c>
      <c r="S136" s="71">
        <f t="shared" si="185"/>
        <v>120</v>
      </c>
      <c r="T136" s="71">
        <f t="shared" si="186"/>
        <v>2.0499999999999998</v>
      </c>
      <c r="U136" s="71">
        <v>14</v>
      </c>
      <c r="V136" s="62">
        <f t="shared" si="187"/>
        <v>1.05</v>
      </c>
      <c r="W136" s="70">
        <f t="shared" si="167"/>
        <v>564480</v>
      </c>
      <c r="X136" s="70">
        <f t="shared" si="188"/>
        <v>71124480</v>
      </c>
      <c r="Y136" s="70">
        <f t="shared" si="189"/>
        <v>343932928.00000274</v>
      </c>
      <c r="Z136" s="70">
        <f t="shared" si="190"/>
        <v>6878658560.0000591</v>
      </c>
      <c r="AA136" s="70">
        <f t="shared" si="191"/>
        <v>776.87465026362588</v>
      </c>
      <c r="AB136" s="99">
        <f t="shared" si="163"/>
        <v>4.835647698232771</v>
      </c>
      <c r="AD136" s="71">
        <f t="shared" si="192"/>
        <v>95</v>
      </c>
      <c r="AE136" s="71">
        <f t="shared" si="193"/>
        <v>3.2249999999999996</v>
      </c>
      <c r="AF136" s="71">
        <v>1</v>
      </c>
      <c r="AG136" s="62">
        <f t="shared" si="194"/>
        <v>1.175</v>
      </c>
      <c r="AH136" s="70">
        <f t="shared" si="168"/>
        <v>4320</v>
      </c>
      <c r="AI136" s="70">
        <f t="shared" si="195"/>
        <v>482220</v>
      </c>
      <c r="AJ136" s="70">
        <f t="shared" si="196"/>
        <v>16908288.000000108</v>
      </c>
      <c r="AK136" s="70">
        <f t="shared" si="197"/>
        <v>10821304320.000093</v>
      </c>
      <c r="AL136" s="70">
        <f t="shared" si="198"/>
        <v>776.87465026362588</v>
      </c>
      <c r="AM136" s="99">
        <f t="shared" ref="AM136:AM199" si="241">AJ136/AI136</f>
        <v>35.06343162871741</v>
      </c>
      <c r="AO136" s="71">
        <f t="shared" si="199"/>
        <v>65</v>
      </c>
      <c r="AP136" s="71">
        <f t="shared" si="200"/>
        <v>4.55</v>
      </c>
      <c r="AQ136" s="71">
        <v>1</v>
      </c>
      <c r="AR136" s="62">
        <f t="shared" si="201"/>
        <v>1.325</v>
      </c>
      <c r="AS136" s="70">
        <f t="shared" si="169"/>
        <v>432</v>
      </c>
      <c r="AT136" s="70">
        <f t="shared" si="202"/>
        <v>37206</v>
      </c>
      <c r="AU136" s="70">
        <f t="shared" si="203"/>
        <v>372736.00000000163</v>
      </c>
      <c r="AV136" s="70">
        <f t="shared" si="204"/>
        <v>15267266560.00013</v>
      </c>
      <c r="AW136" s="70">
        <f t="shared" si="205"/>
        <v>776.87465026362588</v>
      </c>
      <c r="AX136" s="99">
        <f t="shared" si="164"/>
        <v>10.01816911250878</v>
      </c>
      <c r="AZ136" s="71">
        <f t="shared" si="206"/>
        <v>28</v>
      </c>
      <c r="BA136" s="71">
        <f t="shared" si="207"/>
        <v>6.06</v>
      </c>
      <c r="BB136" s="71">
        <v>1</v>
      </c>
      <c r="BC136" s="62">
        <f t="shared" si="208"/>
        <v>1.51</v>
      </c>
      <c r="BD136" s="70">
        <f t="shared" si="170"/>
        <v>4</v>
      </c>
      <c r="BE136" s="70">
        <f t="shared" si="209"/>
        <v>169.12</v>
      </c>
      <c r="BF136" s="70">
        <f t="shared" si="210"/>
        <v>2939.2775657769689</v>
      </c>
      <c r="BG136" s="70">
        <f t="shared" si="211"/>
        <v>20333985792.000175</v>
      </c>
      <c r="BH136" s="70">
        <f t="shared" si="212"/>
        <v>776.87465026362588</v>
      </c>
      <c r="BI136" s="99">
        <f t="shared" si="165"/>
        <v>17.379834234726637</v>
      </c>
      <c r="BK136" s="71">
        <f t="shared" si="213"/>
        <v>-22</v>
      </c>
      <c r="BL136" s="71">
        <f t="shared" si="214"/>
        <v>7.8199999999999994</v>
      </c>
      <c r="BM136" s="71">
        <v>1</v>
      </c>
      <c r="BN136" s="62">
        <f t="shared" si="215"/>
        <v>1.76</v>
      </c>
      <c r="BO136" s="70">
        <f t="shared" si="171"/>
        <v>1</v>
      </c>
      <c r="BP136" s="70">
        <f t="shared" si="216"/>
        <v>-38.72</v>
      </c>
      <c r="BQ136" s="70">
        <f t="shared" si="217"/>
        <v>3.7040323594097804</v>
      </c>
      <c r="BR136" s="70">
        <f t="shared" si="218"/>
        <v>26239565824.000225</v>
      </c>
      <c r="BS136" s="70">
        <f t="shared" si="219"/>
        <v>776.87465026362588</v>
      </c>
      <c r="BV136" s="71">
        <f t="shared" si="220"/>
        <v>-77</v>
      </c>
      <c r="BW136" s="71">
        <f t="shared" si="221"/>
        <v>9.8550000000000004</v>
      </c>
      <c r="BX136" s="71">
        <v>1</v>
      </c>
      <c r="BY136" s="62">
        <f t="shared" si="222"/>
        <v>2.0350000000000001</v>
      </c>
      <c r="BZ136" s="70">
        <f t="shared" si="172"/>
        <v>1</v>
      </c>
      <c r="CA136" s="70">
        <f t="shared" si="223"/>
        <v>-156.69500000000002</v>
      </c>
      <c r="CB136" s="70">
        <f t="shared" si="224"/>
        <v>2.2792643376098477E-3</v>
      </c>
      <c r="CC136" s="70">
        <f t="shared" si="225"/>
        <v>33067892736.000286</v>
      </c>
      <c r="CD136" s="70">
        <f t="shared" si="226"/>
        <v>776.87465026362588</v>
      </c>
      <c r="CG136" s="71">
        <f t="shared" si="227"/>
        <v>-127</v>
      </c>
      <c r="CH136" s="71">
        <f t="shared" si="228"/>
        <v>12.14</v>
      </c>
      <c r="CI136" s="71">
        <v>1</v>
      </c>
      <c r="CJ136" s="62">
        <f t="shared" si="229"/>
        <v>2.2850000000000001</v>
      </c>
      <c r="CK136" s="70">
        <f t="shared" si="173"/>
        <v>1</v>
      </c>
      <c r="CL136" s="70">
        <f t="shared" si="230"/>
        <v>-290.19499999999999</v>
      </c>
      <c r="CM136" s="70">
        <f t="shared" si="231"/>
        <v>2.7419327374452467E-6</v>
      </c>
      <c r="CN136" s="70">
        <f t="shared" si="232"/>
        <v>40735080448.000351</v>
      </c>
      <c r="CO136" s="70">
        <f t="shared" si="233"/>
        <v>776.87465026362588</v>
      </c>
      <c r="CR136" s="71">
        <f t="shared" si="234"/>
        <v>-190</v>
      </c>
      <c r="CS136" s="71">
        <f t="shared" si="235"/>
        <v>14.74</v>
      </c>
      <c r="CT136" s="71">
        <v>1</v>
      </c>
      <c r="CU136" s="62">
        <f t="shared" ref="CU136:CU199" si="242">CU135</f>
        <v>2.6</v>
      </c>
      <c r="CV136" s="70">
        <f t="shared" si="174"/>
        <v>1</v>
      </c>
      <c r="CW136" s="70">
        <f t="shared" si="236"/>
        <v>-494</v>
      </c>
      <c r="CX136" s="70">
        <f t="shared" si="237"/>
        <v>5.3623807616531169E-10</v>
      </c>
      <c r="CY136" s="70">
        <f t="shared" si="238"/>
        <v>49459232768.000427</v>
      </c>
      <c r="CZ136" s="70">
        <f t="shared" si="239"/>
        <v>776.87465026362588</v>
      </c>
    </row>
    <row r="137" spans="1:104">
      <c r="A137" s="62">
        <f t="shared" si="175"/>
        <v>23.425371135130177</v>
      </c>
      <c r="B137" s="62">
        <f t="shared" si="176"/>
        <v>4.3666666666666663</v>
      </c>
      <c r="C137" s="83">
        <f t="shared" si="162"/>
        <v>6.06</v>
      </c>
      <c r="D137" s="87"/>
      <c r="E137" s="65">
        <f t="shared" si="177"/>
        <v>77087841.682520419</v>
      </c>
      <c r="F137" s="62">
        <f t="shared" si="240"/>
        <v>26.200000000000014</v>
      </c>
      <c r="G137" s="66">
        <v>131</v>
      </c>
      <c r="H137" s="71">
        <f t="shared" si="178"/>
        <v>131</v>
      </c>
      <c r="I137" s="71">
        <f t="shared" si="179"/>
        <v>1</v>
      </c>
      <c r="J137" s="71">
        <v>1</v>
      </c>
      <c r="K137" s="62">
        <f t="shared" si="180"/>
        <v>1</v>
      </c>
      <c r="L137" s="70">
        <f t="shared" si="166"/>
        <v>282240</v>
      </c>
      <c r="M137" s="70">
        <f t="shared" si="181"/>
        <v>36973440</v>
      </c>
      <c r="N137" s="70">
        <f t="shared" si="182"/>
        <v>770878416.82520413</v>
      </c>
      <c r="O137" s="70">
        <f t="shared" si="183"/>
        <v>3854392084.1260209</v>
      </c>
      <c r="P137" s="70">
        <f t="shared" si="184"/>
        <v>805.05192134397373</v>
      </c>
      <c r="Q137" s="99">
        <f t="shared" si="161"/>
        <v>20.849518379279942</v>
      </c>
      <c r="S137" s="71">
        <f t="shared" si="185"/>
        <v>121</v>
      </c>
      <c r="T137" s="71">
        <f t="shared" si="186"/>
        <v>2.0499999999999998</v>
      </c>
      <c r="U137" s="71">
        <v>1</v>
      </c>
      <c r="V137" s="62">
        <f t="shared" si="187"/>
        <v>1.05</v>
      </c>
      <c r="W137" s="70">
        <f t="shared" si="167"/>
        <v>564480</v>
      </c>
      <c r="X137" s="70">
        <f t="shared" si="188"/>
        <v>71717184</v>
      </c>
      <c r="Y137" s="70">
        <f t="shared" si="189"/>
        <v>395075188.622917</v>
      </c>
      <c r="Z137" s="70">
        <f t="shared" si="190"/>
        <v>7901503772.4583416</v>
      </c>
      <c r="AA137" s="70">
        <f t="shared" si="191"/>
        <v>805.05192134397373</v>
      </c>
      <c r="AB137" s="99">
        <f t="shared" si="163"/>
        <v>5.5087939401373731</v>
      </c>
      <c r="AD137" s="71">
        <f t="shared" si="192"/>
        <v>96</v>
      </c>
      <c r="AE137" s="71">
        <f t="shared" si="193"/>
        <v>3.2249999999999996</v>
      </c>
      <c r="AF137" s="71">
        <v>1</v>
      </c>
      <c r="AG137" s="62">
        <f t="shared" si="194"/>
        <v>1.175</v>
      </c>
      <c r="AH137" s="70">
        <f t="shared" si="168"/>
        <v>4320</v>
      </c>
      <c r="AI137" s="70">
        <f t="shared" si="195"/>
        <v>487296</v>
      </c>
      <c r="AJ137" s="70">
        <f t="shared" si="196"/>
        <v>19422522.611416232</v>
      </c>
      <c r="AK137" s="70">
        <f t="shared" si="197"/>
        <v>12430414471.306416</v>
      </c>
      <c r="AL137" s="70">
        <f t="shared" si="198"/>
        <v>805.05192134397373</v>
      </c>
      <c r="AM137" s="99">
        <f t="shared" si="241"/>
        <v>39.857750959203919</v>
      </c>
      <c r="AO137" s="71">
        <f t="shared" si="199"/>
        <v>66</v>
      </c>
      <c r="AP137" s="71">
        <f t="shared" si="200"/>
        <v>4.55</v>
      </c>
      <c r="AQ137" s="71">
        <v>1</v>
      </c>
      <c r="AR137" s="62">
        <f t="shared" si="201"/>
        <v>1.325</v>
      </c>
      <c r="AS137" s="70">
        <f t="shared" si="169"/>
        <v>432</v>
      </c>
      <c r="AT137" s="70">
        <f t="shared" si="202"/>
        <v>37778.400000000001</v>
      </c>
      <c r="AU137" s="70">
        <f t="shared" si="203"/>
        <v>428161.23004817677</v>
      </c>
      <c r="AV137" s="70">
        <f t="shared" si="204"/>
        <v>17537483982.773392</v>
      </c>
      <c r="AW137" s="70">
        <f t="shared" si="205"/>
        <v>805.05192134397373</v>
      </c>
      <c r="AX137" s="99">
        <f t="shared" si="164"/>
        <v>11.333492949626685</v>
      </c>
      <c r="AZ137" s="71">
        <f t="shared" si="206"/>
        <v>29</v>
      </c>
      <c r="BA137" s="71">
        <f t="shared" si="207"/>
        <v>6.06</v>
      </c>
      <c r="BB137" s="71">
        <v>1</v>
      </c>
      <c r="BC137" s="62">
        <f t="shared" si="208"/>
        <v>1.51</v>
      </c>
      <c r="BD137" s="70">
        <f t="shared" si="170"/>
        <v>4</v>
      </c>
      <c r="BE137" s="70">
        <f t="shared" si="209"/>
        <v>175.16</v>
      </c>
      <c r="BF137" s="70">
        <f t="shared" si="210"/>
        <v>3376.3433046876939</v>
      </c>
      <c r="BG137" s="70">
        <f t="shared" si="211"/>
        <v>23357616029.803684</v>
      </c>
      <c r="BH137" s="70">
        <f t="shared" si="212"/>
        <v>805.05192134397373</v>
      </c>
      <c r="BI137" s="99">
        <f t="shared" si="165"/>
        <v>19.275766754325726</v>
      </c>
      <c r="BK137" s="71">
        <f t="shared" si="213"/>
        <v>-21</v>
      </c>
      <c r="BL137" s="71">
        <f t="shared" si="214"/>
        <v>7.8199999999999994</v>
      </c>
      <c r="BM137" s="71">
        <v>1</v>
      </c>
      <c r="BN137" s="62">
        <f t="shared" si="215"/>
        <v>1.76</v>
      </c>
      <c r="BO137" s="70">
        <f t="shared" si="171"/>
        <v>1</v>
      </c>
      <c r="BP137" s="70">
        <f t="shared" si="216"/>
        <v>-36.96</v>
      </c>
      <c r="BQ137" s="70">
        <f t="shared" si="217"/>
        <v>4.2548158781098007</v>
      </c>
      <c r="BR137" s="70">
        <f t="shared" si="218"/>
        <v>30141346097.865479</v>
      </c>
      <c r="BS137" s="70">
        <f t="shared" si="219"/>
        <v>805.05192134397373</v>
      </c>
      <c r="BV137" s="71">
        <f t="shared" si="220"/>
        <v>-76</v>
      </c>
      <c r="BW137" s="71">
        <f t="shared" si="221"/>
        <v>9.8550000000000004</v>
      </c>
      <c r="BX137" s="71">
        <v>1</v>
      </c>
      <c r="BY137" s="62">
        <f t="shared" si="222"/>
        <v>2.0350000000000001</v>
      </c>
      <c r="BZ137" s="70">
        <f t="shared" si="172"/>
        <v>1</v>
      </c>
      <c r="CA137" s="70">
        <f t="shared" si="223"/>
        <v>-154.66000000000003</v>
      </c>
      <c r="CB137" s="70">
        <f t="shared" si="224"/>
        <v>2.6181871952158388E-3</v>
      </c>
      <c r="CC137" s="70">
        <f t="shared" si="225"/>
        <v>37985033989.061943</v>
      </c>
      <c r="CD137" s="70">
        <f t="shared" si="226"/>
        <v>805.05192134397373</v>
      </c>
      <c r="CG137" s="71">
        <f t="shared" si="227"/>
        <v>-126</v>
      </c>
      <c r="CH137" s="71">
        <f t="shared" si="228"/>
        <v>12.14</v>
      </c>
      <c r="CI137" s="71">
        <v>1</v>
      </c>
      <c r="CJ137" s="62">
        <f t="shared" si="229"/>
        <v>2.2850000000000001</v>
      </c>
      <c r="CK137" s="70">
        <f t="shared" si="173"/>
        <v>1</v>
      </c>
      <c r="CL137" s="70">
        <f t="shared" si="230"/>
        <v>-287.91000000000003</v>
      </c>
      <c r="CM137" s="70">
        <f t="shared" si="231"/>
        <v>3.1496536250158725E-6</v>
      </c>
      <c r="CN137" s="70">
        <f t="shared" si="232"/>
        <v>46792319901.289902</v>
      </c>
      <c r="CO137" s="70">
        <f t="shared" si="233"/>
        <v>805.05192134397373</v>
      </c>
      <c r="CR137" s="71">
        <f t="shared" si="234"/>
        <v>-189</v>
      </c>
      <c r="CS137" s="71">
        <f t="shared" si="235"/>
        <v>14.74</v>
      </c>
      <c r="CT137" s="71">
        <v>1</v>
      </c>
      <c r="CU137" s="62">
        <f t="shared" si="242"/>
        <v>2.6</v>
      </c>
      <c r="CV137" s="70">
        <f t="shared" si="174"/>
        <v>1</v>
      </c>
      <c r="CW137" s="70">
        <f t="shared" si="236"/>
        <v>-491.40000000000003</v>
      </c>
      <c r="CX137" s="70">
        <f t="shared" si="237"/>
        <v>6.1597579597786848E-10</v>
      </c>
      <c r="CY137" s="70">
        <f t="shared" si="238"/>
        <v>56813739320.017555</v>
      </c>
      <c r="CZ137" s="70">
        <f t="shared" si="239"/>
        <v>805.05192134397373</v>
      </c>
    </row>
    <row r="138" spans="1:104">
      <c r="A138" s="62">
        <f t="shared" si="175"/>
        <v>24.251465064166545</v>
      </c>
      <c r="B138" s="62">
        <f t="shared" si="176"/>
        <v>4.4000000000000004</v>
      </c>
      <c r="C138" s="83">
        <f t="shared" si="162"/>
        <v>6.06</v>
      </c>
      <c r="D138" s="87"/>
      <c r="E138" s="65">
        <f t="shared" si="177"/>
        <v>88550676.930983081</v>
      </c>
      <c r="F138" s="62">
        <f t="shared" si="240"/>
        <v>26.400000000000013</v>
      </c>
      <c r="G138" s="66">
        <v>132</v>
      </c>
      <c r="H138" s="71">
        <f t="shared" si="178"/>
        <v>132</v>
      </c>
      <c r="I138" s="71">
        <f t="shared" si="179"/>
        <v>1</v>
      </c>
      <c r="J138" s="71">
        <v>1</v>
      </c>
      <c r="K138" s="62">
        <f t="shared" si="180"/>
        <v>1</v>
      </c>
      <c r="L138" s="70">
        <f t="shared" si="166"/>
        <v>282240</v>
      </c>
      <c r="M138" s="70">
        <f t="shared" si="181"/>
        <v>37255680</v>
      </c>
      <c r="N138" s="70">
        <f t="shared" si="182"/>
        <v>885506769.30983078</v>
      </c>
      <c r="O138" s="70">
        <f t="shared" si="183"/>
        <v>4427533846.5491543</v>
      </c>
      <c r="P138" s="70">
        <f t="shared" si="184"/>
        <v>834.25039820732911</v>
      </c>
      <c r="Q138" s="99">
        <f t="shared" si="161"/>
        <v>23.768369529420234</v>
      </c>
      <c r="S138" s="71">
        <f t="shared" si="185"/>
        <v>122</v>
      </c>
      <c r="T138" s="71">
        <f t="shared" si="186"/>
        <v>2.0499999999999998</v>
      </c>
      <c r="U138" s="71">
        <v>1</v>
      </c>
      <c r="V138" s="62">
        <f t="shared" si="187"/>
        <v>1.05</v>
      </c>
      <c r="W138" s="70">
        <f t="shared" si="167"/>
        <v>564480</v>
      </c>
      <c r="X138" s="70">
        <f t="shared" si="188"/>
        <v>72309888</v>
      </c>
      <c r="Y138" s="70">
        <f t="shared" si="189"/>
        <v>453822219.27128792</v>
      </c>
      <c r="Z138" s="70">
        <f t="shared" si="190"/>
        <v>9076444385.4257641</v>
      </c>
      <c r="AA138" s="70">
        <f t="shared" si="191"/>
        <v>834.25039820732911</v>
      </c>
      <c r="AB138" s="99">
        <f t="shared" si="163"/>
        <v>6.276074155602176</v>
      </c>
      <c r="AD138" s="71">
        <f t="shared" si="192"/>
        <v>97</v>
      </c>
      <c r="AE138" s="71">
        <f t="shared" si="193"/>
        <v>3.2249999999999996</v>
      </c>
      <c r="AF138" s="71">
        <v>1</v>
      </c>
      <c r="AG138" s="62">
        <f t="shared" si="194"/>
        <v>1.175</v>
      </c>
      <c r="AH138" s="70">
        <f t="shared" si="168"/>
        <v>4320</v>
      </c>
      <c r="AI138" s="70">
        <f t="shared" si="195"/>
        <v>492372</v>
      </c>
      <c r="AJ138" s="70">
        <f t="shared" si="196"/>
        <v>22310619.773626547</v>
      </c>
      <c r="AK138" s="70">
        <f t="shared" si="197"/>
        <v>14278796655.121019</v>
      </c>
      <c r="AL138" s="70">
        <f t="shared" si="198"/>
        <v>834.25039820732911</v>
      </c>
      <c r="AM138" s="99">
        <f t="shared" si="241"/>
        <v>45.312527466278638</v>
      </c>
      <c r="AO138" s="71">
        <f t="shared" si="199"/>
        <v>67</v>
      </c>
      <c r="AP138" s="71">
        <f t="shared" si="200"/>
        <v>4.55</v>
      </c>
      <c r="AQ138" s="71">
        <v>1</v>
      </c>
      <c r="AR138" s="62">
        <f t="shared" si="201"/>
        <v>1.325</v>
      </c>
      <c r="AS138" s="70">
        <f t="shared" si="169"/>
        <v>432</v>
      </c>
      <c r="AT138" s="70">
        <f t="shared" si="202"/>
        <v>38350.799999999996</v>
      </c>
      <c r="AU138" s="70">
        <f t="shared" si="203"/>
        <v>491828.10062984773</v>
      </c>
      <c r="AV138" s="70">
        <f t="shared" si="204"/>
        <v>20145279001.798649</v>
      </c>
      <c r="AW138" s="70">
        <f t="shared" si="205"/>
        <v>834.25039820732911</v>
      </c>
      <c r="AX138" s="99">
        <f t="shared" si="164"/>
        <v>12.824454786597615</v>
      </c>
      <c r="AZ138" s="71">
        <f t="shared" si="206"/>
        <v>30</v>
      </c>
      <c r="BA138" s="71">
        <f t="shared" si="207"/>
        <v>6.06</v>
      </c>
      <c r="BB138" s="71">
        <v>1</v>
      </c>
      <c r="BC138" s="62">
        <f t="shared" si="208"/>
        <v>1.51</v>
      </c>
      <c r="BD138" s="70">
        <f t="shared" si="170"/>
        <v>4</v>
      </c>
      <c r="BE138" s="70">
        <f t="shared" si="209"/>
        <v>181.2</v>
      </c>
      <c r="BF138" s="70">
        <f t="shared" si="210"/>
        <v>3878.4000000000065</v>
      </c>
      <c r="BG138" s="70">
        <f t="shared" si="211"/>
        <v>26830855110.087872</v>
      </c>
      <c r="BH138" s="70">
        <f t="shared" si="212"/>
        <v>834.25039820732911</v>
      </c>
      <c r="BI138" s="99">
        <f t="shared" si="165"/>
        <v>21.403973509933813</v>
      </c>
      <c r="BK138" s="71">
        <f t="shared" si="213"/>
        <v>-20</v>
      </c>
      <c r="BL138" s="71">
        <f t="shared" si="214"/>
        <v>7.8199999999999994</v>
      </c>
      <c r="BM138" s="71">
        <v>1</v>
      </c>
      <c r="BN138" s="62">
        <f t="shared" si="215"/>
        <v>1.76</v>
      </c>
      <c r="BO138" s="70">
        <f t="shared" si="171"/>
        <v>1</v>
      </c>
      <c r="BP138" s="70">
        <f t="shared" si="216"/>
        <v>-35.200000000000003</v>
      </c>
      <c r="BQ138" s="70">
        <f t="shared" si="217"/>
        <v>4.8874999999999931</v>
      </c>
      <c r="BR138" s="70">
        <f t="shared" si="218"/>
        <v>34623314680.014381</v>
      </c>
      <c r="BS138" s="70">
        <f t="shared" si="219"/>
        <v>834.25039820732911</v>
      </c>
      <c r="BV138" s="71">
        <f t="shared" si="220"/>
        <v>-75</v>
      </c>
      <c r="BW138" s="71">
        <f t="shared" si="221"/>
        <v>9.8550000000000004</v>
      </c>
      <c r="BX138" s="71">
        <v>1</v>
      </c>
      <c r="BY138" s="62">
        <f t="shared" si="222"/>
        <v>2.0350000000000001</v>
      </c>
      <c r="BZ138" s="70">
        <f t="shared" si="172"/>
        <v>1</v>
      </c>
      <c r="CA138" s="70">
        <f t="shared" si="223"/>
        <v>-152.625</v>
      </c>
      <c r="CB138" s="70">
        <f t="shared" si="224"/>
        <v>3.0075073242187356E-3</v>
      </c>
      <c r="CC138" s="70">
        <f t="shared" si="225"/>
        <v>43633346057.741913</v>
      </c>
      <c r="CD138" s="70">
        <f t="shared" si="226"/>
        <v>834.25039820732911</v>
      </c>
      <c r="CG138" s="71">
        <f t="shared" si="227"/>
        <v>-125</v>
      </c>
      <c r="CH138" s="71">
        <f t="shared" si="228"/>
        <v>12.14</v>
      </c>
      <c r="CI138" s="71">
        <v>1</v>
      </c>
      <c r="CJ138" s="62">
        <f t="shared" si="229"/>
        <v>2.2850000000000001</v>
      </c>
      <c r="CK138" s="70">
        <f t="shared" si="173"/>
        <v>1</v>
      </c>
      <c r="CL138" s="70">
        <f t="shared" si="230"/>
        <v>-285.625</v>
      </c>
      <c r="CM138" s="70">
        <f t="shared" si="231"/>
        <v>3.6180019378661815E-6</v>
      </c>
      <c r="CN138" s="70">
        <f t="shared" si="232"/>
        <v>53750260897.106728</v>
      </c>
      <c r="CO138" s="70">
        <f t="shared" si="233"/>
        <v>834.25039820732911</v>
      </c>
      <c r="CR138" s="71">
        <f t="shared" si="234"/>
        <v>-188</v>
      </c>
      <c r="CS138" s="71">
        <f t="shared" si="235"/>
        <v>14.74</v>
      </c>
      <c r="CT138" s="71">
        <v>1</v>
      </c>
      <c r="CU138" s="62">
        <f t="shared" si="242"/>
        <v>2.6</v>
      </c>
      <c r="CV138" s="70">
        <f t="shared" si="174"/>
        <v>1</v>
      </c>
      <c r="CW138" s="70">
        <f t="shared" si="236"/>
        <v>-488.8</v>
      </c>
      <c r="CX138" s="70">
        <f t="shared" si="237"/>
        <v>7.0757038355776669E-10</v>
      </c>
      <c r="CY138" s="70">
        <f t="shared" si="238"/>
        <v>65261848898.134529</v>
      </c>
      <c r="CZ138" s="70">
        <f t="shared" si="239"/>
        <v>834.25039820732911</v>
      </c>
    </row>
    <row r="139" spans="1:104">
      <c r="A139" s="62">
        <f t="shared" si="175"/>
        <v>25.106691132696209</v>
      </c>
      <c r="B139" s="62">
        <f t="shared" si="176"/>
        <v>4.4333333333333336</v>
      </c>
      <c r="C139" s="83">
        <f t="shared" si="162"/>
        <v>6.06</v>
      </c>
      <c r="D139" s="87"/>
      <c r="E139" s="65">
        <f t="shared" si="177"/>
        <v>101718016.92449416</v>
      </c>
      <c r="F139" s="62">
        <f t="shared" si="240"/>
        <v>26.600000000000012</v>
      </c>
      <c r="G139" s="66">
        <v>133</v>
      </c>
      <c r="H139" s="71">
        <f t="shared" si="178"/>
        <v>133</v>
      </c>
      <c r="I139" s="71">
        <f t="shared" si="179"/>
        <v>1</v>
      </c>
      <c r="J139" s="71">
        <v>1</v>
      </c>
      <c r="K139" s="62">
        <f t="shared" si="180"/>
        <v>1</v>
      </c>
      <c r="L139" s="70">
        <f t="shared" si="166"/>
        <v>282240</v>
      </c>
      <c r="M139" s="70">
        <f t="shared" si="181"/>
        <v>37537920</v>
      </c>
      <c r="N139" s="70">
        <f t="shared" si="182"/>
        <v>1017180169.2449416</v>
      </c>
      <c r="O139" s="70">
        <f t="shared" si="183"/>
        <v>5085900846.2247086</v>
      </c>
      <c r="P139" s="70">
        <f t="shared" si="184"/>
        <v>864.50706466917291</v>
      </c>
      <c r="Q139" s="99">
        <f t="shared" si="161"/>
        <v>27.097403618659254</v>
      </c>
      <c r="S139" s="71">
        <f t="shared" si="185"/>
        <v>123</v>
      </c>
      <c r="T139" s="71">
        <f t="shared" si="186"/>
        <v>2.0499999999999998</v>
      </c>
      <c r="U139" s="71">
        <v>1</v>
      </c>
      <c r="V139" s="62">
        <f t="shared" si="187"/>
        <v>1.05</v>
      </c>
      <c r="W139" s="70">
        <f t="shared" si="167"/>
        <v>564480</v>
      </c>
      <c r="X139" s="70">
        <f t="shared" si="188"/>
        <v>72902592</v>
      </c>
      <c r="Y139" s="70">
        <f t="shared" si="189"/>
        <v>521304836.73803222</v>
      </c>
      <c r="Z139" s="70">
        <f t="shared" si="190"/>
        <v>10426096734.760651</v>
      </c>
      <c r="AA139" s="70">
        <f t="shared" si="191"/>
        <v>864.50706466917291</v>
      </c>
      <c r="AB139" s="99">
        <f t="shared" si="163"/>
        <v>7.1507037327017429</v>
      </c>
      <c r="AD139" s="71">
        <f t="shared" si="192"/>
        <v>98</v>
      </c>
      <c r="AE139" s="71">
        <f t="shared" si="193"/>
        <v>3.2249999999999996</v>
      </c>
      <c r="AF139" s="71">
        <v>1</v>
      </c>
      <c r="AG139" s="62">
        <f t="shared" si="194"/>
        <v>1.175</v>
      </c>
      <c r="AH139" s="70">
        <f t="shared" si="168"/>
        <v>4320</v>
      </c>
      <c r="AI139" s="70">
        <f t="shared" si="195"/>
        <v>497448</v>
      </c>
      <c r="AJ139" s="70">
        <f t="shared" si="196"/>
        <v>25628172.232929133</v>
      </c>
      <c r="AK139" s="70">
        <f t="shared" si="197"/>
        <v>16402030229.07468</v>
      </c>
      <c r="AL139" s="70">
        <f t="shared" si="198"/>
        <v>864.50706466917291</v>
      </c>
      <c r="AM139" s="99">
        <f t="shared" si="241"/>
        <v>51.519298967789865</v>
      </c>
      <c r="AO139" s="71">
        <f t="shared" si="199"/>
        <v>68</v>
      </c>
      <c r="AP139" s="71">
        <f t="shared" si="200"/>
        <v>4.55</v>
      </c>
      <c r="AQ139" s="71">
        <v>1</v>
      </c>
      <c r="AR139" s="62">
        <f t="shared" si="201"/>
        <v>1.325</v>
      </c>
      <c r="AS139" s="70">
        <f t="shared" si="169"/>
        <v>432</v>
      </c>
      <c r="AT139" s="70">
        <f t="shared" si="202"/>
        <v>38923.199999999997</v>
      </c>
      <c r="AU139" s="70">
        <f t="shared" si="203"/>
        <v>564962.13013482234</v>
      </c>
      <c r="AV139" s="70">
        <f t="shared" si="204"/>
        <v>23140848850.322422</v>
      </c>
      <c r="AW139" s="70">
        <f t="shared" si="205"/>
        <v>864.50706466917291</v>
      </c>
      <c r="AX139" s="99">
        <f t="shared" si="164"/>
        <v>14.514791438905906</v>
      </c>
      <c r="AZ139" s="71">
        <f t="shared" si="206"/>
        <v>31</v>
      </c>
      <c r="BA139" s="71">
        <f t="shared" si="207"/>
        <v>6.06</v>
      </c>
      <c r="BB139" s="71">
        <v>1</v>
      </c>
      <c r="BC139" s="62">
        <f t="shared" si="208"/>
        <v>1.51</v>
      </c>
      <c r="BD139" s="70">
        <f t="shared" si="170"/>
        <v>4</v>
      </c>
      <c r="BE139" s="70">
        <f t="shared" si="209"/>
        <v>187.24</v>
      </c>
      <c r="BF139" s="70">
        <f t="shared" si="210"/>
        <v>4455.1117000205095</v>
      </c>
      <c r="BG139" s="70">
        <f t="shared" si="211"/>
        <v>30820559128.121727</v>
      </c>
      <c r="BH139" s="70">
        <f t="shared" si="212"/>
        <v>864.50706466917291</v>
      </c>
      <c r="BI139" s="99">
        <f t="shared" si="165"/>
        <v>23.793589510897828</v>
      </c>
      <c r="BK139" s="71">
        <f t="shared" si="213"/>
        <v>-19</v>
      </c>
      <c r="BL139" s="71">
        <f t="shared" si="214"/>
        <v>7.8199999999999994</v>
      </c>
      <c r="BM139" s="71">
        <v>1</v>
      </c>
      <c r="BN139" s="62">
        <f t="shared" si="215"/>
        <v>1.76</v>
      </c>
      <c r="BO139" s="70">
        <f t="shared" si="171"/>
        <v>1</v>
      </c>
      <c r="BP139" s="70">
        <f t="shared" si="216"/>
        <v>-33.44</v>
      </c>
      <c r="BQ139" s="70">
        <f t="shared" si="217"/>
        <v>5.6142632100480006</v>
      </c>
      <c r="BR139" s="70">
        <f t="shared" si="218"/>
        <v>39771744617.477211</v>
      </c>
      <c r="BS139" s="70">
        <f t="shared" si="219"/>
        <v>864.50706466917291</v>
      </c>
      <c r="BV139" s="71">
        <f t="shared" si="220"/>
        <v>-74</v>
      </c>
      <c r="BW139" s="71">
        <f t="shared" si="221"/>
        <v>9.8550000000000004</v>
      </c>
      <c r="BX139" s="71">
        <v>1</v>
      </c>
      <c r="BY139" s="62">
        <f t="shared" si="222"/>
        <v>2.0350000000000001</v>
      </c>
      <c r="BZ139" s="70">
        <f t="shared" si="172"/>
        <v>1</v>
      </c>
      <c r="CA139" s="70">
        <f t="shared" si="223"/>
        <v>-150.59</v>
      </c>
      <c r="CB139" s="70">
        <f t="shared" si="224"/>
        <v>3.4547187159715957E-3</v>
      </c>
      <c r="CC139" s="70">
        <f t="shared" si="225"/>
        <v>50121552839.544502</v>
      </c>
      <c r="CD139" s="70">
        <f t="shared" si="226"/>
        <v>864.50706466917291</v>
      </c>
      <c r="CG139" s="71">
        <f t="shared" si="227"/>
        <v>-124</v>
      </c>
      <c r="CH139" s="71">
        <f t="shared" si="228"/>
        <v>12.14</v>
      </c>
      <c r="CI139" s="71">
        <v>1</v>
      </c>
      <c r="CJ139" s="62">
        <f t="shared" si="229"/>
        <v>2.2850000000000001</v>
      </c>
      <c r="CK139" s="70">
        <f t="shared" si="173"/>
        <v>1</v>
      </c>
      <c r="CL139" s="70">
        <f t="shared" si="230"/>
        <v>-283.34000000000003</v>
      </c>
      <c r="CM139" s="70">
        <f t="shared" si="231"/>
        <v>4.1559928744029673E-6</v>
      </c>
      <c r="CN139" s="70">
        <f t="shared" si="232"/>
        <v>61742836273.167953</v>
      </c>
      <c r="CO139" s="70">
        <f t="shared" si="233"/>
        <v>864.50706466917291</v>
      </c>
      <c r="CR139" s="71">
        <f t="shared" si="234"/>
        <v>-187</v>
      </c>
      <c r="CS139" s="71">
        <f t="shared" si="235"/>
        <v>14.74</v>
      </c>
      <c r="CT139" s="71">
        <v>1</v>
      </c>
      <c r="CU139" s="62">
        <f t="shared" si="242"/>
        <v>2.6</v>
      </c>
      <c r="CV139" s="70">
        <f t="shared" si="174"/>
        <v>1</v>
      </c>
      <c r="CW139" s="70">
        <f t="shared" si="236"/>
        <v>-486.2</v>
      </c>
      <c r="CX139" s="70">
        <f t="shared" si="237"/>
        <v>8.1278493563742788E-10</v>
      </c>
      <c r="CY139" s="70">
        <f t="shared" si="238"/>
        <v>74966178473.352188</v>
      </c>
      <c r="CZ139" s="70">
        <f t="shared" si="239"/>
        <v>864.50706466917291</v>
      </c>
    </row>
    <row r="140" spans="1:104">
      <c r="A140" s="62">
        <f t="shared" si="175"/>
        <v>25.992076683399727</v>
      </c>
      <c r="B140" s="62">
        <f t="shared" si="176"/>
        <v>4.4666666666666668</v>
      </c>
      <c r="C140" s="83">
        <f t="shared" si="162"/>
        <v>6.06</v>
      </c>
      <c r="D140" s="87"/>
      <c r="E140" s="65">
        <f t="shared" si="177"/>
        <v>116843318.71472701</v>
      </c>
      <c r="F140" s="62">
        <f t="shared" si="240"/>
        <v>26.800000000000015</v>
      </c>
      <c r="G140" s="66">
        <v>134</v>
      </c>
      <c r="H140" s="71">
        <f t="shared" si="178"/>
        <v>134</v>
      </c>
      <c r="I140" s="71">
        <f t="shared" si="179"/>
        <v>1</v>
      </c>
      <c r="J140" s="71">
        <v>1</v>
      </c>
      <c r="K140" s="62">
        <f t="shared" si="180"/>
        <v>1</v>
      </c>
      <c r="L140" s="70">
        <f t="shared" si="166"/>
        <v>282240</v>
      </c>
      <c r="M140" s="70">
        <f t="shared" si="181"/>
        <v>37820160</v>
      </c>
      <c r="N140" s="70">
        <f t="shared" si="182"/>
        <v>1168433187.1472702</v>
      </c>
      <c r="O140" s="70">
        <f t="shared" si="183"/>
        <v>5842165935.736351</v>
      </c>
      <c r="P140" s="70">
        <f t="shared" si="184"/>
        <v>895.86024302117733</v>
      </c>
      <c r="Q140" s="99">
        <f t="shared" si="161"/>
        <v>30.894453834866649</v>
      </c>
      <c r="S140" s="71">
        <f t="shared" si="185"/>
        <v>124</v>
      </c>
      <c r="T140" s="71">
        <f t="shared" si="186"/>
        <v>2.0499999999999998</v>
      </c>
      <c r="U140" s="71">
        <v>1</v>
      </c>
      <c r="V140" s="62">
        <f t="shared" si="187"/>
        <v>1.05</v>
      </c>
      <c r="W140" s="70">
        <f t="shared" si="167"/>
        <v>564480</v>
      </c>
      <c r="X140" s="70">
        <f t="shared" si="188"/>
        <v>73495296</v>
      </c>
      <c r="Y140" s="70">
        <f t="shared" si="189"/>
        <v>598822008.41297555</v>
      </c>
      <c r="Z140" s="70">
        <f t="shared" si="190"/>
        <v>11976440168.259518</v>
      </c>
      <c r="AA140" s="70">
        <f t="shared" si="191"/>
        <v>895.86024302117733</v>
      </c>
      <c r="AB140" s="99">
        <f t="shared" si="163"/>
        <v>8.1477596663189917</v>
      </c>
      <c r="AD140" s="71">
        <f t="shared" si="192"/>
        <v>99</v>
      </c>
      <c r="AE140" s="71">
        <f t="shared" si="193"/>
        <v>3.2249999999999996</v>
      </c>
      <c r="AF140" s="71">
        <v>1</v>
      </c>
      <c r="AG140" s="62">
        <f t="shared" si="194"/>
        <v>1.175</v>
      </c>
      <c r="AH140" s="70">
        <f t="shared" si="168"/>
        <v>4320</v>
      </c>
      <c r="AI140" s="70">
        <f t="shared" si="195"/>
        <v>502524</v>
      </c>
      <c r="AJ140" s="70">
        <f t="shared" si="196"/>
        <v>29439039.285546392</v>
      </c>
      <c r="AK140" s="70">
        <f t="shared" si="197"/>
        <v>18840985142.749729</v>
      </c>
      <c r="AL140" s="70">
        <f t="shared" si="198"/>
        <v>895.86024302117733</v>
      </c>
      <c r="AM140" s="99">
        <f t="shared" si="241"/>
        <v>58.582354843841074</v>
      </c>
      <c r="AO140" s="71">
        <f t="shared" si="199"/>
        <v>69</v>
      </c>
      <c r="AP140" s="71">
        <f t="shared" si="200"/>
        <v>4.55</v>
      </c>
      <c r="AQ140" s="71">
        <v>1</v>
      </c>
      <c r="AR140" s="62">
        <f t="shared" si="201"/>
        <v>1.325</v>
      </c>
      <c r="AS140" s="70">
        <f t="shared" si="169"/>
        <v>432</v>
      </c>
      <c r="AT140" s="70">
        <f t="shared" si="202"/>
        <v>39495.599999999999</v>
      </c>
      <c r="AU140" s="70">
        <f t="shared" si="203"/>
        <v>648971.06952149118</v>
      </c>
      <c r="AV140" s="70">
        <f t="shared" si="204"/>
        <v>26581855007.600395</v>
      </c>
      <c r="AW140" s="70">
        <f t="shared" si="205"/>
        <v>895.86024302117733</v>
      </c>
      <c r="AX140" s="99">
        <f t="shared" si="164"/>
        <v>16.431477671474575</v>
      </c>
      <c r="AZ140" s="71">
        <f t="shared" si="206"/>
        <v>32</v>
      </c>
      <c r="BA140" s="71">
        <f t="shared" si="207"/>
        <v>6.06</v>
      </c>
      <c r="BB140" s="71">
        <v>1</v>
      </c>
      <c r="BC140" s="62">
        <f t="shared" si="208"/>
        <v>1.51</v>
      </c>
      <c r="BD140" s="70">
        <f t="shared" si="170"/>
        <v>4</v>
      </c>
      <c r="BE140" s="70">
        <f t="shared" si="209"/>
        <v>193.28</v>
      </c>
      <c r="BF140" s="70">
        <f t="shared" si="210"/>
        <v>5117.5794811416035</v>
      </c>
      <c r="BG140" s="70">
        <f t="shared" si="211"/>
        <v>35403525570.562286</v>
      </c>
      <c r="BH140" s="70">
        <f t="shared" si="212"/>
        <v>895.86024302117733</v>
      </c>
      <c r="BI140" s="99">
        <f t="shared" si="165"/>
        <v>26.477542845310449</v>
      </c>
      <c r="BK140" s="71">
        <f t="shared" si="213"/>
        <v>-18</v>
      </c>
      <c r="BL140" s="71">
        <f t="shared" si="214"/>
        <v>7.8199999999999994</v>
      </c>
      <c r="BM140" s="71">
        <v>1</v>
      </c>
      <c r="BN140" s="62">
        <f t="shared" si="215"/>
        <v>1.76</v>
      </c>
      <c r="BO140" s="70">
        <f t="shared" si="171"/>
        <v>1</v>
      </c>
      <c r="BP140" s="70">
        <f t="shared" si="216"/>
        <v>-31.68</v>
      </c>
      <c r="BQ140" s="70">
        <f t="shared" si="217"/>
        <v>6.4490949139025133</v>
      </c>
      <c r="BR140" s="70">
        <f t="shared" si="218"/>
        <v>45685737617.45826</v>
      </c>
      <c r="BS140" s="70">
        <f t="shared" si="219"/>
        <v>895.86024302117733</v>
      </c>
      <c r="BV140" s="71">
        <f t="shared" si="220"/>
        <v>-73</v>
      </c>
      <c r="BW140" s="71">
        <f t="shared" si="221"/>
        <v>9.8550000000000004</v>
      </c>
      <c r="BX140" s="71">
        <v>1</v>
      </c>
      <c r="BY140" s="62">
        <f t="shared" si="222"/>
        <v>2.0350000000000001</v>
      </c>
      <c r="BZ140" s="70">
        <f t="shared" si="172"/>
        <v>1</v>
      </c>
      <c r="CA140" s="70">
        <f t="shared" si="223"/>
        <v>-148.55500000000001</v>
      </c>
      <c r="CB140" s="70">
        <f t="shared" si="224"/>
        <v>3.9684297060140414E-3</v>
      </c>
      <c r="CC140" s="70">
        <f t="shared" si="225"/>
        <v>57574545296.68174</v>
      </c>
      <c r="CD140" s="70">
        <f t="shared" si="226"/>
        <v>895.86024302117733</v>
      </c>
      <c r="CG140" s="71">
        <f t="shared" si="227"/>
        <v>-123</v>
      </c>
      <c r="CH140" s="71">
        <f t="shared" si="228"/>
        <v>12.14</v>
      </c>
      <c r="CI140" s="71">
        <v>1</v>
      </c>
      <c r="CJ140" s="62">
        <f t="shared" si="229"/>
        <v>2.2850000000000001</v>
      </c>
      <c r="CK140" s="70">
        <f t="shared" si="173"/>
        <v>1</v>
      </c>
      <c r="CL140" s="70">
        <f t="shared" si="230"/>
        <v>-281.05500000000001</v>
      </c>
      <c r="CM140" s="70">
        <f t="shared" si="231"/>
        <v>4.7739821782060881E-6</v>
      </c>
      <c r="CN140" s="70">
        <f t="shared" si="232"/>
        <v>70923894459.839294</v>
      </c>
      <c r="CO140" s="70">
        <f t="shared" si="233"/>
        <v>895.86024302117733</v>
      </c>
      <c r="CR140" s="71">
        <f t="shared" si="234"/>
        <v>-186</v>
      </c>
      <c r="CS140" s="71">
        <f t="shared" si="235"/>
        <v>14.74</v>
      </c>
      <c r="CT140" s="71">
        <v>1</v>
      </c>
      <c r="CU140" s="62">
        <f t="shared" si="242"/>
        <v>2.6</v>
      </c>
      <c r="CV140" s="70">
        <f t="shared" si="174"/>
        <v>1</v>
      </c>
      <c r="CW140" s="70">
        <f t="shared" si="236"/>
        <v>-483.6</v>
      </c>
      <c r="CX140" s="70">
        <f t="shared" si="237"/>
        <v>9.3364471853308455E-10</v>
      </c>
      <c r="CY140" s="70">
        <f t="shared" si="238"/>
        <v>86113525892.753815</v>
      </c>
      <c r="CZ140" s="70">
        <f t="shared" si="239"/>
        <v>895.86024302117733</v>
      </c>
    </row>
    <row r="141" spans="1:104">
      <c r="A141" s="62">
        <f t="shared" si="175"/>
        <v>26.908685288119074</v>
      </c>
      <c r="B141" s="62">
        <f t="shared" si="176"/>
        <v>4.5</v>
      </c>
      <c r="C141" s="83">
        <f t="shared" si="162"/>
        <v>6.06</v>
      </c>
      <c r="D141" s="87"/>
      <c r="E141" s="65">
        <f t="shared" si="177"/>
        <v>134217728.00000122</v>
      </c>
      <c r="F141" s="62">
        <f t="shared" si="240"/>
        <v>27.000000000000011</v>
      </c>
      <c r="G141" s="66">
        <v>135</v>
      </c>
      <c r="H141" s="71">
        <f t="shared" si="178"/>
        <v>135</v>
      </c>
      <c r="I141" s="71">
        <f t="shared" si="179"/>
        <v>1</v>
      </c>
      <c r="J141" s="71">
        <v>1</v>
      </c>
      <c r="K141" s="62">
        <f t="shared" si="180"/>
        <v>1</v>
      </c>
      <c r="L141" s="70">
        <f t="shared" si="166"/>
        <v>282240</v>
      </c>
      <c r="M141" s="70">
        <f t="shared" si="181"/>
        <v>38102400</v>
      </c>
      <c r="N141" s="70">
        <f t="shared" si="182"/>
        <v>1342177280.0000122</v>
      </c>
      <c r="O141" s="70">
        <f t="shared" si="183"/>
        <v>6710886400.000061</v>
      </c>
      <c r="P141" s="70">
        <f t="shared" si="184"/>
        <v>928.34964244010803</v>
      </c>
      <c r="Q141" s="99">
        <f t="shared" si="161"/>
        <v>35.225531200134697</v>
      </c>
      <c r="S141" s="71">
        <f t="shared" si="185"/>
        <v>125</v>
      </c>
      <c r="T141" s="71">
        <f t="shared" si="186"/>
        <v>2.0499999999999998</v>
      </c>
      <c r="U141" s="71">
        <v>1</v>
      </c>
      <c r="V141" s="62">
        <f t="shared" si="187"/>
        <v>1.05</v>
      </c>
      <c r="W141" s="70">
        <f t="shared" si="167"/>
        <v>564480</v>
      </c>
      <c r="X141" s="70">
        <f t="shared" si="188"/>
        <v>74088000</v>
      </c>
      <c r="Y141" s="70">
        <f t="shared" si="189"/>
        <v>687865856.0000056</v>
      </c>
      <c r="Z141" s="70">
        <f t="shared" si="190"/>
        <v>13757317120.000124</v>
      </c>
      <c r="AA141" s="70">
        <f t="shared" si="191"/>
        <v>928.34964244010803</v>
      </c>
      <c r="AB141" s="99">
        <f t="shared" si="163"/>
        <v>9.2844435806069221</v>
      </c>
      <c r="AD141" s="71">
        <f t="shared" si="192"/>
        <v>100</v>
      </c>
      <c r="AE141" s="71">
        <f t="shared" si="193"/>
        <v>3.2249999999999996</v>
      </c>
      <c r="AF141" s="71">
        <v>14</v>
      </c>
      <c r="AG141" s="62">
        <f t="shared" si="194"/>
        <v>1.175</v>
      </c>
      <c r="AH141" s="70">
        <f t="shared" si="168"/>
        <v>60480</v>
      </c>
      <c r="AI141" s="70">
        <f t="shared" si="195"/>
        <v>7106400</v>
      </c>
      <c r="AJ141" s="70">
        <f t="shared" si="196"/>
        <v>33816576.000000224</v>
      </c>
      <c r="AK141" s="70">
        <f t="shared" si="197"/>
        <v>21642608640.000195</v>
      </c>
      <c r="AL141" s="70">
        <f t="shared" si="198"/>
        <v>928.34964244010803</v>
      </c>
      <c r="AM141" s="99">
        <f t="shared" si="241"/>
        <v>4.758608578183078</v>
      </c>
      <c r="AO141" s="71">
        <f t="shared" si="199"/>
        <v>70</v>
      </c>
      <c r="AP141" s="71">
        <f t="shared" si="200"/>
        <v>4.55</v>
      </c>
      <c r="AQ141" s="71">
        <v>1</v>
      </c>
      <c r="AR141" s="62">
        <f t="shared" si="201"/>
        <v>1.325</v>
      </c>
      <c r="AS141" s="70">
        <f t="shared" si="169"/>
        <v>432</v>
      </c>
      <c r="AT141" s="70">
        <f t="shared" si="202"/>
        <v>40068</v>
      </c>
      <c r="AU141" s="70">
        <f t="shared" si="203"/>
        <v>745472.00000000349</v>
      </c>
      <c r="AV141" s="70">
        <f t="shared" si="204"/>
        <v>30534533120.000278</v>
      </c>
      <c r="AW141" s="70">
        <f t="shared" si="205"/>
        <v>928.34964244010803</v>
      </c>
      <c r="AX141" s="99">
        <f t="shared" si="164"/>
        <v>18.605171208944881</v>
      </c>
      <c r="AZ141" s="71">
        <f t="shared" si="206"/>
        <v>33</v>
      </c>
      <c r="BA141" s="71">
        <f t="shared" si="207"/>
        <v>6.06</v>
      </c>
      <c r="BB141" s="71">
        <v>1</v>
      </c>
      <c r="BC141" s="62">
        <f t="shared" si="208"/>
        <v>1.51</v>
      </c>
      <c r="BD141" s="70">
        <f t="shared" si="170"/>
        <v>4</v>
      </c>
      <c r="BE141" s="70">
        <f t="shared" si="209"/>
        <v>199.32</v>
      </c>
      <c r="BF141" s="70">
        <f t="shared" si="210"/>
        <v>5878.5551315539406</v>
      </c>
      <c r="BG141" s="70">
        <f t="shared" si="211"/>
        <v>40667971584.000366</v>
      </c>
      <c r="BH141" s="70">
        <f t="shared" si="212"/>
        <v>928.34964244010803</v>
      </c>
      <c r="BI141" s="99">
        <f t="shared" si="165"/>
        <v>29.493052034687643</v>
      </c>
      <c r="BK141" s="71">
        <f t="shared" si="213"/>
        <v>-17</v>
      </c>
      <c r="BL141" s="71">
        <f t="shared" si="214"/>
        <v>7.8199999999999994</v>
      </c>
      <c r="BM141" s="71">
        <v>1</v>
      </c>
      <c r="BN141" s="62">
        <f t="shared" si="215"/>
        <v>1.76</v>
      </c>
      <c r="BO141" s="70">
        <f t="shared" si="171"/>
        <v>1</v>
      </c>
      <c r="BP141" s="70">
        <f t="shared" si="216"/>
        <v>-29.92</v>
      </c>
      <c r="BQ141" s="70">
        <f t="shared" si="217"/>
        <v>7.4080647188195616</v>
      </c>
      <c r="BR141" s="70">
        <f t="shared" si="218"/>
        <v>52479131648.000473</v>
      </c>
      <c r="BS141" s="70">
        <f t="shared" si="219"/>
        <v>928.34964244010803</v>
      </c>
      <c r="BV141" s="71">
        <f t="shared" si="220"/>
        <v>-72</v>
      </c>
      <c r="BW141" s="71">
        <f t="shared" si="221"/>
        <v>9.8550000000000004</v>
      </c>
      <c r="BX141" s="71">
        <v>1</v>
      </c>
      <c r="BY141" s="62">
        <f t="shared" si="222"/>
        <v>2.0350000000000001</v>
      </c>
      <c r="BZ141" s="70">
        <f t="shared" si="172"/>
        <v>1</v>
      </c>
      <c r="CA141" s="70">
        <f t="shared" si="223"/>
        <v>-146.52000000000001</v>
      </c>
      <c r="CB141" s="70">
        <f t="shared" si="224"/>
        <v>4.5585286752196962E-3</v>
      </c>
      <c r="CC141" s="70">
        <f t="shared" si="225"/>
        <v>66135785472.00061</v>
      </c>
      <c r="CD141" s="70">
        <f t="shared" si="226"/>
        <v>928.34964244010803</v>
      </c>
      <c r="CG141" s="71">
        <f t="shared" si="227"/>
        <v>-122</v>
      </c>
      <c r="CH141" s="71">
        <f t="shared" si="228"/>
        <v>12.14</v>
      </c>
      <c r="CI141" s="71">
        <v>1</v>
      </c>
      <c r="CJ141" s="62">
        <f t="shared" si="229"/>
        <v>2.2850000000000001</v>
      </c>
      <c r="CK141" s="70">
        <f t="shared" si="173"/>
        <v>1</v>
      </c>
      <c r="CL141" s="70">
        <f t="shared" si="230"/>
        <v>-278.77000000000004</v>
      </c>
      <c r="CM141" s="70">
        <f t="shared" si="231"/>
        <v>5.4838654748904968E-6</v>
      </c>
      <c r="CN141" s="70">
        <f t="shared" si="232"/>
        <v>81470160896.000748</v>
      </c>
      <c r="CO141" s="70">
        <f t="shared" si="233"/>
        <v>928.34964244010803</v>
      </c>
      <c r="CR141" s="71">
        <f t="shared" si="234"/>
        <v>-185</v>
      </c>
      <c r="CS141" s="71">
        <f t="shared" si="235"/>
        <v>14.74</v>
      </c>
      <c r="CT141" s="71">
        <v>1</v>
      </c>
      <c r="CU141" s="62">
        <f t="shared" si="242"/>
        <v>2.6</v>
      </c>
      <c r="CV141" s="70">
        <f t="shared" si="174"/>
        <v>1</v>
      </c>
      <c r="CW141" s="70">
        <f t="shared" si="236"/>
        <v>-481</v>
      </c>
      <c r="CX141" s="70">
        <f t="shared" si="237"/>
        <v>1.0724761523306234E-9</v>
      </c>
      <c r="CY141" s="70">
        <f t="shared" si="238"/>
        <v>98918465536.0009</v>
      </c>
      <c r="CZ141" s="70">
        <f t="shared" si="239"/>
        <v>928.34964244010803</v>
      </c>
    </row>
    <row r="142" spans="1:104">
      <c r="A142" s="62">
        <f t="shared" si="175"/>
        <v>27.857618025476185</v>
      </c>
      <c r="B142" s="62">
        <f t="shared" si="176"/>
        <v>4.5333333333333332</v>
      </c>
      <c r="C142" s="83">
        <f t="shared" si="162"/>
        <v>6.06</v>
      </c>
      <c r="D142" s="87"/>
      <c r="E142" s="65">
        <f t="shared" si="177"/>
        <v>154175683.3650409</v>
      </c>
      <c r="F142" s="62">
        <f t="shared" si="240"/>
        <v>27.200000000000014</v>
      </c>
      <c r="G142" s="66">
        <v>136</v>
      </c>
      <c r="H142" s="71">
        <f t="shared" si="178"/>
        <v>136</v>
      </c>
      <c r="I142" s="71">
        <f t="shared" si="179"/>
        <v>1</v>
      </c>
      <c r="J142" s="71">
        <v>1</v>
      </c>
      <c r="K142" s="62">
        <f t="shared" si="180"/>
        <v>1</v>
      </c>
      <c r="L142" s="70">
        <f t="shared" si="166"/>
        <v>282240</v>
      </c>
      <c r="M142" s="70">
        <f t="shared" si="181"/>
        <v>38384640</v>
      </c>
      <c r="N142" s="70">
        <f t="shared" si="182"/>
        <v>1541756833.650409</v>
      </c>
      <c r="O142" s="70">
        <f t="shared" si="183"/>
        <v>7708784168.2520447</v>
      </c>
      <c r="P142" s="70">
        <f t="shared" si="184"/>
        <v>962.01640914644418</v>
      </c>
      <c r="Q142" s="99">
        <f t="shared" si="161"/>
        <v>40.165983936554021</v>
      </c>
      <c r="S142" s="71">
        <f t="shared" si="185"/>
        <v>126</v>
      </c>
      <c r="T142" s="71">
        <f t="shared" si="186"/>
        <v>2.0499999999999998</v>
      </c>
      <c r="U142" s="71">
        <v>1</v>
      </c>
      <c r="V142" s="62">
        <f t="shared" si="187"/>
        <v>1.05</v>
      </c>
      <c r="W142" s="70">
        <f t="shared" si="167"/>
        <v>564480</v>
      </c>
      <c r="X142" s="70">
        <f t="shared" si="188"/>
        <v>74680704</v>
      </c>
      <c r="Y142" s="70">
        <f t="shared" si="189"/>
        <v>790150377.24583399</v>
      </c>
      <c r="Z142" s="70">
        <f t="shared" si="190"/>
        <v>15803007544.916689</v>
      </c>
      <c r="AA142" s="70">
        <f t="shared" si="191"/>
        <v>962.01640914644418</v>
      </c>
      <c r="AB142" s="99">
        <f t="shared" si="163"/>
        <v>10.580382012009876</v>
      </c>
      <c r="AD142" s="71">
        <f t="shared" si="192"/>
        <v>101</v>
      </c>
      <c r="AE142" s="71">
        <f t="shared" si="193"/>
        <v>3.2249999999999996</v>
      </c>
      <c r="AF142" s="71">
        <v>1</v>
      </c>
      <c r="AG142" s="62">
        <f t="shared" si="194"/>
        <v>1.175</v>
      </c>
      <c r="AH142" s="70">
        <f t="shared" si="168"/>
        <v>60480</v>
      </c>
      <c r="AI142" s="70">
        <f t="shared" si="195"/>
        <v>7177464</v>
      </c>
      <c r="AJ142" s="70">
        <f t="shared" si="196"/>
        <v>38845045.222832471</v>
      </c>
      <c r="AK142" s="70">
        <f t="shared" si="197"/>
        <v>24860828942.612843</v>
      </c>
      <c r="AL142" s="70">
        <f t="shared" si="198"/>
        <v>962.01640914644418</v>
      </c>
      <c r="AM142" s="99">
        <f t="shared" si="241"/>
        <v>5.412084995874932</v>
      </c>
      <c r="AO142" s="71">
        <f t="shared" si="199"/>
        <v>71</v>
      </c>
      <c r="AP142" s="71">
        <f t="shared" si="200"/>
        <v>4.55</v>
      </c>
      <c r="AQ142" s="71">
        <v>1</v>
      </c>
      <c r="AR142" s="62">
        <f t="shared" si="201"/>
        <v>1.325</v>
      </c>
      <c r="AS142" s="70">
        <f t="shared" si="169"/>
        <v>432</v>
      </c>
      <c r="AT142" s="70">
        <f t="shared" si="202"/>
        <v>40640.400000000001</v>
      </c>
      <c r="AU142" s="70">
        <f t="shared" si="203"/>
        <v>856322.46009635366</v>
      </c>
      <c r="AV142" s="70">
        <f t="shared" si="204"/>
        <v>35074967965.546806</v>
      </c>
      <c r="AW142" s="70">
        <f t="shared" si="205"/>
        <v>962.01640914644418</v>
      </c>
      <c r="AX142" s="99">
        <f t="shared" si="164"/>
        <v>21.070719286629895</v>
      </c>
      <c r="AZ142" s="71">
        <f t="shared" si="206"/>
        <v>34</v>
      </c>
      <c r="BA142" s="71">
        <f t="shared" si="207"/>
        <v>6.06</v>
      </c>
      <c r="BB142" s="71">
        <v>1</v>
      </c>
      <c r="BC142" s="62">
        <f t="shared" si="208"/>
        <v>1.51</v>
      </c>
      <c r="BD142" s="70">
        <f t="shared" si="170"/>
        <v>4</v>
      </c>
      <c r="BE142" s="70">
        <f t="shared" si="209"/>
        <v>205.36</v>
      </c>
      <c r="BF142" s="70">
        <f t="shared" si="210"/>
        <v>6752.6866093753906</v>
      </c>
      <c r="BG142" s="70">
        <f t="shared" si="211"/>
        <v>46715232059.607384</v>
      </c>
      <c r="BH142" s="70">
        <f t="shared" si="212"/>
        <v>962.01640914644418</v>
      </c>
      <c r="BI142" s="99">
        <f t="shared" si="165"/>
        <v>32.882190345614482</v>
      </c>
      <c r="BK142" s="71">
        <f t="shared" si="213"/>
        <v>-16</v>
      </c>
      <c r="BL142" s="71">
        <f t="shared" si="214"/>
        <v>7.8199999999999994</v>
      </c>
      <c r="BM142" s="71">
        <v>1</v>
      </c>
      <c r="BN142" s="62">
        <f t="shared" si="215"/>
        <v>1.76</v>
      </c>
      <c r="BO142" s="70">
        <f t="shared" si="171"/>
        <v>1</v>
      </c>
      <c r="BP142" s="70">
        <f t="shared" si="216"/>
        <v>-28.16</v>
      </c>
      <c r="BQ142" s="70">
        <f t="shared" si="217"/>
        <v>8.5096317562196031</v>
      </c>
      <c r="BR142" s="70">
        <f t="shared" si="218"/>
        <v>60282692195.730988</v>
      </c>
      <c r="BS142" s="70">
        <f t="shared" si="219"/>
        <v>962.01640914644418</v>
      </c>
      <c r="BV142" s="71">
        <f t="shared" si="220"/>
        <v>-71</v>
      </c>
      <c r="BW142" s="71">
        <f t="shared" si="221"/>
        <v>9.8550000000000004</v>
      </c>
      <c r="BX142" s="71">
        <v>1</v>
      </c>
      <c r="BY142" s="62">
        <f t="shared" si="222"/>
        <v>2.0350000000000001</v>
      </c>
      <c r="BZ142" s="70">
        <f t="shared" si="172"/>
        <v>1</v>
      </c>
      <c r="CA142" s="70">
        <f t="shared" si="223"/>
        <v>-144.48500000000001</v>
      </c>
      <c r="CB142" s="70">
        <f t="shared" si="224"/>
        <v>5.2363743904316794E-3</v>
      </c>
      <c r="CC142" s="70">
        <f t="shared" si="225"/>
        <v>75970067978.123901</v>
      </c>
      <c r="CD142" s="70">
        <f t="shared" si="226"/>
        <v>962.01640914644418</v>
      </c>
      <c r="CG142" s="71">
        <f t="shared" si="227"/>
        <v>-121</v>
      </c>
      <c r="CH142" s="71">
        <f t="shared" si="228"/>
        <v>12.14</v>
      </c>
      <c r="CI142" s="71">
        <v>1</v>
      </c>
      <c r="CJ142" s="62">
        <f t="shared" si="229"/>
        <v>2.2850000000000001</v>
      </c>
      <c r="CK142" s="70">
        <f t="shared" si="173"/>
        <v>1</v>
      </c>
      <c r="CL142" s="70">
        <f t="shared" si="230"/>
        <v>-276.48500000000001</v>
      </c>
      <c r="CM142" s="70">
        <f t="shared" si="231"/>
        <v>6.2993072500317449E-6</v>
      </c>
      <c r="CN142" s="70">
        <f t="shared" si="232"/>
        <v>93584639802.579834</v>
      </c>
      <c r="CO142" s="70">
        <f t="shared" si="233"/>
        <v>962.01640914644418</v>
      </c>
      <c r="CR142" s="71">
        <f t="shared" si="234"/>
        <v>-184</v>
      </c>
      <c r="CS142" s="71">
        <f t="shared" si="235"/>
        <v>14.74</v>
      </c>
      <c r="CT142" s="71">
        <v>1</v>
      </c>
      <c r="CU142" s="62">
        <f t="shared" si="242"/>
        <v>2.6</v>
      </c>
      <c r="CV142" s="70">
        <f t="shared" si="174"/>
        <v>1</v>
      </c>
      <c r="CW142" s="70">
        <f t="shared" si="236"/>
        <v>-478.40000000000003</v>
      </c>
      <c r="CX142" s="70">
        <f t="shared" si="237"/>
        <v>1.2319515919557372E-9</v>
      </c>
      <c r="CY142" s="70">
        <f t="shared" si="238"/>
        <v>113627478640.03516</v>
      </c>
      <c r="CZ142" s="70">
        <f t="shared" si="239"/>
        <v>962.01640914644418</v>
      </c>
    </row>
    <row r="143" spans="1:104">
      <c r="A143" s="62">
        <f t="shared" si="175"/>
        <v>28.84001480354679</v>
      </c>
      <c r="B143" s="62">
        <f t="shared" si="176"/>
        <v>4.5666666666666664</v>
      </c>
      <c r="C143" s="83">
        <f t="shared" si="162"/>
        <v>6.06</v>
      </c>
      <c r="D143" s="87"/>
      <c r="E143" s="65">
        <f t="shared" si="177"/>
        <v>177101353.86196622</v>
      </c>
      <c r="F143" s="62">
        <f t="shared" si="240"/>
        <v>27.400000000000013</v>
      </c>
      <c r="G143" s="66">
        <v>137</v>
      </c>
      <c r="H143" s="71">
        <f t="shared" si="178"/>
        <v>137</v>
      </c>
      <c r="I143" s="71">
        <f t="shared" si="179"/>
        <v>1</v>
      </c>
      <c r="J143" s="71">
        <v>1</v>
      </c>
      <c r="K143" s="62">
        <f t="shared" si="180"/>
        <v>1</v>
      </c>
      <c r="L143" s="70">
        <f t="shared" si="166"/>
        <v>282240</v>
      </c>
      <c r="M143" s="70">
        <f t="shared" si="181"/>
        <v>38666880</v>
      </c>
      <c r="N143" s="70">
        <f t="shared" si="182"/>
        <v>1771013538.6196623</v>
      </c>
      <c r="O143" s="70">
        <f t="shared" si="183"/>
        <v>8855067693.0983105</v>
      </c>
      <c r="P143" s="70">
        <f t="shared" si="184"/>
        <v>996.90317837593398</v>
      </c>
      <c r="Q143" s="99">
        <f t="shared" si="161"/>
        <v>45.801821574941201</v>
      </c>
      <c r="S143" s="71">
        <f t="shared" si="185"/>
        <v>127</v>
      </c>
      <c r="T143" s="71">
        <f t="shared" si="186"/>
        <v>2.0499999999999998</v>
      </c>
      <c r="U143" s="71">
        <v>1</v>
      </c>
      <c r="V143" s="62">
        <f t="shared" si="187"/>
        <v>1.05</v>
      </c>
      <c r="W143" s="70">
        <f t="shared" si="167"/>
        <v>564480</v>
      </c>
      <c r="X143" s="70">
        <f t="shared" si="188"/>
        <v>75273408</v>
      </c>
      <c r="Y143" s="70">
        <f t="shared" si="189"/>
        <v>907644438.54257631</v>
      </c>
      <c r="Z143" s="70">
        <f t="shared" si="190"/>
        <v>18152888770.851536</v>
      </c>
      <c r="AA143" s="70">
        <f t="shared" si="191"/>
        <v>996.90317837593398</v>
      </c>
      <c r="AB143" s="99">
        <f t="shared" si="163"/>
        <v>12.057969243834108</v>
      </c>
      <c r="AD143" s="71">
        <f t="shared" si="192"/>
        <v>102</v>
      </c>
      <c r="AE143" s="71">
        <f t="shared" si="193"/>
        <v>3.2249999999999996</v>
      </c>
      <c r="AF143" s="71">
        <v>1</v>
      </c>
      <c r="AG143" s="62">
        <f t="shared" si="194"/>
        <v>1.175</v>
      </c>
      <c r="AH143" s="70">
        <f t="shared" si="168"/>
        <v>60480</v>
      </c>
      <c r="AI143" s="70">
        <f t="shared" si="195"/>
        <v>7248528</v>
      </c>
      <c r="AJ143" s="70">
        <f t="shared" si="196"/>
        <v>44621239.547253095</v>
      </c>
      <c r="AK143" s="70">
        <f t="shared" si="197"/>
        <v>28557593310.24205</v>
      </c>
      <c r="AL143" s="70">
        <f t="shared" si="198"/>
        <v>996.90317837593398</v>
      </c>
      <c r="AM143" s="99">
        <f t="shared" si="241"/>
        <v>6.1559035913571822</v>
      </c>
      <c r="AO143" s="71">
        <f t="shared" si="199"/>
        <v>72</v>
      </c>
      <c r="AP143" s="71">
        <f t="shared" si="200"/>
        <v>4.55</v>
      </c>
      <c r="AQ143" s="71">
        <v>1</v>
      </c>
      <c r="AR143" s="62">
        <f t="shared" si="201"/>
        <v>1.325</v>
      </c>
      <c r="AS143" s="70">
        <f t="shared" si="169"/>
        <v>432</v>
      </c>
      <c r="AT143" s="70">
        <f t="shared" si="202"/>
        <v>41212.799999999996</v>
      </c>
      <c r="AU143" s="70">
        <f t="shared" si="203"/>
        <v>983656.20125969581</v>
      </c>
      <c r="AV143" s="70">
        <f t="shared" si="204"/>
        <v>40290558003.597313</v>
      </c>
      <c r="AW143" s="70">
        <f t="shared" si="205"/>
        <v>996.90317837593398</v>
      </c>
      <c r="AX143" s="99">
        <f t="shared" si="164"/>
        <v>23.867735297278902</v>
      </c>
      <c r="AZ143" s="71">
        <f t="shared" si="206"/>
        <v>35</v>
      </c>
      <c r="BA143" s="71">
        <f t="shared" si="207"/>
        <v>6.06</v>
      </c>
      <c r="BB143" s="71">
        <v>1</v>
      </c>
      <c r="BC143" s="62">
        <f t="shared" si="208"/>
        <v>1.51</v>
      </c>
      <c r="BD143" s="70">
        <f t="shared" si="170"/>
        <v>4</v>
      </c>
      <c r="BE143" s="70">
        <f t="shared" si="209"/>
        <v>211.4</v>
      </c>
      <c r="BF143" s="70">
        <f t="shared" si="210"/>
        <v>7756.8000000000184</v>
      </c>
      <c r="BG143" s="70">
        <f t="shared" si="211"/>
        <v>53661710220.175758</v>
      </c>
      <c r="BH143" s="70">
        <f t="shared" si="212"/>
        <v>996.90317837593398</v>
      </c>
      <c r="BI143" s="99">
        <f t="shared" si="165"/>
        <v>36.692526017029415</v>
      </c>
      <c r="BK143" s="71">
        <f t="shared" si="213"/>
        <v>-15</v>
      </c>
      <c r="BL143" s="71">
        <f t="shared" si="214"/>
        <v>7.8199999999999994</v>
      </c>
      <c r="BM143" s="71">
        <v>1</v>
      </c>
      <c r="BN143" s="62">
        <f t="shared" si="215"/>
        <v>1.76</v>
      </c>
      <c r="BO143" s="70">
        <f t="shared" si="171"/>
        <v>1</v>
      </c>
      <c r="BP143" s="70">
        <f t="shared" si="216"/>
        <v>-26.4</v>
      </c>
      <c r="BQ143" s="70">
        <f t="shared" si="217"/>
        <v>9.7749999999999897</v>
      </c>
      <c r="BR143" s="70">
        <f t="shared" si="218"/>
        <v>69246629360.028793</v>
      </c>
      <c r="BS143" s="70">
        <f t="shared" si="219"/>
        <v>996.90317837593398</v>
      </c>
      <c r="BV143" s="71">
        <f t="shared" si="220"/>
        <v>-70</v>
      </c>
      <c r="BW143" s="71">
        <f t="shared" si="221"/>
        <v>9.8550000000000004</v>
      </c>
      <c r="BX143" s="71">
        <v>1</v>
      </c>
      <c r="BY143" s="62">
        <f t="shared" si="222"/>
        <v>2.0350000000000001</v>
      </c>
      <c r="BZ143" s="70">
        <f t="shared" si="172"/>
        <v>1</v>
      </c>
      <c r="CA143" s="70">
        <f t="shared" si="223"/>
        <v>-142.45000000000002</v>
      </c>
      <c r="CB143" s="70">
        <f t="shared" si="224"/>
        <v>6.0150146484374729E-3</v>
      </c>
      <c r="CC143" s="70">
        <f t="shared" si="225"/>
        <v>87266692115.483856</v>
      </c>
      <c r="CD143" s="70">
        <f t="shared" si="226"/>
        <v>996.90317837593398</v>
      </c>
      <c r="CG143" s="71">
        <f t="shared" si="227"/>
        <v>-120</v>
      </c>
      <c r="CH143" s="71">
        <f t="shared" si="228"/>
        <v>12.14</v>
      </c>
      <c r="CI143" s="71">
        <v>1</v>
      </c>
      <c r="CJ143" s="62">
        <f t="shared" si="229"/>
        <v>2.2850000000000001</v>
      </c>
      <c r="CK143" s="70">
        <f t="shared" si="173"/>
        <v>1</v>
      </c>
      <c r="CL143" s="70">
        <f t="shared" si="230"/>
        <v>-274.20000000000005</v>
      </c>
      <c r="CM143" s="70">
        <f t="shared" si="231"/>
        <v>7.2360038757323646E-6</v>
      </c>
      <c r="CN143" s="70">
        <f t="shared" si="232"/>
        <v>107500521794.21352</v>
      </c>
      <c r="CO143" s="70">
        <f t="shared" si="233"/>
        <v>996.90317837593398</v>
      </c>
      <c r="CR143" s="71">
        <f t="shared" si="234"/>
        <v>-183</v>
      </c>
      <c r="CS143" s="71">
        <f t="shared" si="235"/>
        <v>14.74</v>
      </c>
      <c r="CT143" s="71">
        <v>1</v>
      </c>
      <c r="CU143" s="62">
        <f t="shared" si="242"/>
        <v>2.6</v>
      </c>
      <c r="CV143" s="70">
        <f t="shared" si="174"/>
        <v>1</v>
      </c>
      <c r="CW143" s="70">
        <f t="shared" si="236"/>
        <v>-475.8</v>
      </c>
      <c r="CX143" s="70">
        <f t="shared" si="237"/>
        <v>1.4151407671155338E-9</v>
      </c>
      <c r="CY143" s="70">
        <f t="shared" si="238"/>
        <v>130523697796.2691</v>
      </c>
      <c r="CZ143" s="70">
        <f t="shared" si="239"/>
        <v>996.90317837593398</v>
      </c>
    </row>
    <row r="144" spans="1:104">
      <c r="A144" s="62">
        <f t="shared" si="175"/>
        <v>29.857055729178075</v>
      </c>
      <c r="B144" s="62">
        <f t="shared" si="176"/>
        <v>4.5999999999999996</v>
      </c>
      <c r="C144" s="83">
        <f t="shared" si="162"/>
        <v>6.06</v>
      </c>
      <c r="D144" s="87"/>
      <c r="E144" s="65">
        <f t="shared" si="177"/>
        <v>203436033.84898841</v>
      </c>
      <c r="F144" s="62">
        <f t="shared" si="240"/>
        <v>27.600000000000016</v>
      </c>
      <c r="G144" s="66">
        <v>138</v>
      </c>
      <c r="H144" s="71">
        <f t="shared" si="178"/>
        <v>138</v>
      </c>
      <c r="I144" s="71">
        <f t="shared" si="179"/>
        <v>1</v>
      </c>
      <c r="J144" s="71">
        <v>1</v>
      </c>
      <c r="K144" s="62">
        <f t="shared" si="180"/>
        <v>1</v>
      </c>
      <c r="L144" s="70">
        <f t="shared" si="166"/>
        <v>282240</v>
      </c>
      <c r="M144" s="70">
        <f t="shared" si="181"/>
        <v>38949120</v>
      </c>
      <c r="N144" s="70">
        <f t="shared" si="182"/>
        <v>2034360338.4898841</v>
      </c>
      <c r="O144" s="70">
        <f t="shared" si="183"/>
        <v>10171801692.449421</v>
      </c>
      <c r="P144" s="70">
        <f t="shared" si="184"/>
        <v>1033.0541282295615</v>
      </c>
      <c r="Q144" s="99">
        <f t="shared" si="161"/>
        <v>52.231227264951919</v>
      </c>
      <c r="S144" s="71">
        <f t="shared" si="185"/>
        <v>128</v>
      </c>
      <c r="T144" s="71">
        <f t="shared" si="186"/>
        <v>2.0499999999999998</v>
      </c>
      <c r="U144" s="71">
        <v>1</v>
      </c>
      <c r="V144" s="62">
        <f t="shared" si="187"/>
        <v>1.05</v>
      </c>
      <c r="W144" s="70">
        <f t="shared" si="167"/>
        <v>564480</v>
      </c>
      <c r="X144" s="70">
        <f t="shared" si="188"/>
        <v>75866112</v>
      </c>
      <c r="Y144" s="70">
        <f t="shared" si="189"/>
        <v>1042609673.4760648</v>
      </c>
      <c r="Z144" s="70">
        <f t="shared" si="190"/>
        <v>20852193469.521313</v>
      </c>
      <c r="AA144" s="70">
        <f t="shared" si="191"/>
        <v>1033.0541282295615</v>
      </c>
      <c r="AB144" s="99">
        <f t="shared" si="163"/>
        <v>13.742758736286167</v>
      </c>
      <c r="AD144" s="71">
        <f t="shared" si="192"/>
        <v>103</v>
      </c>
      <c r="AE144" s="71">
        <f t="shared" si="193"/>
        <v>3.2249999999999996</v>
      </c>
      <c r="AF144" s="71">
        <v>1</v>
      </c>
      <c r="AG144" s="62">
        <f t="shared" si="194"/>
        <v>1.175</v>
      </c>
      <c r="AH144" s="70">
        <f t="shared" si="168"/>
        <v>60480</v>
      </c>
      <c r="AI144" s="70">
        <f t="shared" si="195"/>
        <v>7319592</v>
      </c>
      <c r="AJ144" s="70">
        <f t="shared" si="196"/>
        <v>51256344.465858288</v>
      </c>
      <c r="AK144" s="70">
        <f t="shared" si="197"/>
        <v>32804060458.14938</v>
      </c>
      <c r="AL144" s="70">
        <f t="shared" si="198"/>
        <v>1033.0541282295615</v>
      </c>
      <c r="AM144" s="99">
        <f t="shared" si="241"/>
        <v>7.0026231606704705</v>
      </c>
      <c r="AO144" s="71">
        <f t="shared" si="199"/>
        <v>73</v>
      </c>
      <c r="AP144" s="71">
        <f t="shared" si="200"/>
        <v>4.55</v>
      </c>
      <c r="AQ144" s="71">
        <v>1</v>
      </c>
      <c r="AR144" s="62">
        <f t="shared" si="201"/>
        <v>1.325</v>
      </c>
      <c r="AS144" s="70">
        <f t="shared" si="169"/>
        <v>432</v>
      </c>
      <c r="AT144" s="70">
        <f t="shared" si="202"/>
        <v>41785.199999999997</v>
      </c>
      <c r="AU144" s="70">
        <f t="shared" si="203"/>
        <v>1129924.2602696451</v>
      </c>
      <c r="AV144" s="70">
        <f t="shared" si="204"/>
        <v>46281697700.644859</v>
      </c>
      <c r="AW144" s="70">
        <f t="shared" si="205"/>
        <v>1033.0541282295615</v>
      </c>
      <c r="AX144" s="99">
        <f t="shared" si="164"/>
        <v>27.041255283441153</v>
      </c>
      <c r="AZ144" s="71">
        <f t="shared" si="206"/>
        <v>36</v>
      </c>
      <c r="BA144" s="71">
        <f t="shared" si="207"/>
        <v>6.06</v>
      </c>
      <c r="BB144" s="71">
        <v>1</v>
      </c>
      <c r="BC144" s="62">
        <f t="shared" si="208"/>
        <v>1.51</v>
      </c>
      <c r="BD144" s="70">
        <f t="shared" si="170"/>
        <v>4</v>
      </c>
      <c r="BE144" s="70">
        <f t="shared" si="209"/>
        <v>217.44</v>
      </c>
      <c r="BF144" s="70">
        <f t="shared" si="210"/>
        <v>8910.2234000410208</v>
      </c>
      <c r="BG144" s="70">
        <f t="shared" si="211"/>
        <v>61641118256.243492</v>
      </c>
      <c r="BH144" s="70">
        <f t="shared" si="212"/>
        <v>1033.0541282295615</v>
      </c>
      <c r="BI144" s="99">
        <f t="shared" si="165"/>
        <v>40.977848602101822</v>
      </c>
      <c r="BK144" s="71">
        <f t="shared" si="213"/>
        <v>-14</v>
      </c>
      <c r="BL144" s="71">
        <f t="shared" si="214"/>
        <v>7.8199999999999994</v>
      </c>
      <c r="BM144" s="71">
        <v>1</v>
      </c>
      <c r="BN144" s="62">
        <f t="shared" si="215"/>
        <v>1.76</v>
      </c>
      <c r="BO144" s="70">
        <f t="shared" si="171"/>
        <v>1</v>
      </c>
      <c r="BP144" s="70">
        <f t="shared" si="216"/>
        <v>-24.64</v>
      </c>
      <c r="BQ144" s="70">
        <f t="shared" si="217"/>
        <v>11.228526420096008</v>
      </c>
      <c r="BR144" s="70">
        <f t="shared" si="218"/>
        <v>79543489234.954468</v>
      </c>
      <c r="BS144" s="70">
        <f t="shared" si="219"/>
        <v>1033.0541282295615</v>
      </c>
      <c r="BV144" s="71">
        <f t="shared" si="220"/>
        <v>-69</v>
      </c>
      <c r="BW144" s="71">
        <f t="shared" si="221"/>
        <v>9.8550000000000004</v>
      </c>
      <c r="BX144" s="71">
        <v>1</v>
      </c>
      <c r="BY144" s="62">
        <f t="shared" si="222"/>
        <v>2.0350000000000001</v>
      </c>
      <c r="BZ144" s="70">
        <f t="shared" si="172"/>
        <v>1</v>
      </c>
      <c r="CA144" s="70">
        <f t="shared" si="223"/>
        <v>-140.41500000000002</v>
      </c>
      <c r="CB144" s="70">
        <f t="shared" si="224"/>
        <v>6.9094374319431948E-3</v>
      </c>
      <c r="CC144" s="70">
        <f t="shared" si="225"/>
        <v>100243105679.08905</v>
      </c>
      <c r="CD144" s="70">
        <f t="shared" si="226"/>
        <v>1033.0541282295615</v>
      </c>
      <c r="CG144" s="71">
        <f t="shared" si="227"/>
        <v>-119</v>
      </c>
      <c r="CH144" s="71">
        <f t="shared" si="228"/>
        <v>12.14</v>
      </c>
      <c r="CI144" s="71">
        <v>1</v>
      </c>
      <c r="CJ144" s="62">
        <f t="shared" si="229"/>
        <v>2.2850000000000001</v>
      </c>
      <c r="CK144" s="70">
        <f t="shared" si="173"/>
        <v>1</v>
      </c>
      <c r="CL144" s="70">
        <f t="shared" si="230"/>
        <v>-271.91500000000002</v>
      </c>
      <c r="CM144" s="70">
        <f t="shared" si="231"/>
        <v>8.3119857488059347E-6</v>
      </c>
      <c r="CN144" s="70">
        <f t="shared" si="232"/>
        <v>123485672546.33598</v>
      </c>
      <c r="CO144" s="70">
        <f t="shared" si="233"/>
        <v>1033.0541282295615</v>
      </c>
      <c r="CR144" s="71">
        <f t="shared" si="234"/>
        <v>-182</v>
      </c>
      <c r="CS144" s="71">
        <f t="shared" si="235"/>
        <v>14.74</v>
      </c>
      <c r="CT144" s="71">
        <v>1</v>
      </c>
      <c r="CU144" s="62">
        <f t="shared" si="242"/>
        <v>2.6</v>
      </c>
      <c r="CV144" s="70">
        <f t="shared" si="174"/>
        <v>1</v>
      </c>
      <c r="CW144" s="70">
        <f t="shared" si="236"/>
        <v>-473.2</v>
      </c>
      <c r="CX144" s="70">
        <f t="shared" si="237"/>
        <v>1.6255698712748562E-9</v>
      </c>
      <c r="CY144" s="70">
        <f t="shared" si="238"/>
        <v>149932356946.70447</v>
      </c>
      <c r="CZ144" s="70">
        <f t="shared" si="239"/>
        <v>1033.0541282295615</v>
      </c>
    </row>
    <row r="145" spans="1:104">
      <c r="A145" s="62">
        <f t="shared" si="175"/>
        <v>30.909962525595304</v>
      </c>
      <c r="B145" s="62">
        <f t="shared" si="176"/>
        <v>4.6333333333333337</v>
      </c>
      <c r="C145" s="83">
        <f t="shared" si="162"/>
        <v>6.06</v>
      </c>
      <c r="D145" s="87"/>
      <c r="E145" s="65">
        <f t="shared" si="177"/>
        <v>233686637.42945412</v>
      </c>
      <c r="F145" s="62">
        <f t="shared" si="240"/>
        <v>27.800000000000011</v>
      </c>
      <c r="G145" s="66">
        <v>139</v>
      </c>
      <c r="H145" s="71">
        <f t="shared" si="178"/>
        <v>139</v>
      </c>
      <c r="I145" s="71">
        <f t="shared" si="179"/>
        <v>1</v>
      </c>
      <c r="J145" s="71">
        <v>1</v>
      </c>
      <c r="K145" s="62">
        <f t="shared" si="180"/>
        <v>1</v>
      </c>
      <c r="L145" s="70">
        <f t="shared" si="166"/>
        <v>282240</v>
      </c>
      <c r="M145" s="70">
        <f t="shared" si="181"/>
        <v>39231360</v>
      </c>
      <c r="N145" s="70">
        <f t="shared" si="182"/>
        <v>2336866374.2945414</v>
      </c>
      <c r="O145" s="70">
        <f t="shared" si="183"/>
        <v>11684331871.472706</v>
      </c>
      <c r="P145" s="70">
        <f t="shared" si="184"/>
        <v>1070.5150354697839</v>
      </c>
      <c r="Q145" s="99">
        <f t="shared" ref="Q145:Q208" si="243">N145/M145</f>
        <v>59.566285091685359</v>
      </c>
      <c r="S145" s="71">
        <f t="shared" si="185"/>
        <v>129</v>
      </c>
      <c r="T145" s="71">
        <f t="shared" si="186"/>
        <v>2.0499999999999998</v>
      </c>
      <c r="U145" s="71">
        <v>1</v>
      </c>
      <c r="V145" s="62">
        <f t="shared" si="187"/>
        <v>1.05</v>
      </c>
      <c r="W145" s="70">
        <f t="shared" si="167"/>
        <v>564480</v>
      </c>
      <c r="X145" s="70">
        <f t="shared" si="188"/>
        <v>76458816</v>
      </c>
      <c r="Y145" s="70">
        <f t="shared" si="189"/>
        <v>1197644016.8259516</v>
      </c>
      <c r="Z145" s="70">
        <f t="shared" si="190"/>
        <v>23952880336.519043</v>
      </c>
      <c r="AA145" s="70">
        <f t="shared" si="191"/>
        <v>1070.5150354697839</v>
      </c>
      <c r="AB145" s="99">
        <f t="shared" si="163"/>
        <v>15.663910056179153</v>
      </c>
      <c r="AD145" s="71">
        <f t="shared" si="192"/>
        <v>104</v>
      </c>
      <c r="AE145" s="71">
        <f t="shared" si="193"/>
        <v>3.2249999999999996</v>
      </c>
      <c r="AF145" s="71">
        <v>1</v>
      </c>
      <c r="AG145" s="62">
        <f t="shared" si="194"/>
        <v>1.175</v>
      </c>
      <c r="AH145" s="70">
        <f t="shared" si="168"/>
        <v>60480</v>
      </c>
      <c r="AI145" s="70">
        <f t="shared" si="195"/>
        <v>7390656</v>
      </c>
      <c r="AJ145" s="70">
        <f t="shared" si="196"/>
        <v>58878078.571092799</v>
      </c>
      <c r="AK145" s="70">
        <f t="shared" si="197"/>
        <v>37681970285.499474</v>
      </c>
      <c r="AL145" s="70">
        <f t="shared" si="198"/>
        <v>1070.5150354697839</v>
      </c>
      <c r="AM145" s="99">
        <f t="shared" si="241"/>
        <v>7.966556496621247</v>
      </c>
      <c r="AO145" s="71">
        <f t="shared" si="199"/>
        <v>74</v>
      </c>
      <c r="AP145" s="71">
        <f t="shared" si="200"/>
        <v>4.55</v>
      </c>
      <c r="AQ145" s="71">
        <v>1</v>
      </c>
      <c r="AR145" s="62">
        <f t="shared" si="201"/>
        <v>1.325</v>
      </c>
      <c r="AS145" s="70">
        <f t="shared" si="169"/>
        <v>432</v>
      </c>
      <c r="AT145" s="70">
        <f t="shared" si="202"/>
        <v>42357.599999999999</v>
      </c>
      <c r="AU145" s="70">
        <f t="shared" si="203"/>
        <v>1297942.1390429828</v>
      </c>
      <c r="AV145" s="70">
        <f t="shared" si="204"/>
        <v>53163710015.200813</v>
      </c>
      <c r="AW145" s="70">
        <f t="shared" si="205"/>
        <v>1070.5150354697839</v>
      </c>
      <c r="AX145" s="99">
        <f t="shared" si="164"/>
        <v>30.64248538734449</v>
      </c>
      <c r="AZ145" s="71">
        <f t="shared" si="206"/>
        <v>37</v>
      </c>
      <c r="BA145" s="71">
        <f t="shared" si="207"/>
        <v>6.06</v>
      </c>
      <c r="BB145" s="71">
        <v>1</v>
      </c>
      <c r="BC145" s="62">
        <f t="shared" si="208"/>
        <v>1.51</v>
      </c>
      <c r="BD145" s="70">
        <f t="shared" si="170"/>
        <v>4</v>
      </c>
      <c r="BE145" s="70">
        <f t="shared" si="209"/>
        <v>223.48</v>
      </c>
      <c r="BF145" s="70">
        <f t="shared" si="210"/>
        <v>10235.158962283209</v>
      </c>
      <c r="BG145" s="70">
        <f t="shared" si="211"/>
        <v>70807051141.124588</v>
      </c>
      <c r="BH145" s="70">
        <f t="shared" si="212"/>
        <v>1070.5150354697839</v>
      </c>
      <c r="BI145" s="99">
        <f t="shared" si="165"/>
        <v>45.798993029726191</v>
      </c>
      <c r="BK145" s="71">
        <f t="shared" si="213"/>
        <v>-13</v>
      </c>
      <c r="BL145" s="71">
        <f t="shared" si="214"/>
        <v>7.8199999999999994</v>
      </c>
      <c r="BM145" s="71">
        <v>1</v>
      </c>
      <c r="BN145" s="62">
        <f t="shared" si="215"/>
        <v>1.76</v>
      </c>
      <c r="BO145" s="70">
        <f t="shared" si="171"/>
        <v>1</v>
      </c>
      <c r="BP145" s="70">
        <f t="shared" si="216"/>
        <v>-22.88</v>
      </c>
      <c r="BQ145" s="70">
        <f t="shared" si="217"/>
        <v>12.898189827805028</v>
      </c>
      <c r="BR145" s="70">
        <f t="shared" si="218"/>
        <v>91371475234.91655</v>
      </c>
      <c r="BS145" s="70">
        <f t="shared" si="219"/>
        <v>1070.5150354697839</v>
      </c>
      <c r="BV145" s="71">
        <f t="shared" si="220"/>
        <v>-68</v>
      </c>
      <c r="BW145" s="71">
        <f t="shared" si="221"/>
        <v>9.8550000000000004</v>
      </c>
      <c r="BX145" s="71">
        <v>1</v>
      </c>
      <c r="BY145" s="62">
        <f t="shared" si="222"/>
        <v>2.0350000000000001</v>
      </c>
      <c r="BZ145" s="70">
        <f t="shared" si="172"/>
        <v>1</v>
      </c>
      <c r="CA145" s="70">
        <f t="shared" si="223"/>
        <v>-138.38</v>
      </c>
      <c r="CB145" s="70">
        <f t="shared" si="224"/>
        <v>7.9368594120280845E-3</v>
      </c>
      <c r="CC145" s="70">
        <f t="shared" si="225"/>
        <v>115149090593.36353</v>
      </c>
      <c r="CD145" s="70">
        <f t="shared" si="226"/>
        <v>1070.5150354697839</v>
      </c>
      <c r="CG145" s="71">
        <f t="shared" si="227"/>
        <v>-118</v>
      </c>
      <c r="CH145" s="71">
        <f t="shared" si="228"/>
        <v>12.14</v>
      </c>
      <c r="CI145" s="71">
        <v>1</v>
      </c>
      <c r="CJ145" s="62">
        <f t="shared" si="229"/>
        <v>2.2850000000000001</v>
      </c>
      <c r="CK145" s="70">
        <f t="shared" si="173"/>
        <v>1</v>
      </c>
      <c r="CL145" s="70">
        <f t="shared" si="230"/>
        <v>-269.63</v>
      </c>
      <c r="CM145" s="70">
        <f t="shared" si="231"/>
        <v>9.5479643564121796E-6</v>
      </c>
      <c r="CN145" s="70">
        <f t="shared" si="232"/>
        <v>141847788919.67865</v>
      </c>
      <c r="CO145" s="70">
        <f t="shared" si="233"/>
        <v>1070.5150354697839</v>
      </c>
      <c r="CR145" s="71">
        <f t="shared" si="234"/>
        <v>-181</v>
      </c>
      <c r="CS145" s="71">
        <f t="shared" si="235"/>
        <v>14.74</v>
      </c>
      <c r="CT145" s="71">
        <v>1</v>
      </c>
      <c r="CU145" s="62">
        <f t="shared" si="242"/>
        <v>2.6</v>
      </c>
      <c r="CV145" s="70">
        <f t="shared" si="174"/>
        <v>1</v>
      </c>
      <c r="CW145" s="70">
        <f t="shared" si="236"/>
        <v>-470.6</v>
      </c>
      <c r="CX145" s="70">
        <f t="shared" si="237"/>
        <v>1.8672894370661695E-9</v>
      </c>
      <c r="CY145" s="70">
        <f t="shared" si="238"/>
        <v>172227051785.50769</v>
      </c>
      <c r="CZ145" s="70">
        <f t="shared" si="239"/>
        <v>1070.5150354697839</v>
      </c>
    </row>
    <row r="146" spans="1:104">
      <c r="A146" s="62">
        <f t="shared" si="175"/>
        <v>32.000000000000256</v>
      </c>
      <c r="B146" s="62">
        <f t="shared" si="176"/>
        <v>4.666666666666667</v>
      </c>
      <c r="C146" s="83">
        <f t="shared" si="162"/>
        <v>6.06</v>
      </c>
      <c r="D146" s="87"/>
      <c r="E146" s="65">
        <f t="shared" si="177"/>
        <v>268435456.0000025</v>
      </c>
      <c r="F146" s="62">
        <f t="shared" si="240"/>
        <v>28.000000000000014</v>
      </c>
      <c r="G146" s="66">
        <v>140</v>
      </c>
      <c r="H146" s="71">
        <f t="shared" si="178"/>
        <v>140</v>
      </c>
      <c r="I146" s="71">
        <f t="shared" si="179"/>
        <v>1</v>
      </c>
      <c r="J146" s="71">
        <v>14</v>
      </c>
      <c r="K146" s="62">
        <f t="shared" si="180"/>
        <v>1</v>
      </c>
      <c r="L146" s="70">
        <f t="shared" si="166"/>
        <v>3951360</v>
      </c>
      <c r="M146" s="70">
        <f t="shared" si="181"/>
        <v>553190400</v>
      </c>
      <c r="N146" s="70">
        <f t="shared" si="182"/>
        <v>2684354560.0000248</v>
      </c>
      <c r="O146" s="70">
        <f t="shared" si="183"/>
        <v>13421772800.000126</v>
      </c>
      <c r="P146" s="70">
        <f t="shared" si="184"/>
        <v>1109.3333333333421</v>
      </c>
      <c r="Q146" s="99">
        <f t="shared" si="243"/>
        <v>4.8524966449165152</v>
      </c>
      <c r="S146" s="71">
        <f t="shared" si="185"/>
        <v>130</v>
      </c>
      <c r="T146" s="71">
        <f t="shared" si="186"/>
        <v>2.0499999999999998</v>
      </c>
      <c r="U146" s="71">
        <v>1</v>
      </c>
      <c r="V146" s="62">
        <f t="shared" si="187"/>
        <v>1.05</v>
      </c>
      <c r="W146" s="70">
        <f t="shared" si="167"/>
        <v>564480</v>
      </c>
      <c r="X146" s="70">
        <f t="shared" si="188"/>
        <v>77051520</v>
      </c>
      <c r="Y146" s="70">
        <f t="shared" si="189"/>
        <v>1375731712.0000119</v>
      </c>
      <c r="Z146" s="70">
        <f t="shared" si="190"/>
        <v>27514634240.000256</v>
      </c>
      <c r="AA146" s="70">
        <f t="shared" si="191"/>
        <v>1109.3333333333421</v>
      </c>
      <c r="AB146" s="99">
        <f t="shared" si="163"/>
        <v>17.854699193474858</v>
      </c>
      <c r="AD146" s="71">
        <f t="shared" si="192"/>
        <v>105</v>
      </c>
      <c r="AE146" s="71">
        <f t="shared" si="193"/>
        <v>3.2249999999999996</v>
      </c>
      <c r="AF146" s="71">
        <v>1</v>
      </c>
      <c r="AG146" s="62">
        <f t="shared" si="194"/>
        <v>1.175</v>
      </c>
      <c r="AH146" s="70">
        <f t="shared" si="168"/>
        <v>60480</v>
      </c>
      <c r="AI146" s="70">
        <f t="shared" si="195"/>
        <v>7461720</v>
      </c>
      <c r="AJ146" s="70">
        <f t="shared" si="196"/>
        <v>67633152.000000477</v>
      </c>
      <c r="AK146" s="70">
        <f t="shared" si="197"/>
        <v>43285217280.000397</v>
      </c>
      <c r="AL146" s="70">
        <f t="shared" si="198"/>
        <v>1109.3333333333421</v>
      </c>
      <c r="AM146" s="99">
        <f t="shared" si="241"/>
        <v>9.0640163393963427</v>
      </c>
      <c r="AO146" s="71">
        <f t="shared" si="199"/>
        <v>75</v>
      </c>
      <c r="AP146" s="71">
        <f t="shared" si="200"/>
        <v>4.55</v>
      </c>
      <c r="AQ146" s="71">
        <v>1</v>
      </c>
      <c r="AR146" s="62">
        <f t="shared" si="201"/>
        <v>1.325</v>
      </c>
      <c r="AS146" s="70">
        <f t="shared" si="169"/>
        <v>432</v>
      </c>
      <c r="AT146" s="70">
        <f t="shared" si="202"/>
        <v>42930</v>
      </c>
      <c r="AU146" s="70">
        <f t="shared" si="203"/>
        <v>1490944.0000000072</v>
      </c>
      <c r="AV146" s="70">
        <f t="shared" si="204"/>
        <v>61069066240.000572</v>
      </c>
      <c r="AW146" s="70">
        <f t="shared" si="205"/>
        <v>1109.3333333333421</v>
      </c>
      <c r="AX146" s="99">
        <f t="shared" si="164"/>
        <v>34.72965292336378</v>
      </c>
      <c r="AZ146" s="71">
        <f t="shared" si="206"/>
        <v>38</v>
      </c>
      <c r="BA146" s="71">
        <f t="shared" si="207"/>
        <v>6.06</v>
      </c>
      <c r="BB146" s="71">
        <v>1</v>
      </c>
      <c r="BC146" s="62">
        <f t="shared" si="208"/>
        <v>1.51</v>
      </c>
      <c r="BD146" s="70">
        <f t="shared" si="170"/>
        <v>4</v>
      </c>
      <c r="BE146" s="70">
        <f t="shared" si="209"/>
        <v>229.52</v>
      </c>
      <c r="BF146" s="70">
        <f t="shared" si="210"/>
        <v>11757.110263107883</v>
      </c>
      <c r="BG146" s="70">
        <f t="shared" si="211"/>
        <v>81335943168.000763</v>
      </c>
      <c r="BH146" s="70">
        <f t="shared" si="212"/>
        <v>1109.3333333333421</v>
      </c>
      <c r="BI146" s="99">
        <f t="shared" si="165"/>
        <v>51.224774586562752</v>
      </c>
      <c r="BK146" s="71">
        <f t="shared" si="213"/>
        <v>-12</v>
      </c>
      <c r="BL146" s="71">
        <f t="shared" si="214"/>
        <v>7.8199999999999994</v>
      </c>
      <c r="BM146" s="71">
        <v>1</v>
      </c>
      <c r="BN146" s="62">
        <f t="shared" si="215"/>
        <v>1.76</v>
      </c>
      <c r="BO146" s="70">
        <f t="shared" si="171"/>
        <v>1</v>
      </c>
      <c r="BP146" s="70">
        <f t="shared" si="216"/>
        <v>-21.12</v>
      </c>
      <c r="BQ146" s="70">
        <f t="shared" si="217"/>
        <v>14.816129437639127</v>
      </c>
      <c r="BR146" s="70">
        <f t="shared" si="218"/>
        <v>104958263296.00098</v>
      </c>
      <c r="BS146" s="70">
        <f t="shared" si="219"/>
        <v>1109.3333333333421</v>
      </c>
      <c r="BV146" s="71">
        <f t="shared" si="220"/>
        <v>-67</v>
      </c>
      <c r="BW146" s="71">
        <f t="shared" si="221"/>
        <v>9.8550000000000004</v>
      </c>
      <c r="BX146" s="71">
        <v>1</v>
      </c>
      <c r="BY146" s="62">
        <f t="shared" si="222"/>
        <v>2.0350000000000001</v>
      </c>
      <c r="BZ146" s="70">
        <f t="shared" si="172"/>
        <v>1</v>
      </c>
      <c r="CA146" s="70">
        <f t="shared" si="223"/>
        <v>-136.345</v>
      </c>
      <c r="CB146" s="70">
        <f t="shared" si="224"/>
        <v>9.1170573504393976E-3</v>
      </c>
      <c r="CC146" s="70">
        <f t="shared" si="225"/>
        <v>132271570944.00125</v>
      </c>
      <c r="CD146" s="70">
        <f t="shared" si="226"/>
        <v>1109.3333333333421</v>
      </c>
      <c r="CG146" s="71">
        <f t="shared" si="227"/>
        <v>-117</v>
      </c>
      <c r="CH146" s="71">
        <f t="shared" si="228"/>
        <v>12.14</v>
      </c>
      <c r="CI146" s="71">
        <v>1</v>
      </c>
      <c r="CJ146" s="62">
        <f t="shared" si="229"/>
        <v>2.2850000000000001</v>
      </c>
      <c r="CK146" s="70">
        <f t="shared" si="173"/>
        <v>1</v>
      </c>
      <c r="CL146" s="70">
        <f t="shared" si="230"/>
        <v>-267.34500000000003</v>
      </c>
      <c r="CM146" s="70">
        <f t="shared" si="231"/>
        <v>1.0967730949780995E-5</v>
      </c>
      <c r="CN146" s="70">
        <f t="shared" si="232"/>
        <v>162940321792.00153</v>
      </c>
      <c r="CO146" s="70">
        <f t="shared" si="233"/>
        <v>1109.3333333333421</v>
      </c>
      <c r="CR146" s="71">
        <f t="shared" si="234"/>
        <v>-180</v>
      </c>
      <c r="CS146" s="71">
        <f t="shared" si="235"/>
        <v>14.74</v>
      </c>
      <c r="CT146" s="71">
        <v>1</v>
      </c>
      <c r="CU146" s="62">
        <f t="shared" si="242"/>
        <v>2.6</v>
      </c>
      <c r="CV146" s="70">
        <f t="shared" si="174"/>
        <v>1</v>
      </c>
      <c r="CW146" s="70">
        <f t="shared" si="236"/>
        <v>-468</v>
      </c>
      <c r="CX146" s="70">
        <f t="shared" si="237"/>
        <v>2.1449523046612484E-9</v>
      </c>
      <c r="CY146" s="70">
        <f t="shared" si="238"/>
        <v>197836931072.00183</v>
      </c>
      <c r="CZ146" s="70">
        <f t="shared" si="239"/>
        <v>1109.3333333333421</v>
      </c>
    </row>
    <row r="147" spans="1:104">
      <c r="A147" s="62">
        <f t="shared" si="175"/>
        <v>33.128477562924346</v>
      </c>
      <c r="B147" s="62">
        <f t="shared" si="176"/>
        <v>4.7</v>
      </c>
      <c r="C147" s="83">
        <f t="shared" si="162"/>
        <v>6.06</v>
      </c>
      <c r="D147" s="87"/>
      <c r="E147" s="65">
        <f t="shared" si="177"/>
        <v>308351366.73008186</v>
      </c>
      <c r="F147" s="62">
        <f t="shared" si="240"/>
        <v>28.200000000000014</v>
      </c>
      <c r="G147" s="66">
        <v>141</v>
      </c>
      <c r="H147" s="71">
        <f t="shared" si="178"/>
        <v>141</v>
      </c>
      <c r="I147" s="71">
        <f t="shared" si="179"/>
        <v>1</v>
      </c>
      <c r="J147" s="71">
        <v>1</v>
      </c>
      <c r="K147" s="62">
        <f t="shared" si="180"/>
        <v>1</v>
      </c>
      <c r="L147" s="70">
        <f t="shared" si="166"/>
        <v>3951360</v>
      </c>
      <c r="M147" s="70">
        <f t="shared" si="181"/>
        <v>557141760</v>
      </c>
      <c r="N147" s="70">
        <f t="shared" si="182"/>
        <v>3083513667.3008184</v>
      </c>
      <c r="O147" s="70">
        <f t="shared" si="183"/>
        <v>15417568336.504093</v>
      </c>
      <c r="P147" s="70">
        <f t="shared" si="184"/>
        <v>1149.5581714334749</v>
      </c>
      <c r="Q147" s="99">
        <f t="shared" si="243"/>
        <v>5.5345226092921456</v>
      </c>
      <c r="S147" s="71">
        <f t="shared" si="185"/>
        <v>131</v>
      </c>
      <c r="T147" s="71">
        <f t="shared" si="186"/>
        <v>2.0499999999999998</v>
      </c>
      <c r="U147" s="71">
        <v>1</v>
      </c>
      <c r="V147" s="62">
        <f t="shared" si="187"/>
        <v>1.05</v>
      </c>
      <c r="W147" s="70">
        <f t="shared" si="167"/>
        <v>564480</v>
      </c>
      <c r="X147" s="70">
        <f t="shared" si="188"/>
        <v>77644224</v>
      </c>
      <c r="Y147" s="70">
        <f t="shared" si="189"/>
        <v>1580300754.4916687</v>
      </c>
      <c r="Z147" s="70">
        <f t="shared" si="190"/>
        <v>31606015089.833385</v>
      </c>
      <c r="AA147" s="70">
        <f t="shared" si="191"/>
        <v>1149.5581714334749</v>
      </c>
      <c r="AB147" s="99">
        <f t="shared" si="163"/>
        <v>20.353101275011372</v>
      </c>
      <c r="AD147" s="71">
        <f t="shared" si="192"/>
        <v>106</v>
      </c>
      <c r="AE147" s="71">
        <f t="shared" si="193"/>
        <v>3.2249999999999996</v>
      </c>
      <c r="AF147" s="71">
        <v>1</v>
      </c>
      <c r="AG147" s="62">
        <f t="shared" si="194"/>
        <v>1.175</v>
      </c>
      <c r="AH147" s="70">
        <f t="shared" si="168"/>
        <v>60480</v>
      </c>
      <c r="AI147" s="70">
        <f t="shared" si="195"/>
        <v>7532784</v>
      </c>
      <c r="AJ147" s="70">
        <f t="shared" si="196"/>
        <v>77690090.445664972</v>
      </c>
      <c r="AK147" s="70">
        <f t="shared" si="197"/>
        <v>49721657885.225693</v>
      </c>
      <c r="AL147" s="70">
        <f t="shared" si="198"/>
        <v>1149.5581714334749</v>
      </c>
      <c r="AM147" s="99">
        <f t="shared" si="241"/>
        <v>10.31359593553525</v>
      </c>
      <c r="AO147" s="71">
        <f t="shared" si="199"/>
        <v>76</v>
      </c>
      <c r="AP147" s="71">
        <f t="shared" si="200"/>
        <v>4.55</v>
      </c>
      <c r="AQ147" s="71">
        <v>1</v>
      </c>
      <c r="AR147" s="62">
        <f t="shared" si="201"/>
        <v>1.325</v>
      </c>
      <c r="AS147" s="70">
        <f t="shared" si="169"/>
        <v>432</v>
      </c>
      <c r="AT147" s="70">
        <f t="shared" si="202"/>
        <v>43502.400000000001</v>
      </c>
      <c r="AU147" s="70">
        <f t="shared" si="203"/>
        <v>1712644.920192708</v>
      </c>
      <c r="AV147" s="70">
        <f t="shared" si="204"/>
        <v>70149935931.093628</v>
      </c>
      <c r="AW147" s="70">
        <f t="shared" si="205"/>
        <v>1149.5581714334749</v>
      </c>
      <c r="AX147" s="99">
        <f t="shared" si="164"/>
        <v>39.368975509229557</v>
      </c>
      <c r="AZ147" s="71">
        <f t="shared" si="206"/>
        <v>39</v>
      </c>
      <c r="BA147" s="71">
        <f t="shared" si="207"/>
        <v>6.06</v>
      </c>
      <c r="BB147" s="71">
        <v>1</v>
      </c>
      <c r="BC147" s="62">
        <f t="shared" si="208"/>
        <v>1.51</v>
      </c>
      <c r="BD147" s="70">
        <f t="shared" si="170"/>
        <v>4</v>
      </c>
      <c r="BE147" s="70">
        <f t="shared" si="209"/>
        <v>235.56</v>
      </c>
      <c r="BF147" s="70">
        <f t="shared" si="210"/>
        <v>13505.373218750787</v>
      </c>
      <c r="BG147" s="70">
        <f t="shared" si="211"/>
        <v>93430464119.214798</v>
      </c>
      <c r="BH147" s="70">
        <f t="shared" si="212"/>
        <v>1149.5581714334749</v>
      </c>
      <c r="BI147" s="99">
        <f t="shared" si="165"/>
        <v>57.333049833379121</v>
      </c>
      <c r="BK147" s="71">
        <f t="shared" si="213"/>
        <v>-11</v>
      </c>
      <c r="BL147" s="71">
        <f t="shared" si="214"/>
        <v>7.8199999999999994</v>
      </c>
      <c r="BM147" s="71">
        <v>1</v>
      </c>
      <c r="BN147" s="62">
        <f t="shared" si="215"/>
        <v>1.76</v>
      </c>
      <c r="BO147" s="70">
        <f t="shared" si="171"/>
        <v>1</v>
      </c>
      <c r="BP147" s="70">
        <f t="shared" si="216"/>
        <v>-19.36</v>
      </c>
      <c r="BQ147" s="70">
        <f t="shared" si="217"/>
        <v>17.019263512439213</v>
      </c>
      <c r="BR147" s="70">
        <f t="shared" si="218"/>
        <v>120565384391.46199</v>
      </c>
      <c r="BS147" s="70">
        <f t="shared" si="219"/>
        <v>1149.5581714334749</v>
      </c>
      <c r="BV147" s="71">
        <f t="shared" si="220"/>
        <v>-66</v>
      </c>
      <c r="BW147" s="71">
        <f t="shared" si="221"/>
        <v>9.8550000000000004</v>
      </c>
      <c r="BX147" s="71">
        <v>1</v>
      </c>
      <c r="BY147" s="62">
        <f t="shared" si="222"/>
        <v>2.0350000000000001</v>
      </c>
      <c r="BZ147" s="70">
        <f t="shared" si="172"/>
        <v>1</v>
      </c>
      <c r="CA147" s="70">
        <f t="shared" si="223"/>
        <v>-134.31</v>
      </c>
      <c r="CB147" s="70">
        <f t="shared" si="224"/>
        <v>1.0472748780863362E-2</v>
      </c>
      <c r="CC147" s="70">
        <f t="shared" si="225"/>
        <v>151940135956.24783</v>
      </c>
      <c r="CD147" s="70">
        <f t="shared" si="226"/>
        <v>1149.5581714334749</v>
      </c>
      <c r="CG147" s="71">
        <f t="shared" si="227"/>
        <v>-116</v>
      </c>
      <c r="CH147" s="71">
        <f t="shared" si="228"/>
        <v>12.14</v>
      </c>
      <c r="CI147" s="71">
        <v>1</v>
      </c>
      <c r="CJ147" s="62">
        <f t="shared" si="229"/>
        <v>2.2850000000000001</v>
      </c>
      <c r="CK147" s="70">
        <f t="shared" si="173"/>
        <v>1</v>
      </c>
      <c r="CL147" s="70">
        <f t="shared" si="230"/>
        <v>-265.06</v>
      </c>
      <c r="CM147" s="70">
        <f t="shared" si="231"/>
        <v>1.2598614500063497E-5</v>
      </c>
      <c r="CN147" s="70">
        <f t="shared" si="232"/>
        <v>187169279605.1597</v>
      </c>
      <c r="CO147" s="70">
        <f t="shared" si="233"/>
        <v>1149.5581714334749</v>
      </c>
      <c r="CR147" s="71">
        <f t="shared" si="234"/>
        <v>-179</v>
      </c>
      <c r="CS147" s="71">
        <f t="shared" si="235"/>
        <v>14.74</v>
      </c>
      <c r="CT147" s="71">
        <v>1</v>
      </c>
      <c r="CU147" s="62">
        <f t="shared" si="242"/>
        <v>2.6</v>
      </c>
      <c r="CV147" s="70">
        <f t="shared" si="174"/>
        <v>1</v>
      </c>
      <c r="CW147" s="70">
        <f t="shared" si="236"/>
        <v>-465.40000000000003</v>
      </c>
      <c r="CX147" s="70">
        <f t="shared" si="237"/>
        <v>2.4639031839114752E-9</v>
      </c>
      <c r="CY147" s="70">
        <f t="shared" si="238"/>
        <v>227254957280.07034</v>
      </c>
      <c r="CZ147" s="70">
        <f t="shared" si="239"/>
        <v>1149.5581714334749</v>
      </c>
    </row>
    <row r="148" spans="1:104">
      <c r="A148" s="62">
        <f t="shared" si="175"/>
        <v>34.296750801161657</v>
      </c>
      <c r="B148" s="62">
        <f t="shared" si="176"/>
        <v>4.7333333333333334</v>
      </c>
      <c r="C148" s="83">
        <f t="shared" si="162"/>
        <v>6.06</v>
      </c>
      <c r="D148" s="87"/>
      <c r="E148" s="65">
        <f t="shared" si="177"/>
        <v>354202707.7239325</v>
      </c>
      <c r="F148" s="62">
        <f t="shared" si="240"/>
        <v>28.400000000000016</v>
      </c>
      <c r="G148" s="66">
        <v>142</v>
      </c>
      <c r="H148" s="71">
        <f t="shared" si="178"/>
        <v>142</v>
      </c>
      <c r="I148" s="71">
        <f t="shared" si="179"/>
        <v>1</v>
      </c>
      <c r="J148" s="71">
        <v>1</v>
      </c>
      <c r="K148" s="62">
        <f t="shared" si="180"/>
        <v>1</v>
      </c>
      <c r="L148" s="70">
        <f t="shared" si="166"/>
        <v>3951360</v>
      </c>
      <c r="M148" s="70">
        <f t="shared" si="181"/>
        <v>561093120</v>
      </c>
      <c r="N148" s="70">
        <f t="shared" si="182"/>
        <v>3542027077.239325</v>
      </c>
      <c r="O148" s="70">
        <f t="shared" si="183"/>
        <v>17710135386.196625</v>
      </c>
      <c r="P148" s="70">
        <f t="shared" si="184"/>
        <v>1191.240477827015</v>
      </c>
      <c r="Q148" s="99">
        <f t="shared" si="243"/>
        <v>6.3127259112343506</v>
      </c>
      <c r="S148" s="71">
        <f t="shared" si="185"/>
        <v>132</v>
      </c>
      <c r="T148" s="71">
        <f t="shared" si="186"/>
        <v>2.0499999999999998</v>
      </c>
      <c r="U148" s="71">
        <v>1</v>
      </c>
      <c r="V148" s="62">
        <f t="shared" si="187"/>
        <v>1.05</v>
      </c>
      <c r="W148" s="70">
        <f t="shared" si="167"/>
        <v>564480</v>
      </c>
      <c r="X148" s="70">
        <f t="shared" si="188"/>
        <v>78236928</v>
      </c>
      <c r="Y148" s="70">
        <f t="shared" si="189"/>
        <v>1815288877.0851531</v>
      </c>
      <c r="Z148" s="70">
        <f t="shared" si="190"/>
        <v>36305777541.703079</v>
      </c>
      <c r="AA148" s="70">
        <f t="shared" si="191"/>
        <v>1191.240477827015</v>
      </c>
      <c r="AB148" s="99">
        <f t="shared" si="163"/>
        <v>23.202455969195942</v>
      </c>
      <c r="AD148" s="71">
        <f t="shared" si="192"/>
        <v>107</v>
      </c>
      <c r="AE148" s="71">
        <f t="shared" si="193"/>
        <v>3.2249999999999996</v>
      </c>
      <c r="AF148" s="71">
        <v>1</v>
      </c>
      <c r="AG148" s="62">
        <f t="shared" si="194"/>
        <v>1.175</v>
      </c>
      <c r="AH148" s="70">
        <f t="shared" si="168"/>
        <v>60480</v>
      </c>
      <c r="AI148" s="70">
        <f t="shared" si="195"/>
        <v>7603848</v>
      </c>
      <c r="AJ148" s="70">
        <f t="shared" si="196"/>
        <v>89242479.094506234</v>
      </c>
      <c r="AK148" s="70">
        <f t="shared" si="197"/>
        <v>57115186620.484116</v>
      </c>
      <c r="AL148" s="70">
        <f t="shared" si="198"/>
        <v>1191.240477827015</v>
      </c>
      <c r="AM148" s="99">
        <f t="shared" si="241"/>
        <v>11.736489090064167</v>
      </c>
      <c r="AO148" s="71">
        <f t="shared" si="199"/>
        <v>77</v>
      </c>
      <c r="AP148" s="71">
        <f t="shared" si="200"/>
        <v>4.55</v>
      </c>
      <c r="AQ148" s="71">
        <v>1</v>
      </c>
      <c r="AR148" s="62">
        <f t="shared" si="201"/>
        <v>1.325</v>
      </c>
      <c r="AS148" s="70">
        <f t="shared" si="169"/>
        <v>432</v>
      </c>
      <c r="AT148" s="70">
        <f t="shared" si="202"/>
        <v>44074.799999999996</v>
      </c>
      <c r="AU148" s="70">
        <f t="shared" si="203"/>
        <v>1967312.4025193923</v>
      </c>
      <c r="AV148" s="70">
        <f t="shared" si="204"/>
        <v>80581116007.194641</v>
      </c>
      <c r="AW148" s="70">
        <f t="shared" si="205"/>
        <v>1191.240477827015</v>
      </c>
      <c r="AX148" s="99">
        <f t="shared" si="164"/>
        <v>44.635764711794323</v>
      </c>
      <c r="AZ148" s="71">
        <f t="shared" si="206"/>
        <v>40</v>
      </c>
      <c r="BA148" s="71">
        <f t="shared" si="207"/>
        <v>6.06</v>
      </c>
      <c r="BB148" s="71">
        <v>10</v>
      </c>
      <c r="BC148" s="62">
        <f t="shared" si="208"/>
        <v>1.51</v>
      </c>
      <c r="BD148" s="70">
        <f t="shared" si="170"/>
        <v>40</v>
      </c>
      <c r="BE148" s="70">
        <f t="shared" si="209"/>
        <v>2416</v>
      </c>
      <c r="BF148" s="70">
        <f t="shared" si="210"/>
        <v>15513.60000000004</v>
      </c>
      <c r="BG148" s="70">
        <f t="shared" si="211"/>
        <v>107323420440.35155</v>
      </c>
      <c r="BH148" s="70">
        <f t="shared" si="212"/>
        <v>1191.240477827015</v>
      </c>
      <c r="BI148" s="99">
        <f t="shared" si="165"/>
        <v>6.4211920529801487</v>
      </c>
      <c r="BK148" s="71">
        <f t="shared" si="213"/>
        <v>-10</v>
      </c>
      <c r="BL148" s="71">
        <f t="shared" si="214"/>
        <v>7.8199999999999994</v>
      </c>
      <c r="BM148" s="71">
        <v>1</v>
      </c>
      <c r="BN148" s="62">
        <f t="shared" si="215"/>
        <v>1.76</v>
      </c>
      <c r="BO148" s="70">
        <f t="shared" si="171"/>
        <v>1</v>
      </c>
      <c r="BP148" s="70">
        <f t="shared" si="216"/>
        <v>-17.600000000000001</v>
      </c>
      <c r="BQ148" s="70">
        <f t="shared" si="217"/>
        <v>19.549999999999983</v>
      </c>
      <c r="BR148" s="70">
        <f t="shared" si="218"/>
        <v>138493258720.05762</v>
      </c>
      <c r="BS148" s="70">
        <f t="shared" si="219"/>
        <v>1191.240477827015</v>
      </c>
      <c r="BV148" s="71">
        <f t="shared" si="220"/>
        <v>-65</v>
      </c>
      <c r="BW148" s="71">
        <f t="shared" si="221"/>
        <v>9.8550000000000004</v>
      </c>
      <c r="BX148" s="71">
        <v>1</v>
      </c>
      <c r="BY148" s="62">
        <f t="shared" si="222"/>
        <v>2.0350000000000001</v>
      </c>
      <c r="BZ148" s="70">
        <f t="shared" si="172"/>
        <v>1</v>
      </c>
      <c r="CA148" s="70">
        <f t="shared" si="223"/>
        <v>-132.27500000000001</v>
      </c>
      <c r="CB148" s="70">
        <f t="shared" si="224"/>
        <v>1.2030029296874948E-2</v>
      </c>
      <c r="CC148" s="70">
        <f t="shared" si="225"/>
        <v>174533384230.96777</v>
      </c>
      <c r="CD148" s="70">
        <f t="shared" si="226"/>
        <v>1191.240477827015</v>
      </c>
      <c r="CG148" s="71">
        <f t="shared" si="227"/>
        <v>-115</v>
      </c>
      <c r="CH148" s="71">
        <f t="shared" si="228"/>
        <v>12.14</v>
      </c>
      <c r="CI148" s="71">
        <v>1</v>
      </c>
      <c r="CJ148" s="62">
        <f t="shared" si="229"/>
        <v>2.2850000000000001</v>
      </c>
      <c r="CK148" s="70">
        <f t="shared" si="173"/>
        <v>1</v>
      </c>
      <c r="CL148" s="70">
        <f t="shared" si="230"/>
        <v>-262.77500000000003</v>
      </c>
      <c r="CM148" s="70">
        <f t="shared" si="231"/>
        <v>1.4472007751464733E-5</v>
      </c>
      <c r="CN148" s="70">
        <f t="shared" si="232"/>
        <v>215001043588.42703</v>
      </c>
      <c r="CO148" s="70">
        <f t="shared" si="233"/>
        <v>1191.240477827015</v>
      </c>
      <c r="CR148" s="71">
        <f t="shared" si="234"/>
        <v>-178</v>
      </c>
      <c r="CS148" s="71">
        <f t="shared" si="235"/>
        <v>14.74</v>
      </c>
      <c r="CT148" s="71">
        <v>1</v>
      </c>
      <c r="CU148" s="62">
        <f t="shared" si="242"/>
        <v>2.6</v>
      </c>
      <c r="CV148" s="70">
        <f t="shared" si="174"/>
        <v>1</v>
      </c>
      <c r="CW148" s="70">
        <f t="shared" si="236"/>
        <v>-462.8</v>
      </c>
      <c r="CX148" s="70">
        <f t="shared" si="237"/>
        <v>2.8302815342310684E-9</v>
      </c>
      <c r="CY148" s="70">
        <f t="shared" si="238"/>
        <v>261047395592.53827</v>
      </c>
      <c r="CZ148" s="70">
        <f t="shared" si="239"/>
        <v>1191.240477827015</v>
      </c>
    </row>
    <row r="149" spans="1:104">
      <c r="A149" s="62">
        <f t="shared" si="175"/>
        <v>35.506223106171333</v>
      </c>
      <c r="B149" s="62">
        <f t="shared" si="176"/>
        <v>4.7666666666666666</v>
      </c>
      <c r="C149" s="83">
        <f t="shared" si="162"/>
        <v>6.06</v>
      </c>
      <c r="D149" s="87"/>
      <c r="E149" s="65">
        <f t="shared" si="177"/>
        <v>406872067.69797689</v>
      </c>
      <c r="F149" s="62">
        <f t="shared" si="240"/>
        <v>28.600000000000012</v>
      </c>
      <c r="G149" s="66">
        <v>143</v>
      </c>
      <c r="H149" s="71">
        <f t="shared" si="178"/>
        <v>143</v>
      </c>
      <c r="I149" s="71">
        <f t="shared" si="179"/>
        <v>1</v>
      </c>
      <c r="J149" s="71">
        <v>1</v>
      </c>
      <c r="K149" s="62">
        <f t="shared" si="180"/>
        <v>1</v>
      </c>
      <c r="L149" s="70">
        <f t="shared" si="166"/>
        <v>3951360</v>
      </c>
      <c r="M149" s="70">
        <f t="shared" si="181"/>
        <v>565044480</v>
      </c>
      <c r="N149" s="70">
        <f t="shared" si="182"/>
        <v>4068720676.9797688</v>
      </c>
      <c r="O149" s="70">
        <f t="shared" si="183"/>
        <v>20343603384.898846</v>
      </c>
      <c r="P149" s="70">
        <f t="shared" si="184"/>
        <v>1234.4330233245566</v>
      </c>
      <c r="Q149" s="99">
        <f t="shared" si="243"/>
        <v>7.200708653909456</v>
      </c>
      <c r="S149" s="71">
        <f t="shared" si="185"/>
        <v>133</v>
      </c>
      <c r="T149" s="71">
        <f t="shared" si="186"/>
        <v>2.0499999999999998</v>
      </c>
      <c r="U149" s="71">
        <v>1</v>
      </c>
      <c r="V149" s="62">
        <f t="shared" si="187"/>
        <v>1.05</v>
      </c>
      <c r="W149" s="70">
        <f t="shared" si="167"/>
        <v>564480</v>
      </c>
      <c r="X149" s="70">
        <f t="shared" si="188"/>
        <v>78829632</v>
      </c>
      <c r="Y149" s="70">
        <f t="shared" si="189"/>
        <v>2085219346.9521303</v>
      </c>
      <c r="Z149" s="70">
        <f t="shared" si="190"/>
        <v>41704386939.042625</v>
      </c>
      <c r="AA149" s="70">
        <f t="shared" si="191"/>
        <v>1234.4330233245566</v>
      </c>
      <c r="AB149" s="99">
        <f t="shared" si="163"/>
        <v>26.452227342024511</v>
      </c>
      <c r="AD149" s="71">
        <f t="shared" si="192"/>
        <v>108</v>
      </c>
      <c r="AE149" s="71">
        <f t="shared" si="193"/>
        <v>3.2249999999999996</v>
      </c>
      <c r="AF149" s="71">
        <v>1</v>
      </c>
      <c r="AG149" s="62">
        <f t="shared" si="194"/>
        <v>1.175</v>
      </c>
      <c r="AH149" s="70">
        <f t="shared" si="168"/>
        <v>60480</v>
      </c>
      <c r="AI149" s="70">
        <f t="shared" si="195"/>
        <v>7674912</v>
      </c>
      <c r="AJ149" s="70">
        <f t="shared" si="196"/>
        <v>102512688.93171661</v>
      </c>
      <c r="AK149" s="70">
        <f t="shared" si="197"/>
        <v>65608120916.298767</v>
      </c>
      <c r="AL149" s="70">
        <f t="shared" si="198"/>
        <v>1234.4330233245566</v>
      </c>
      <c r="AM149" s="99">
        <f t="shared" si="241"/>
        <v>13.35685528794553</v>
      </c>
      <c r="AO149" s="71">
        <f t="shared" si="199"/>
        <v>78</v>
      </c>
      <c r="AP149" s="71">
        <f t="shared" si="200"/>
        <v>4.55</v>
      </c>
      <c r="AQ149" s="71">
        <v>1</v>
      </c>
      <c r="AR149" s="62">
        <f t="shared" si="201"/>
        <v>1.325</v>
      </c>
      <c r="AS149" s="70">
        <f t="shared" si="169"/>
        <v>432</v>
      </c>
      <c r="AT149" s="70">
        <f t="shared" si="202"/>
        <v>44647.199999999997</v>
      </c>
      <c r="AU149" s="70">
        <f t="shared" si="203"/>
        <v>2259848.5205392903</v>
      </c>
      <c r="AV149" s="70">
        <f t="shared" si="204"/>
        <v>92563395401.289734</v>
      </c>
      <c r="AW149" s="70">
        <f t="shared" si="205"/>
        <v>1234.4330233245566</v>
      </c>
      <c r="AX149" s="99">
        <f t="shared" si="164"/>
        <v>50.615682966441128</v>
      </c>
      <c r="AZ149" s="71">
        <f t="shared" si="206"/>
        <v>41</v>
      </c>
      <c r="BA149" s="71">
        <f t="shared" si="207"/>
        <v>6.06</v>
      </c>
      <c r="BB149" s="71">
        <v>1</v>
      </c>
      <c r="BC149" s="62">
        <f t="shared" si="208"/>
        <v>1.51</v>
      </c>
      <c r="BD149" s="70">
        <f t="shared" si="170"/>
        <v>40</v>
      </c>
      <c r="BE149" s="70">
        <f t="shared" si="209"/>
        <v>2476.4</v>
      </c>
      <c r="BF149" s="70">
        <f t="shared" si="210"/>
        <v>17820.446800082049</v>
      </c>
      <c r="BG149" s="70">
        <f t="shared" si="211"/>
        <v>123282236512.48698</v>
      </c>
      <c r="BH149" s="70">
        <f t="shared" si="212"/>
        <v>1234.4330233245566</v>
      </c>
      <c r="BI149" s="99">
        <f t="shared" si="165"/>
        <v>7.1961099984178842</v>
      </c>
      <c r="BK149" s="71">
        <f t="shared" si="213"/>
        <v>-9</v>
      </c>
      <c r="BL149" s="71">
        <f t="shared" si="214"/>
        <v>7.8199999999999994</v>
      </c>
      <c r="BM149" s="71">
        <v>1</v>
      </c>
      <c r="BN149" s="62">
        <f t="shared" si="215"/>
        <v>1.76</v>
      </c>
      <c r="BO149" s="70">
        <f t="shared" si="171"/>
        <v>1</v>
      </c>
      <c r="BP149" s="70">
        <f t="shared" si="216"/>
        <v>-15.84</v>
      </c>
      <c r="BQ149" s="70">
        <f t="shared" si="217"/>
        <v>22.457052840192016</v>
      </c>
      <c r="BR149" s="70">
        <f t="shared" si="218"/>
        <v>159086978469.90897</v>
      </c>
      <c r="BS149" s="70">
        <f t="shared" si="219"/>
        <v>1234.4330233245566</v>
      </c>
      <c r="BV149" s="71">
        <f t="shared" si="220"/>
        <v>-64</v>
      </c>
      <c r="BW149" s="71">
        <f t="shared" si="221"/>
        <v>9.8550000000000004</v>
      </c>
      <c r="BX149" s="71">
        <v>1</v>
      </c>
      <c r="BY149" s="62">
        <f t="shared" si="222"/>
        <v>2.0350000000000001</v>
      </c>
      <c r="BZ149" s="70">
        <f t="shared" si="172"/>
        <v>1</v>
      </c>
      <c r="CA149" s="70">
        <f t="shared" si="223"/>
        <v>-130.24</v>
      </c>
      <c r="CB149" s="70">
        <f t="shared" si="224"/>
        <v>1.3818874863886391E-2</v>
      </c>
      <c r="CC149" s="70">
        <f t="shared" si="225"/>
        <v>200486211358.1781</v>
      </c>
      <c r="CD149" s="70">
        <f t="shared" si="226"/>
        <v>1234.4330233245566</v>
      </c>
      <c r="CG149" s="71">
        <f t="shared" si="227"/>
        <v>-114</v>
      </c>
      <c r="CH149" s="71">
        <f t="shared" si="228"/>
        <v>12.14</v>
      </c>
      <c r="CI149" s="71">
        <v>1</v>
      </c>
      <c r="CJ149" s="62">
        <f t="shared" si="229"/>
        <v>2.2850000000000001</v>
      </c>
      <c r="CK149" s="70">
        <f t="shared" si="173"/>
        <v>1</v>
      </c>
      <c r="CL149" s="70">
        <f t="shared" si="230"/>
        <v>-260.49</v>
      </c>
      <c r="CM149" s="70">
        <f t="shared" si="231"/>
        <v>1.6623971497611879E-5</v>
      </c>
      <c r="CN149" s="70">
        <f t="shared" si="232"/>
        <v>246971345092.67197</v>
      </c>
      <c r="CO149" s="70">
        <f t="shared" si="233"/>
        <v>1234.4330233245566</v>
      </c>
      <c r="CR149" s="71">
        <f t="shared" si="234"/>
        <v>-177</v>
      </c>
      <c r="CS149" s="71">
        <f t="shared" si="235"/>
        <v>14.74</v>
      </c>
      <c r="CT149" s="71">
        <v>1</v>
      </c>
      <c r="CU149" s="62">
        <f t="shared" si="242"/>
        <v>2.6</v>
      </c>
      <c r="CV149" s="70">
        <f t="shared" si="174"/>
        <v>1</v>
      </c>
      <c r="CW149" s="70">
        <f t="shared" si="236"/>
        <v>-460.2</v>
      </c>
      <c r="CX149" s="70">
        <f t="shared" si="237"/>
        <v>3.2511397425497128E-9</v>
      </c>
      <c r="CY149" s="70">
        <f t="shared" si="238"/>
        <v>299864713893.40894</v>
      </c>
      <c r="CZ149" s="70">
        <f t="shared" si="239"/>
        <v>1234.4330233245566</v>
      </c>
    </row>
    <row r="150" spans="1:104">
      <c r="A150" s="62">
        <f t="shared" si="175"/>
        <v>36.758347359905422</v>
      </c>
      <c r="B150" s="62">
        <f t="shared" si="176"/>
        <v>4.8</v>
      </c>
      <c r="C150" s="83">
        <f t="shared" ref="C150:C213" si="244">IF(D150&gt;0,C149+D150,C149)</f>
        <v>6.06</v>
      </c>
      <c r="D150" s="87"/>
      <c r="E150" s="65">
        <f t="shared" si="177"/>
        <v>467373274.85890841</v>
      </c>
      <c r="F150" s="62">
        <f t="shared" si="240"/>
        <v>28.800000000000015</v>
      </c>
      <c r="G150" s="66">
        <v>144</v>
      </c>
      <c r="H150" s="71">
        <f t="shared" si="178"/>
        <v>144</v>
      </c>
      <c r="I150" s="71">
        <f t="shared" si="179"/>
        <v>1</v>
      </c>
      <c r="J150" s="71">
        <v>1</v>
      </c>
      <c r="K150" s="62">
        <f t="shared" si="180"/>
        <v>1</v>
      </c>
      <c r="L150" s="70">
        <f t="shared" si="166"/>
        <v>3951360</v>
      </c>
      <c r="M150" s="70">
        <f t="shared" si="181"/>
        <v>568995840</v>
      </c>
      <c r="N150" s="70">
        <f t="shared" si="182"/>
        <v>4673732748.5890846</v>
      </c>
      <c r="O150" s="70">
        <f t="shared" si="183"/>
        <v>23368663742.945419</v>
      </c>
      <c r="P150" s="70">
        <f t="shared" si="184"/>
        <v>1279.1904881247085</v>
      </c>
      <c r="Q150" s="99">
        <f t="shared" si="243"/>
        <v>8.2140016148256638</v>
      </c>
      <c r="S150" s="71">
        <f t="shared" si="185"/>
        <v>134</v>
      </c>
      <c r="T150" s="71">
        <f t="shared" si="186"/>
        <v>2.0499999999999998</v>
      </c>
      <c r="U150" s="71">
        <v>1</v>
      </c>
      <c r="V150" s="62">
        <f t="shared" si="187"/>
        <v>1.05</v>
      </c>
      <c r="W150" s="70">
        <f t="shared" si="167"/>
        <v>564480</v>
      </c>
      <c r="X150" s="70">
        <f t="shared" si="188"/>
        <v>79422336</v>
      </c>
      <c r="Y150" s="70">
        <f t="shared" si="189"/>
        <v>2395288033.6519036</v>
      </c>
      <c r="Z150" s="70">
        <f t="shared" si="190"/>
        <v>47905760673.038109</v>
      </c>
      <c r="AA150" s="70">
        <f t="shared" si="191"/>
        <v>1279.1904881247085</v>
      </c>
      <c r="AB150" s="99">
        <f t="shared" si="163"/>
        <v>30.158871600703154</v>
      </c>
      <c r="AD150" s="71">
        <f t="shared" si="192"/>
        <v>109</v>
      </c>
      <c r="AE150" s="71">
        <f t="shared" si="193"/>
        <v>3.2249999999999996</v>
      </c>
      <c r="AF150" s="71">
        <v>1</v>
      </c>
      <c r="AG150" s="62">
        <f t="shared" si="194"/>
        <v>1.175</v>
      </c>
      <c r="AH150" s="70">
        <f t="shared" si="168"/>
        <v>60480</v>
      </c>
      <c r="AI150" s="70">
        <f t="shared" si="195"/>
        <v>7745976</v>
      </c>
      <c r="AJ150" s="70">
        <f t="shared" si="196"/>
        <v>117756157.14218563</v>
      </c>
      <c r="AK150" s="70">
        <f t="shared" si="197"/>
        <v>75363940570.998978</v>
      </c>
      <c r="AL150" s="70">
        <f t="shared" si="198"/>
        <v>1279.1904881247085</v>
      </c>
      <c r="AM150" s="99">
        <f t="shared" si="241"/>
        <v>15.202236250433209</v>
      </c>
      <c r="AO150" s="71">
        <f t="shared" si="199"/>
        <v>79</v>
      </c>
      <c r="AP150" s="71">
        <f t="shared" si="200"/>
        <v>4.55</v>
      </c>
      <c r="AQ150" s="71">
        <v>1</v>
      </c>
      <c r="AR150" s="62">
        <f t="shared" si="201"/>
        <v>1.325</v>
      </c>
      <c r="AS150" s="70">
        <f t="shared" si="169"/>
        <v>432</v>
      </c>
      <c r="AT150" s="70">
        <f t="shared" si="202"/>
        <v>45219.6</v>
      </c>
      <c r="AU150" s="70">
        <f t="shared" si="203"/>
        <v>2595884.2780859666</v>
      </c>
      <c r="AV150" s="70">
        <f t="shared" si="204"/>
        <v>106327420030.40166</v>
      </c>
      <c r="AW150" s="70">
        <f t="shared" si="205"/>
        <v>1279.1904881247085</v>
      </c>
      <c r="AX150" s="99">
        <f t="shared" si="164"/>
        <v>57.406175156037797</v>
      </c>
      <c r="AZ150" s="71">
        <f t="shared" si="206"/>
        <v>42</v>
      </c>
      <c r="BA150" s="71">
        <f t="shared" si="207"/>
        <v>6.06</v>
      </c>
      <c r="BB150" s="71">
        <v>1</v>
      </c>
      <c r="BC150" s="62">
        <f t="shared" si="208"/>
        <v>1.51</v>
      </c>
      <c r="BD150" s="70">
        <f t="shared" si="170"/>
        <v>40</v>
      </c>
      <c r="BE150" s="70">
        <f t="shared" si="209"/>
        <v>2536.8000000000002</v>
      </c>
      <c r="BF150" s="70">
        <f t="shared" si="210"/>
        <v>20470.317924566429</v>
      </c>
      <c r="BG150" s="70">
        <f t="shared" si="211"/>
        <v>141614102282.24924</v>
      </c>
      <c r="BH150" s="70">
        <f t="shared" si="212"/>
        <v>1279.1904881247085</v>
      </c>
      <c r="BI150" s="99">
        <f t="shared" si="165"/>
        <v>8.0693463909517611</v>
      </c>
      <c r="BK150" s="71">
        <f t="shared" si="213"/>
        <v>-8</v>
      </c>
      <c r="BL150" s="71">
        <f t="shared" si="214"/>
        <v>7.8199999999999994</v>
      </c>
      <c r="BM150" s="71">
        <v>1</v>
      </c>
      <c r="BN150" s="62">
        <f t="shared" si="215"/>
        <v>1.76</v>
      </c>
      <c r="BO150" s="70">
        <f t="shared" si="171"/>
        <v>1</v>
      </c>
      <c r="BP150" s="70">
        <f t="shared" si="216"/>
        <v>-14.08</v>
      </c>
      <c r="BQ150" s="70">
        <f t="shared" si="217"/>
        <v>25.796379655610064</v>
      </c>
      <c r="BR150" s="70">
        <f t="shared" si="218"/>
        <v>182742950469.83319</v>
      </c>
      <c r="BS150" s="70">
        <f t="shared" si="219"/>
        <v>1279.1904881247085</v>
      </c>
      <c r="BV150" s="71">
        <f t="shared" si="220"/>
        <v>-63</v>
      </c>
      <c r="BW150" s="71">
        <f t="shared" si="221"/>
        <v>9.8550000000000004</v>
      </c>
      <c r="BX150" s="71">
        <v>1</v>
      </c>
      <c r="BY150" s="62">
        <f t="shared" si="222"/>
        <v>2.0350000000000001</v>
      </c>
      <c r="BZ150" s="70">
        <f t="shared" si="172"/>
        <v>1</v>
      </c>
      <c r="CA150" s="70">
        <f t="shared" si="223"/>
        <v>-128.20500000000001</v>
      </c>
      <c r="CB150" s="70">
        <f t="shared" si="224"/>
        <v>1.5873718824056176E-2</v>
      </c>
      <c r="CC150" s="70">
        <f t="shared" si="225"/>
        <v>230298181186.72714</v>
      </c>
      <c r="CD150" s="70">
        <f t="shared" si="226"/>
        <v>1279.1904881247085</v>
      </c>
      <c r="CG150" s="71">
        <f t="shared" si="227"/>
        <v>-113</v>
      </c>
      <c r="CH150" s="71">
        <f t="shared" si="228"/>
        <v>12.14</v>
      </c>
      <c r="CI150" s="71">
        <v>1</v>
      </c>
      <c r="CJ150" s="62">
        <f t="shared" si="229"/>
        <v>2.2850000000000001</v>
      </c>
      <c r="CK150" s="70">
        <f t="shared" si="173"/>
        <v>1</v>
      </c>
      <c r="CL150" s="70">
        <f t="shared" si="230"/>
        <v>-258.20500000000004</v>
      </c>
      <c r="CM150" s="70">
        <f t="shared" si="231"/>
        <v>1.9095928712824362E-5</v>
      </c>
      <c r="CN150" s="70">
        <f t="shared" si="232"/>
        <v>283695577839.35742</v>
      </c>
      <c r="CO150" s="70">
        <f t="shared" si="233"/>
        <v>1279.1904881247085</v>
      </c>
      <c r="CR150" s="71">
        <f t="shared" si="234"/>
        <v>-176</v>
      </c>
      <c r="CS150" s="71">
        <f t="shared" si="235"/>
        <v>14.74</v>
      </c>
      <c r="CT150" s="71">
        <v>1</v>
      </c>
      <c r="CU150" s="62">
        <f t="shared" si="242"/>
        <v>2.6</v>
      </c>
      <c r="CV150" s="70">
        <f t="shared" si="174"/>
        <v>1</v>
      </c>
      <c r="CW150" s="70">
        <f t="shared" si="236"/>
        <v>-457.6</v>
      </c>
      <c r="CX150" s="70">
        <f t="shared" si="237"/>
        <v>3.7345788741323399E-9</v>
      </c>
      <c r="CY150" s="70">
        <f t="shared" si="238"/>
        <v>344454103571.0155</v>
      </c>
      <c r="CZ150" s="70">
        <f t="shared" si="239"/>
        <v>1279.1904881247085</v>
      </c>
    </row>
    <row r="151" spans="1:104">
      <c r="A151" s="62">
        <f t="shared" si="175"/>
        <v>38.054627680087393</v>
      </c>
      <c r="B151" s="62">
        <f t="shared" si="176"/>
        <v>4.833333333333333</v>
      </c>
      <c r="C151" s="83">
        <f t="shared" si="244"/>
        <v>6.06</v>
      </c>
      <c r="D151" s="87"/>
      <c r="E151" s="65">
        <f t="shared" si="177"/>
        <v>536870912.00000525</v>
      </c>
      <c r="F151" s="62">
        <f t="shared" si="240"/>
        <v>29.000000000000018</v>
      </c>
      <c r="G151" s="66">
        <v>145</v>
      </c>
      <c r="H151" s="71">
        <f t="shared" si="178"/>
        <v>145</v>
      </c>
      <c r="I151" s="71">
        <f t="shared" si="179"/>
        <v>1</v>
      </c>
      <c r="J151" s="71">
        <v>1</v>
      </c>
      <c r="K151" s="62">
        <f t="shared" si="180"/>
        <v>1</v>
      </c>
      <c r="L151" s="70">
        <f t="shared" si="166"/>
        <v>3951360</v>
      </c>
      <c r="M151" s="70">
        <f t="shared" si="181"/>
        <v>572947200</v>
      </c>
      <c r="N151" s="70">
        <f t="shared" si="182"/>
        <v>5368709120.0000525</v>
      </c>
      <c r="O151" s="70">
        <f t="shared" si="183"/>
        <v>26843545600.000263</v>
      </c>
      <c r="P151" s="70">
        <f t="shared" si="184"/>
        <v>1325.5695308563777</v>
      </c>
      <c r="Q151" s="99">
        <f t="shared" si="243"/>
        <v>9.3703383488043102</v>
      </c>
      <c r="S151" s="71">
        <f t="shared" si="185"/>
        <v>135</v>
      </c>
      <c r="T151" s="71">
        <f t="shared" si="186"/>
        <v>2.0499999999999998</v>
      </c>
      <c r="U151" s="71">
        <v>1</v>
      </c>
      <c r="V151" s="62">
        <f t="shared" si="187"/>
        <v>1.05</v>
      </c>
      <c r="W151" s="70">
        <f t="shared" si="167"/>
        <v>564480</v>
      </c>
      <c r="X151" s="70">
        <f t="shared" si="188"/>
        <v>80015040</v>
      </c>
      <c r="Y151" s="70">
        <f t="shared" si="189"/>
        <v>2751463424.0000253</v>
      </c>
      <c r="Z151" s="70">
        <f t="shared" si="190"/>
        <v>55029268480.000534</v>
      </c>
      <c r="AA151" s="70">
        <f t="shared" si="191"/>
        <v>1325.5695308563777</v>
      </c>
      <c r="AB151" s="99">
        <f t="shared" si="163"/>
        <v>34.386828076321969</v>
      </c>
      <c r="AD151" s="71">
        <f t="shared" si="192"/>
        <v>110</v>
      </c>
      <c r="AE151" s="71">
        <f t="shared" si="193"/>
        <v>3.2249999999999996</v>
      </c>
      <c r="AF151" s="71">
        <v>1</v>
      </c>
      <c r="AG151" s="62">
        <f t="shared" si="194"/>
        <v>1.175</v>
      </c>
      <c r="AH151" s="70">
        <f t="shared" si="168"/>
        <v>60480</v>
      </c>
      <c r="AI151" s="70">
        <f t="shared" si="195"/>
        <v>7817040</v>
      </c>
      <c r="AJ151" s="70">
        <f t="shared" si="196"/>
        <v>135266304.00000098</v>
      </c>
      <c r="AK151" s="70">
        <f t="shared" si="197"/>
        <v>86570434560.000839</v>
      </c>
      <c r="AL151" s="70">
        <f t="shared" si="198"/>
        <v>1325.5695308563777</v>
      </c>
      <c r="AM151" s="99">
        <f t="shared" si="241"/>
        <v>17.304031193393023</v>
      </c>
      <c r="AO151" s="71">
        <f t="shared" si="199"/>
        <v>80</v>
      </c>
      <c r="AP151" s="71">
        <f t="shared" si="200"/>
        <v>4.55</v>
      </c>
      <c r="AQ151" s="71">
        <v>12</v>
      </c>
      <c r="AR151" s="62">
        <f t="shared" si="201"/>
        <v>1.325</v>
      </c>
      <c r="AS151" s="70">
        <f t="shared" si="169"/>
        <v>5184</v>
      </c>
      <c r="AT151" s="70">
        <f t="shared" si="202"/>
        <v>549504</v>
      </c>
      <c r="AU151" s="70">
        <f t="shared" si="203"/>
        <v>2981888.0000000158</v>
      </c>
      <c r="AV151" s="70">
        <f t="shared" si="204"/>
        <v>122138132480.00119</v>
      </c>
      <c r="AW151" s="70">
        <f t="shared" si="205"/>
        <v>1325.5695308563777</v>
      </c>
      <c r="AX151" s="99">
        <f t="shared" si="164"/>
        <v>5.4265082692755939</v>
      </c>
      <c r="AZ151" s="71">
        <f t="shared" si="206"/>
        <v>43</v>
      </c>
      <c r="BA151" s="71">
        <f t="shared" si="207"/>
        <v>6.06</v>
      </c>
      <c r="BB151" s="71">
        <v>1</v>
      </c>
      <c r="BC151" s="62">
        <f t="shared" si="208"/>
        <v>1.51</v>
      </c>
      <c r="BD151" s="70">
        <f t="shared" si="170"/>
        <v>40</v>
      </c>
      <c r="BE151" s="70">
        <f t="shared" si="209"/>
        <v>2597.1999999999998</v>
      </c>
      <c r="BF151" s="70">
        <f t="shared" si="210"/>
        <v>23514.220526215777</v>
      </c>
      <c r="BG151" s="70">
        <f t="shared" si="211"/>
        <v>162671886336.00159</v>
      </c>
      <c r="BH151" s="70">
        <f t="shared" si="212"/>
        <v>1325.5695308563777</v>
      </c>
      <c r="BI151" s="99">
        <f t="shared" si="165"/>
        <v>9.0536810897180722</v>
      </c>
      <c r="BK151" s="71">
        <f t="shared" si="213"/>
        <v>-7</v>
      </c>
      <c r="BL151" s="71">
        <f t="shared" si="214"/>
        <v>7.8199999999999994</v>
      </c>
      <c r="BM151" s="71">
        <v>1</v>
      </c>
      <c r="BN151" s="62">
        <f t="shared" si="215"/>
        <v>1.76</v>
      </c>
      <c r="BO151" s="70">
        <f t="shared" si="171"/>
        <v>1</v>
      </c>
      <c r="BP151" s="70">
        <f t="shared" si="216"/>
        <v>-12.32</v>
      </c>
      <c r="BQ151" s="70">
        <f t="shared" si="217"/>
        <v>29.632258875278264</v>
      </c>
      <c r="BR151" s="70">
        <f t="shared" si="218"/>
        <v>209916526592.00204</v>
      </c>
      <c r="BS151" s="70">
        <f t="shared" si="219"/>
        <v>1325.5695308563777</v>
      </c>
      <c r="BV151" s="71">
        <f t="shared" si="220"/>
        <v>-62</v>
      </c>
      <c r="BW151" s="71">
        <f t="shared" si="221"/>
        <v>9.8550000000000004</v>
      </c>
      <c r="BX151" s="71">
        <v>1</v>
      </c>
      <c r="BY151" s="62">
        <f t="shared" si="222"/>
        <v>2.0350000000000001</v>
      </c>
      <c r="BZ151" s="70">
        <f t="shared" si="172"/>
        <v>1</v>
      </c>
      <c r="CA151" s="70">
        <f t="shared" si="223"/>
        <v>-126.17000000000002</v>
      </c>
      <c r="CB151" s="70">
        <f t="shared" si="224"/>
        <v>1.8234114700878802E-2</v>
      </c>
      <c r="CC151" s="70">
        <f t="shared" si="225"/>
        <v>264543141888.00259</v>
      </c>
      <c r="CD151" s="70">
        <f t="shared" si="226"/>
        <v>1325.5695308563777</v>
      </c>
      <c r="CG151" s="71">
        <f t="shared" si="227"/>
        <v>-112</v>
      </c>
      <c r="CH151" s="71">
        <f t="shared" si="228"/>
        <v>12.14</v>
      </c>
      <c r="CI151" s="71">
        <v>1</v>
      </c>
      <c r="CJ151" s="62">
        <f t="shared" si="229"/>
        <v>2.2850000000000001</v>
      </c>
      <c r="CK151" s="70">
        <f t="shared" si="173"/>
        <v>1</v>
      </c>
      <c r="CL151" s="70">
        <f t="shared" si="230"/>
        <v>-255.92000000000002</v>
      </c>
      <c r="CM151" s="70">
        <f t="shared" si="231"/>
        <v>2.1935461899561994E-5</v>
      </c>
      <c r="CN151" s="70">
        <f t="shared" si="232"/>
        <v>325880643584.00323</v>
      </c>
      <c r="CO151" s="70">
        <f t="shared" si="233"/>
        <v>1325.5695308563777</v>
      </c>
      <c r="CR151" s="71">
        <f t="shared" si="234"/>
        <v>-175</v>
      </c>
      <c r="CS151" s="71">
        <f t="shared" si="235"/>
        <v>14.74</v>
      </c>
      <c r="CT151" s="71">
        <v>1</v>
      </c>
      <c r="CU151" s="62">
        <f t="shared" si="242"/>
        <v>2.6</v>
      </c>
      <c r="CV151" s="70">
        <f t="shared" si="174"/>
        <v>1</v>
      </c>
      <c r="CW151" s="70">
        <f t="shared" si="236"/>
        <v>-455</v>
      </c>
      <c r="CX151" s="70">
        <f t="shared" si="237"/>
        <v>4.2899046093224984E-9</v>
      </c>
      <c r="CY151" s="70">
        <f t="shared" si="238"/>
        <v>395673862144.00385</v>
      </c>
      <c r="CZ151" s="70">
        <f t="shared" si="239"/>
        <v>1325.5695308563777</v>
      </c>
    </row>
    <row r="152" spans="1:104">
      <c r="A152" s="62">
        <f t="shared" si="175"/>
        <v>39.396621227037663</v>
      </c>
      <c r="B152" s="62">
        <f t="shared" si="176"/>
        <v>4.8666666666666663</v>
      </c>
      <c r="C152" s="83">
        <f t="shared" si="244"/>
        <v>6.06</v>
      </c>
      <c r="D152" s="87"/>
      <c r="E152" s="65">
        <f t="shared" si="177"/>
        <v>616702733.46016395</v>
      </c>
      <c r="F152" s="62">
        <f t="shared" si="240"/>
        <v>29.200000000000014</v>
      </c>
      <c r="G152" s="66">
        <v>146</v>
      </c>
      <c r="H152" s="71">
        <f t="shared" si="178"/>
        <v>146</v>
      </c>
      <c r="I152" s="71">
        <f t="shared" si="179"/>
        <v>1</v>
      </c>
      <c r="J152" s="71">
        <v>1</v>
      </c>
      <c r="K152" s="62">
        <f t="shared" si="180"/>
        <v>1</v>
      </c>
      <c r="L152" s="70">
        <f t="shared" si="166"/>
        <v>3951360</v>
      </c>
      <c r="M152" s="70">
        <f t="shared" si="181"/>
        <v>576898560</v>
      </c>
      <c r="N152" s="70">
        <f t="shared" si="182"/>
        <v>6167027334.6016397</v>
      </c>
      <c r="O152" s="70">
        <f t="shared" si="183"/>
        <v>30835136673.008198</v>
      </c>
      <c r="P152" s="70">
        <f t="shared" si="184"/>
        <v>1373.6288601160466</v>
      </c>
      <c r="Q152" s="99">
        <f t="shared" si="243"/>
        <v>10.689968327536889</v>
      </c>
      <c r="S152" s="71">
        <f t="shared" si="185"/>
        <v>136</v>
      </c>
      <c r="T152" s="71">
        <f t="shared" si="186"/>
        <v>2.0499999999999998</v>
      </c>
      <c r="U152" s="71">
        <v>1</v>
      </c>
      <c r="V152" s="62">
        <f t="shared" si="187"/>
        <v>1.05</v>
      </c>
      <c r="W152" s="70">
        <f t="shared" si="167"/>
        <v>564480</v>
      </c>
      <c r="X152" s="70">
        <f t="shared" si="188"/>
        <v>80607744</v>
      </c>
      <c r="Y152" s="70">
        <f t="shared" si="189"/>
        <v>3160601508.9833384</v>
      </c>
      <c r="Z152" s="70">
        <f t="shared" si="190"/>
        <v>63212030179.666809</v>
      </c>
      <c r="AA152" s="70">
        <f t="shared" si="191"/>
        <v>1373.6288601160466</v>
      </c>
      <c r="AB152" s="99">
        <f t="shared" si="163"/>
        <v>39.209650985683687</v>
      </c>
      <c r="AD152" s="71">
        <f t="shared" si="192"/>
        <v>111</v>
      </c>
      <c r="AE152" s="71">
        <f t="shared" si="193"/>
        <v>3.2249999999999996</v>
      </c>
      <c r="AF152" s="71">
        <v>1</v>
      </c>
      <c r="AG152" s="62">
        <f t="shared" si="194"/>
        <v>1.175</v>
      </c>
      <c r="AH152" s="70">
        <f t="shared" si="168"/>
        <v>60480</v>
      </c>
      <c r="AI152" s="70">
        <f t="shared" si="195"/>
        <v>7888104</v>
      </c>
      <c r="AJ152" s="70">
        <f t="shared" si="196"/>
        <v>155380180.89132997</v>
      </c>
      <c r="AK152" s="70">
        <f t="shared" si="197"/>
        <v>99443315770.451431</v>
      </c>
      <c r="AL152" s="70">
        <f t="shared" si="198"/>
        <v>1373.6288601160466</v>
      </c>
      <c r="AM152" s="99">
        <f t="shared" si="241"/>
        <v>19.698039084085348</v>
      </c>
      <c r="AO152" s="71">
        <f t="shared" si="199"/>
        <v>81</v>
      </c>
      <c r="AP152" s="71">
        <f t="shared" si="200"/>
        <v>4.55</v>
      </c>
      <c r="AQ152" s="71">
        <v>1</v>
      </c>
      <c r="AR152" s="62">
        <f t="shared" si="201"/>
        <v>1.325</v>
      </c>
      <c r="AS152" s="70">
        <f t="shared" si="169"/>
        <v>5184</v>
      </c>
      <c r="AT152" s="70">
        <f t="shared" si="202"/>
        <v>556372.79999999993</v>
      </c>
      <c r="AU152" s="70">
        <f t="shared" si="203"/>
        <v>3425289.8403854175</v>
      </c>
      <c r="AV152" s="70">
        <f t="shared" si="204"/>
        <v>140299871862.18729</v>
      </c>
      <c r="AW152" s="70">
        <f t="shared" si="205"/>
        <v>1373.6288601160466</v>
      </c>
      <c r="AX152" s="99">
        <f t="shared" si="164"/>
        <v>6.156465305970058</v>
      </c>
      <c r="AZ152" s="71">
        <f t="shared" si="206"/>
        <v>44</v>
      </c>
      <c r="BA152" s="71">
        <f t="shared" si="207"/>
        <v>6.06</v>
      </c>
      <c r="BB152" s="71">
        <v>1</v>
      </c>
      <c r="BC152" s="62">
        <f t="shared" si="208"/>
        <v>1.51</v>
      </c>
      <c r="BD152" s="70">
        <f t="shared" si="170"/>
        <v>40</v>
      </c>
      <c r="BE152" s="70">
        <f t="shared" si="209"/>
        <v>2657.6</v>
      </c>
      <c r="BF152" s="70">
        <f t="shared" si="210"/>
        <v>27010.746437501581</v>
      </c>
      <c r="BG152" s="70">
        <f t="shared" si="211"/>
        <v>186860928238.42966</v>
      </c>
      <c r="BH152" s="70">
        <f t="shared" si="212"/>
        <v>1373.6288601160466</v>
      </c>
      <c r="BI152" s="99">
        <f t="shared" si="165"/>
        <v>10.163586106826303</v>
      </c>
      <c r="BK152" s="71">
        <f t="shared" si="213"/>
        <v>-6</v>
      </c>
      <c r="BL152" s="71">
        <f t="shared" si="214"/>
        <v>7.8199999999999994</v>
      </c>
      <c r="BM152" s="71">
        <v>1</v>
      </c>
      <c r="BN152" s="62">
        <f t="shared" si="215"/>
        <v>1.76</v>
      </c>
      <c r="BO152" s="70">
        <f t="shared" si="171"/>
        <v>1</v>
      </c>
      <c r="BP152" s="70">
        <f t="shared" si="216"/>
        <v>-10.56</v>
      </c>
      <c r="BQ152" s="70">
        <f t="shared" si="217"/>
        <v>34.038527024878441</v>
      </c>
      <c r="BR152" s="70">
        <f t="shared" si="218"/>
        <v>241130768782.92407</v>
      </c>
      <c r="BS152" s="70">
        <f t="shared" si="219"/>
        <v>1373.6288601160466</v>
      </c>
      <c r="BV152" s="71">
        <f t="shared" si="220"/>
        <v>-61</v>
      </c>
      <c r="BW152" s="71">
        <f t="shared" si="221"/>
        <v>9.8550000000000004</v>
      </c>
      <c r="BX152" s="71">
        <v>1</v>
      </c>
      <c r="BY152" s="62">
        <f t="shared" si="222"/>
        <v>2.0350000000000001</v>
      </c>
      <c r="BZ152" s="70">
        <f t="shared" si="172"/>
        <v>1</v>
      </c>
      <c r="CA152" s="70">
        <f t="shared" si="223"/>
        <v>-124.13500000000001</v>
      </c>
      <c r="CB152" s="70">
        <f t="shared" si="224"/>
        <v>2.0945497561726735E-2</v>
      </c>
      <c r="CC152" s="70">
        <f t="shared" si="225"/>
        <v>303880271912.49579</v>
      </c>
      <c r="CD152" s="70">
        <f t="shared" si="226"/>
        <v>1373.6288601160466</v>
      </c>
      <c r="CG152" s="71">
        <f t="shared" si="227"/>
        <v>-111</v>
      </c>
      <c r="CH152" s="71">
        <f t="shared" si="228"/>
        <v>12.14</v>
      </c>
      <c r="CI152" s="71">
        <v>1</v>
      </c>
      <c r="CJ152" s="62">
        <f t="shared" si="229"/>
        <v>2.2850000000000001</v>
      </c>
      <c r="CK152" s="70">
        <f t="shared" si="173"/>
        <v>1</v>
      </c>
      <c r="CL152" s="70">
        <f t="shared" si="230"/>
        <v>-253.63500000000002</v>
      </c>
      <c r="CM152" s="70">
        <f t="shared" si="231"/>
        <v>2.5197229000127007E-5</v>
      </c>
      <c r="CN152" s="70">
        <f t="shared" si="232"/>
        <v>374338559210.31952</v>
      </c>
      <c r="CO152" s="70">
        <f t="shared" si="233"/>
        <v>1373.6288601160466</v>
      </c>
      <c r="CR152" s="71">
        <f t="shared" si="234"/>
        <v>-174</v>
      </c>
      <c r="CS152" s="71">
        <f t="shared" si="235"/>
        <v>14.74</v>
      </c>
      <c r="CT152" s="71">
        <v>1</v>
      </c>
      <c r="CU152" s="62">
        <f t="shared" si="242"/>
        <v>2.6</v>
      </c>
      <c r="CV152" s="70">
        <f t="shared" si="174"/>
        <v>1</v>
      </c>
      <c r="CW152" s="70">
        <f t="shared" si="236"/>
        <v>-452.40000000000003</v>
      </c>
      <c r="CX152" s="70">
        <f t="shared" si="237"/>
        <v>4.927806367822952E-9</v>
      </c>
      <c r="CY152" s="70">
        <f t="shared" si="238"/>
        <v>454509914560.14081</v>
      </c>
      <c r="CZ152" s="70">
        <f t="shared" si="239"/>
        <v>1373.6288601160466</v>
      </c>
    </row>
    <row r="153" spans="1:104">
      <c r="A153" s="62">
        <f t="shared" si="175"/>
        <v>40.78594007421674</v>
      </c>
      <c r="B153" s="62">
        <f t="shared" si="176"/>
        <v>4.9000000000000004</v>
      </c>
      <c r="C153" s="83">
        <f t="shared" si="244"/>
        <v>6.06</v>
      </c>
      <c r="D153" s="87"/>
      <c r="E153" s="65">
        <f t="shared" si="177"/>
        <v>708405415.44786537</v>
      </c>
      <c r="F153" s="62">
        <f t="shared" si="240"/>
        <v>29.400000000000016</v>
      </c>
      <c r="G153" s="66">
        <v>147</v>
      </c>
      <c r="H153" s="71">
        <f t="shared" si="178"/>
        <v>147</v>
      </c>
      <c r="I153" s="71">
        <f t="shared" si="179"/>
        <v>1</v>
      </c>
      <c r="J153" s="71">
        <v>1</v>
      </c>
      <c r="K153" s="62">
        <f t="shared" si="180"/>
        <v>1</v>
      </c>
      <c r="L153" s="70">
        <f t="shared" si="166"/>
        <v>3951360</v>
      </c>
      <c r="M153" s="70">
        <f t="shared" si="181"/>
        <v>580849920</v>
      </c>
      <c r="N153" s="70">
        <f t="shared" si="182"/>
        <v>7084054154.4786539</v>
      </c>
      <c r="O153" s="70">
        <f t="shared" si="183"/>
        <v>35420270772.393265</v>
      </c>
      <c r="P153" s="70">
        <f t="shared" si="184"/>
        <v>1423.4293085901641</v>
      </c>
      <c r="Q153" s="99">
        <f t="shared" si="243"/>
        <v>12.196014685650045</v>
      </c>
      <c r="S153" s="71">
        <f t="shared" si="185"/>
        <v>137</v>
      </c>
      <c r="T153" s="71">
        <f t="shared" si="186"/>
        <v>2.0499999999999998</v>
      </c>
      <c r="U153" s="71">
        <v>1</v>
      </c>
      <c r="V153" s="62">
        <f t="shared" si="187"/>
        <v>1.05</v>
      </c>
      <c r="W153" s="70">
        <f t="shared" si="167"/>
        <v>564480</v>
      </c>
      <c r="X153" s="70">
        <f t="shared" si="188"/>
        <v>81200448</v>
      </c>
      <c r="Y153" s="70">
        <f t="shared" si="189"/>
        <v>3630577754.1703076</v>
      </c>
      <c r="Z153" s="70">
        <f t="shared" si="190"/>
        <v>72611555083.406204</v>
      </c>
      <c r="AA153" s="70">
        <f t="shared" si="191"/>
        <v>1423.4293085901641</v>
      </c>
      <c r="AB153" s="99">
        <f t="shared" si="163"/>
        <v>44.711302013633073</v>
      </c>
      <c r="AD153" s="71">
        <f t="shared" si="192"/>
        <v>112</v>
      </c>
      <c r="AE153" s="71">
        <f t="shared" si="193"/>
        <v>3.2249999999999996</v>
      </c>
      <c r="AF153" s="71">
        <v>1</v>
      </c>
      <c r="AG153" s="62">
        <f t="shared" si="194"/>
        <v>1.175</v>
      </c>
      <c r="AH153" s="70">
        <f t="shared" si="168"/>
        <v>60480</v>
      </c>
      <c r="AI153" s="70">
        <f t="shared" si="195"/>
        <v>7959168</v>
      </c>
      <c r="AJ153" s="70">
        <f t="shared" si="196"/>
        <v>178484958.18901253</v>
      </c>
      <c r="AK153" s="70">
        <f t="shared" si="197"/>
        <v>114230373240.96828</v>
      </c>
      <c r="AL153" s="70">
        <f t="shared" si="198"/>
        <v>1423.4293085901641</v>
      </c>
      <c r="AM153" s="99">
        <f t="shared" si="241"/>
        <v>22.425077368515471</v>
      </c>
      <c r="AO153" s="71">
        <f t="shared" si="199"/>
        <v>82</v>
      </c>
      <c r="AP153" s="71">
        <f t="shared" si="200"/>
        <v>4.55</v>
      </c>
      <c r="AQ153" s="71">
        <v>1</v>
      </c>
      <c r="AR153" s="62">
        <f t="shared" si="201"/>
        <v>1.325</v>
      </c>
      <c r="AS153" s="70">
        <f t="shared" si="169"/>
        <v>5184</v>
      </c>
      <c r="AT153" s="70">
        <f t="shared" si="202"/>
        <v>563241.6</v>
      </c>
      <c r="AU153" s="70">
        <f t="shared" si="203"/>
        <v>3934624.8050387856</v>
      </c>
      <c r="AV153" s="70">
        <f t="shared" si="204"/>
        <v>161162232014.38937</v>
      </c>
      <c r="AW153" s="70">
        <f t="shared" si="205"/>
        <v>1423.4293085901641</v>
      </c>
      <c r="AX153" s="99">
        <f t="shared" si="164"/>
        <v>6.9856786235938282</v>
      </c>
      <c r="AZ153" s="71">
        <f t="shared" si="206"/>
        <v>45</v>
      </c>
      <c r="BA153" s="71">
        <f t="shared" si="207"/>
        <v>6.06</v>
      </c>
      <c r="BB153" s="71">
        <v>1</v>
      </c>
      <c r="BC153" s="62">
        <f t="shared" si="208"/>
        <v>1.51</v>
      </c>
      <c r="BD153" s="70">
        <f t="shared" si="170"/>
        <v>40</v>
      </c>
      <c r="BE153" s="70">
        <f t="shared" si="209"/>
        <v>2718</v>
      </c>
      <c r="BF153" s="70">
        <f t="shared" si="210"/>
        <v>31027.200000000088</v>
      </c>
      <c r="BG153" s="70">
        <f t="shared" si="211"/>
        <v>214646840880.70319</v>
      </c>
      <c r="BH153" s="70">
        <f t="shared" si="212"/>
        <v>1423.4293085901641</v>
      </c>
      <c r="BI153" s="99">
        <f t="shared" si="165"/>
        <v>11.41545253863138</v>
      </c>
      <c r="BK153" s="71">
        <f t="shared" si="213"/>
        <v>-5</v>
      </c>
      <c r="BL153" s="71">
        <f t="shared" si="214"/>
        <v>7.8199999999999994</v>
      </c>
      <c r="BM153" s="71">
        <v>1</v>
      </c>
      <c r="BN153" s="62">
        <f t="shared" si="215"/>
        <v>1.76</v>
      </c>
      <c r="BO153" s="70">
        <f t="shared" si="171"/>
        <v>1</v>
      </c>
      <c r="BP153" s="70">
        <f t="shared" si="216"/>
        <v>-8.8000000000000007</v>
      </c>
      <c r="BQ153" s="70">
        <f t="shared" si="217"/>
        <v>39.099999999999987</v>
      </c>
      <c r="BR153" s="70">
        <f t="shared" si="218"/>
        <v>276986517440.11536</v>
      </c>
      <c r="BS153" s="70">
        <f t="shared" si="219"/>
        <v>1423.4293085901641</v>
      </c>
      <c r="BV153" s="71">
        <f t="shared" si="220"/>
        <v>-60</v>
      </c>
      <c r="BW153" s="71">
        <f t="shared" si="221"/>
        <v>9.8550000000000004</v>
      </c>
      <c r="BX153" s="71">
        <v>1</v>
      </c>
      <c r="BY153" s="62">
        <f t="shared" si="222"/>
        <v>2.0350000000000001</v>
      </c>
      <c r="BZ153" s="70">
        <f t="shared" si="172"/>
        <v>1</v>
      </c>
      <c r="CA153" s="70">
        <f t="shared" si="223"/>
        <v>-122.10000000000001</v>
      </c>
      <c r="CB153" s="70">
        <f t="shared" si="224"/>
        <v>2.4060058593749906E-2</v>
      </c>
      <c r="CC153" s="70">
        <f t="shared" si="225"/>
        <v>349066768461.93567</v>
      </c>
      <c r="CD153" s="70">
        <f t="shared" si="226"/>
        <v>1423.4293085901641</v>
      </c>
      <c r="CG153" s="71">
        <f t="shared" si="227"/>
        <v>-110</v>
      </c>
      <c r="CH153" s="71">
        <f t="shared" si="228"/>
        <v>12.14</v>
      </c>
      <c r="CI153" s="71">
        <v>1</v>
      </c>
      <c r="CJ153" s="62">
        <f t="shared" si="229"/>
        <v>2.2850000000000001</v>
      </c>
      <c r="CK153" s="70">
        <f t="shared" si="173"/>
        <v>1</v>
      </c>
      <c r="CL153" s="70">
        <f t="shared" si="230"/>
        <v>-251.35000000000002</v>
      </c>
      <c r="CM153" s="70">
        <f t="shared" si="231"/>
        <v>2.8944015502929475E-5</v>
      </c>
      <c r="CN153" s="70">
        <f t="shared" si="232"/>
        <v>430002087176.85431</v>
      </c>
      <c r="CO153" s="70">
        <f t="shared" si="233"/>
        <v>1423.4293085901641</v>
      </c>
      <c r="CR153" s="71">
        <f t="shared" si="234"/>
        <v>-173</v>
      </c>
      <c r="CS153" s="71">
        <f t="shared" si="235"/>
        <v>14.74</v>
      </c>
      <c r="CT153" s="71">
        <v>1</v>
      </c>
      <c r="CU153" s="62">
        <f t="shared" si="242"/>
        <v>2.6</v>
      </c>
      <c r="CV153" s="70">
        <f t="shared" si="174"/>
        <v>1</v>
      </c>
      <c r="CW153" s="70">
        <f t="shared" si="236"/>
        <v>-449.8</v>
      </c>
      <c r="CX153" s="70">
        <f t="shared" si="237"/>
        <v>5.6605630684621393E-9</v>
      </c>
      <c r="CY153" s="70">
        <f t="shared" si="238"/>
        <v>522094791185.07678</v>
      </c>
      <c r="CZ153" s="70">
        <f t="shared" si="239"/>
        <v>1423.4293085901641</v>
      </c>
    </row>
    <row r="154" spans="1:104">
      <c r="A154" s="62">
        <f t="shared" si="175"/>
        <v>42.224253144732984</v>
      </c>
      <c r="B154" s="62">
        <f t="shared" si="176"/>
        <v>4.9333333333333336</v>
      </c>
      <c r="C154" s="83">
        <f t="shared" si="244"/>
        <v>6.06</v>
      </c>
      <c r="D154" s="87"/>
      <c r="E154" s="65">
        <f t="shared" si="177"/>
        <v>813744135.39595413</v>
      </c>
      <c r="F154" s="62">
        <f t="shared" si="240"/>
        <v>29.600000000000016</v>
      </c>
      <c r="G154" s="66">
        <v>148</v>
      </c>
      <c r="H154" s="71">
        <f t="shared" si="178"/>
        <v>148</v>
      </c>
      <c r="I154" s="71">
        <f t="shared" si="179"/>
        <v>1</v>
      </c>
      <c r="J154" s="71">
        <v>1</v>
      </c>
      <c r="K154" s="62">
        <f t="shared" si="180"/>
        <v>1</v>
      </c>
      <c r="L154" s="70">
        <f t="shared" si="166"/>
        <v>3951360</v>
      </c>
      <c r="M154" s="70">
        <f t="shared" si="181"/>
        <v>584801280</v>
      </c>
      <c r="N154" s="70">
        <f t="shared" si="182"/>
        <v>8137441353.9595413</v>
      </c>
      <c r="O154" s="70">
        <f t="shared" si="183"/>
        <v>40687206769.797707</v>
      </c>
      <c r="P154" s="70">
        <f t="shared" si="184"/>
        <v>1475.0339098560057</v>
      </c>
      <c r="Q154" s="99">
        <f t="shared" si="243"/>
        <v>13.914882939311523</v>
      </c>
      <c r="S154" s="71">
        <f t="shared" si="185"/>
        <v>138</v>
      </c>
      <c r="T154" s="71">
        <f t="shared" si="186"/>
        <v>2.0499999999999998</v>
      </c>
      <c r="U154" s="71">
        <v>1</v>
      </c>
      <c r="V154" s="62">
        <f t="shared" si="187"/>
        <v>1.05</v>
      </c>
      <c r="W154" s="70">
        <f t="shared" si="167"/>
        <v>564480</v>
      </c>
      <c r="X154" s="70">
        <f t="shared" si="188"/>
        <v>81793152</v>
      </c>
      <c r="Y154" s="70">
        <f t="shared" si="189"/>
        <v>4170438693.9042625</v>
      </c>
      <c r="Z154" s="70">
        <f t="shared" si="190"/>
        <v>83408773878.085297</v>
      </c>
      <c r="AA154" s="70">
        <f t="shared" si="191"/>
        <v>1475.0339098560057</v>
      </c>
      <c r="AB154" s="99">
        <f t="shared" si="163"/>
        <v>50.987626615786397</v>
      </c>
      <c r="AD154" s="71">
        <f t="shared" si="192"/>
        <v>113</v>
      </c>
      <c r="AE154" s="71">
        <f t="shared" si="193"/>
        <v>3.2249999999999996</v>
      </c>
      <c r="AF154" s="71">
        <v>1</v>
      </c>
      <c r="AG154" s="62">
        <f t="shared" si="194"/>
        <v>1.175</v>
      </c>
      <c r="AH154" s="70">
        <f t="shared" si="168"/>
        <v>60480</v>
      </c>
      <c r="AI154" s="70">
        <f t="shared" si="195"/>
        <v>8030232</v>
      </c>
      <c r="AJ154" s="70">
        <f t="shared" si="196"/>
        <v>205025377.86343327</v>
      </c>
      <c r="AK154" s="70">
        <f t="shared" si="197"/>
        <v>131216241832.5976</v>
      </c>
      <c r="AL154" s="70">
        <f t="shared" si="198"/>
        <v>1475.0339098560057</v>
      </c>
      <c r="AM154" s="99">
        <f t="shared" si="241"/>
        <v>25.531687984037482</v>
      </c>
      <c r="AO154" s="71">
        <f t="shared" si="199"/>
        <v>83</v>
      </c>
      <c r="AP154" s="71">
        <f t="shared" si="200"/>
        <v>4.55</v>
      </c>
      <c r="AQ154" s="71">
        <v>1</v>
      </c>
      <c r="AR154" s="62">
        <f t="shared" si="201"/>
        <v>1.325</v>
      </c>
      <c r="AS154" s="70">
        <f t="shared" si="169"/>
        <v>5184</v>
      </c>
      <c r="AT154" s="70">
        <f t="shared" si="202"/>
        <v>570110.4</v>
      </c>
      <c r="AU154" s="70">
        <f t="shared" si="203"/>
        <v>4519697.0410785824</v>
      </c>
      <c r="AV154" s="70">
        <f t="shared" si="204"/>
        <v>185126790802.57956</v>
      </c>
      <c r="AW154" s="70">
        <f t="shared" si="205"/>
        <v>1475.0339098560057</v>
      </c>
      <c r="AX154" s="99">
        <f t="shared" si="164"/>
        <v>7.9277575730570469</v>
      </c>
      <c r="AZ154" s="71">
        <f t="shared" si="206"/>
        <v>46</v>
      </c>
      <c r="BA154" s="71">
        <f t="shared" si="207"/>
        <v>6.06</v>
      </c>
      <c r="BB154" s="71">
        <v>1</v>
      </c>
      <c r="BC154" s="62">
        <f t="shared" si="208"/>
        <v>1.51</v>
      </c>
      <c r="BD154" s="70">
        <f t="shared" si="170"/>
        <v>40</v>
      </c>
      <c r="BE154" s="70">
        <f t="shared" si="209"/>
        <v>2778.4</v>
      </c>
      <c r="BF154" s="70">
        <f t="shared" si="210"/>
        <v>35640.893600164105</v>
      </c>
      <c r="BG154" s="70">
        <f t="shared" si="211"/>
        <v>246564473024.97412</v>
      </c>
      <c r="BH154" s="70">
        <f t="shared" si="212"/>
        <v>1475.0339098560057</v>
      </c>
      <c r="BI154" s="99">
        <f t="shared" si="165"/>
        <v>12.827848258049274</v>
      </c>
      <c r="BK154" s="71">
        <f t="shared" si="213"/>
        <v>-4</v>
      </c>
      <c r="BL154" s="71">
        <f t="shared" si="214"/>
        <v>7.8199999999999994</v>
      </c>
      <c r="BM154" s="71">
        <v>1</v>
      </c>
      <c r="BN154" s="62">
        <f t="shared" si="215"/>
        <v>1.76</v>
      </c>
      <c r="BO154" s="70">
        <f t="shared" si="171"/>
        <v>1</v>
      </c>
      <c r="BP154" s="70">
        <f t="shared" si="216"/>
        <v>-7.04</v>
      </c>
      <c r="BQ154" s="70">
        <f t="shared" si="217"/>
        <v>44.914105680384047</v>
      </c>
      <c r="BR154" s="70">
        <f t="shared" si="218"/>
        <v>318173956939.81805</v>
      </c>
      <c r="BS154" s="70">
        <f t="shared" si="219"/>
        <v>1475.0339098560057</v>
      </c>
      <c r="BV154" s="71">
        <f t="shared" si="220"/>
        <v>-59</v>
      </c>
      <c r="BW154" s="71">
        <f t="shared" si="221"/>
        <v>9.8550000000000004</v>
      </c>
      <c r="BX154" s="71">
        <v>1</v>
      </c>
      <c r="BY154" s="62">
        <f t="shared" si="222"/>
        <v>2.0350000000000001</v>
      </c>
      <c r="BZ154" s="70">
        <f t="shared" si="172"/>
        <v>1</v>
      </c>
      <c r="CA154" s="70">
        <f t="shared" si="223"/>
        <v>-120.06500000000001</v>
      </c>
      <c r="CB154" s="70">
        <f t="shared" si="224"/>
        <v>2.76377497277728E-2</v>
      </c>
      <c r="CC154" s="70">
        <f t="shared" si="225"/>
        <v>400972422716.35645</v>
      </c>
      <c r="CD154" s="70">
        <f t="shared" si="226"/>
        <v>1475.0339098560057</v>
      </c>
      <c r="CG154" s="71">
        <f t="shared" si="227"/>
        <v>-109</v>
      </c>
      <c r="CH154" s="71">
        <f t="shared" si="228"/>
        <v>12.14</v>
      </c>
      <c r="CI154" s="71">
        <v>1</v>
      </c>
      <c r="CJ154" s="62">
        <f t="shared" si="229"/>
        <v>2.2850000000000001</v>
      </c>
      <c r="CK154" s="70">
        <f t="shared" si="173"/>
        <v>1</v>
      </c>
      <c r="CL154" s="70">
        <f t="shared" si="230"/>
        <v>-249.06500000000003</v>
      </c>
      <c r="CM154" s="70">
        <f t="shared" si="231"/>
        <v>3.3247942995223773E-5</v>
      </c>
      <c r="CN154" s="70">
        <f t="shared" si="232"/>
        <v>493942690185.34424</v>
      </c>
      <c r="CO154" s="70">
        <f t="shared" si="233"/>
        <v>1475.0339098560057</v>
      </c>
      <c r="CR154" s="71">
        <f t="shared" si="234"/>
        <v>-172</v>
      </c>
      <c r="CS154" s="71">
        <f t="shared" si="235"/>
        <v>14.74</v>
      </c>
      <c r="CT154" s="71">
        <v>1</v>
      </c>
      <c r="CU154" s="62">
        <f t="shared" si="242"/>
        <v>2.6</v>
      </c>
      <c r="CV154" s="70">
        <f t="shared" si="174"/>
        <v>1</v>
      </c>
      <c r="CW154" s="70">
        <f t="shared" si="236"/>
        <v>-447.2</v>
      </c>
      <c r="CX154" s="70">
        <f t="shared" si="237"/>
        <v>6.5022794850994272E-9</v>
      </c>
      <c r="CY154" s="70">
        <f t="shared" si="238"/>
        <v>599729427786.81824</v>
      </c>
      <c r="CZ154" s="70">
        <f t="shared" si="239"/>
        <v>1475.0339098560057</v>
      </c>
    </row>
    <row r="155" spans="1:104">
      <c r="A155" s="62">
        <f t="shared" si="175"/>
        <v>43.713288216141031</v>
      </c>
      <c r="B155" s="62">
        <f t="shared" si="176"/>
        <v>4.9666666666666668</v>
      </c>
      <c r="C155" s="83">
        <f t="shared" si="244"/>
        <v>6.06</v>
      </c>
      <c r="D155" s="87"/>
      <c r="E155" s="65">
        <f t="shared" si="177"/>
        <v>934746549.71781695</v>
      </c>
      <c r="F155" s="62">
        <f t="shared" si="240"/>
        <v>29.800000000000018</v>
      </c>
      <c r="G155" s="66">
        <v>149</v>
      </c>
      <c r="H155" s="71">
        <f t="shared" si="178"/>
        <v>149</v>
      </c>
      <c r="I155" s="71">
        <f t="shared" si="179"/>
        <v>1</v>
      </c>
      <c r="J155" s="71">
        <v>1</v>
      </c>
      <c r="K155" s="62">
        <f t="shared" si="180"/>
        <v>1</v>
      </c>
      <c r="L155" s="70">
        <f t="shared" si="166"/>
        <v>3951360</v>
      </c>
      <c r="M155" s="70">
        <f t="shared" si="181"/>
        <v>588752640</v>
      </c>
      <c r="N155" s="70">
        <f t="shared" si="182"/>
        <v>9347465497.1781693</v>
      </c>
      <c r="O155" s="70">
        <f t="shared" si="183"/>
        <v>46737327485.890846</v>
      </c>
      <c r="P155" s="70">
        <f t="shared" si="184"/>
        <v>1528.5079779577316</v>
      </c>
      <c r="Q155" s="99">
        <f t="shared" si="243"/>
        <v>15.87672795348853</v>
      </c>
      <c r="S155" s="71">
        <f t="shared" si="185"/>
        <v>139</v>
      </c>
      <c r="T155" s="71">
        <f t="shared" si="186"/>
        <v>2.0499999999999998</v>
      </c>
      <c r="U155" s="71">
        <v>1</v>
      </c>
      <c r="V155" s="62">
        <f t="shared" si="187"/>
        <v>1.05</v>
      </c>
      <c r="W155" s="70">
        <f t="shared" si="167"/>
        <v>564480</v>
      </c>
      <c r="X155" s="70">
        <f t="shared" si="188"/>
        <v>82385856</v>
      </c>
      <c r="Y155" s="70">
        <f t="shared" si="189"/>
        <v>4790576067.3038092</v>
      </c>
      <c r="Z155" s="70">
        <f t="shared" si="190"/>
        <v>95811521346.076233</v>
      </c>
      <c r="AA155" s="70">
        <f t="shared" si="191"/>
        <v>1528.5079779577316</v>
      </c>
      <c r="AB155" s="99">
        <f t="shared" si="163"/>
        <v>58.148040208549986</v>
      </c>
      <c r="AD155" s="71">
        <f t="shared" si="192"/>
        <v>114</v>
      </c>
      <c r="AE155" s="71">
        <f t="shared" si="193"/>
        <v>3.2249999999999996</v>
      </c>
      <c r="AF155" s="71">
        <v>1</v>
      </c>
      <c r="AG155" s="62">
        <f t="shared" si="194"/>
        <v>1.175</v>
      </c>
      <c r="AH155" s="70">
        <f t="shared" si="168"/>
        <v>60480</v>
      </c>
      <c r="AI155" s="70">
        <f t="shared" si="195"/>
        <v>8101296</v>
      </c>
      <c r="AJ155" s="70">
        <f t="shared" si="196"/>
        <v>235512314.28437135</v>
      </c>
      <c r="AK155" s="70">
        <f t="shared" si="197"/>
        <v>150727881141.99796</v>
      </c>
      <c r="AL155" s="70">
        <f t="shared" si="198"/>
        <v>1528.5079779577316</v>
      </c>
      <c r="AM155" s="99">
        <f t="shared" si="241"/>
        <v>29.070943005214392</v>
      </c>
      <c r="AO155" s="71">
        <f t="shared" si="199"/>
        <v>84</v>
      </c>
      <c r="AP155" s="71">
        <f t="shared" si="200"/>
        <v>4.55</v>
      </c>
      <c r="AQ155" s="71">
        <v>1</v>
      </c>
      <c r="AR155" s="62">
        <f t="shared" si="201"/>
        <v>1.325</v>
      </c>
      <c r="AS155" s="70">
        <f t="shared" si="169"/>
        <v>5184</v>
      </c>
      <c r="AT155" s="70">
        <f t="shared" si="202"/>
        <v>576979.19999999995</v>
      </c>
      <c r="AU155" s="70">
        <f t="shared" si="203"/>
        <v>5191768.5561719351</v>
      </c>
      <c r="AV155" s="70">
        <f t="shared" si="204"/>
        <v>212654840060.80334</v>
      </c>
      <c r="AW155" s="70">
        <f t="shared" si="205"/>
        <v>1528.5079779577316</v>
      </c>
      <c r="AX155" s="99">
        <f t="shared" si="164"/>
        <v>8.9981901534265631</v>
      </c>
      <c r="AZ155" s="71">
        <f t="shared" si="206"/>
        <v>47</v>
      </c>
      <c r="BA155" s="71">
        <f t="shared" si="207"/>
        <v>6.06</v>
      </c>
      <c r="BB155" s="71">
        <v>1</v>
      </c>
      <c r="BC155" s="62">
        <f t="shared" si="208"/>
        <v>1.51</v>
      </c>
      <c r="BD155" s="70">
        <f t="shared" si="170"/>
        <v>40</v>
      </c>
      <c r="BE155" s="70">
        <f t="shared" si="209"/>
        <v>2838.8</v>
      </c>
      <c r="BF155" s="70">
        <f t="shared" si="210"/>
        <v>40940.635849132865</v>
      </c>
      <c r="BG155" s="70">
        <f t="shared" si="211"/>
        <v>283228204564.49854</v>
      </c>
      <c r="BH155" s="70">
        <f t="shared" si="212"/>
        <v>1528.5079779577316</v>
      </c>
      <c r="BI155" s="99">
        <f t="shared" si="165"/>
        <v>14.421810571062725</v>
      </c>
      <c r="BK155" s="71">
        <f t="shared" si="213"/>
        <v>-3</v>
      </c>
      <c r="BL155" s="71">
        <f t="shared" si="214"/>
        <v>7.8199999999999994</v>
      </c>
      <c r="BM155" s="71">
        <v>1</v>
      </c>
      <c r="BN155" s="62">
        <f t="shared" si="215"/>
        <v>1.76</v>
      </c>
      <c r="BO155" s="70">
        <f t="shared" si="171"/>
        <v>1</v>
      </c>
      <c r="BP155" s="70">
        <f t="shared" si="216"/>
        <v>-5.28</v>
      </c>
      <c r="BQ155" s="70">
        <f t="shared" si="217"/>
        <v>51.592759311220149</v>
      </c>
      <c r="BR155" s="70">
        <f t="shared" si="218"/>
        <v>365485900939.66644</v>
      </c>
      <c r="BS155" s="70">
        <f t="shared" si="219"/>
        <v>1528.5079779577316</v>
      </c>
      <c r="BV155" s="71">
        <f t="shared" si="220"/>
        <v>-58</v>
      </c>
      <c r="BW155" s="71">
        <f t="shared" si="221"/>
        <v>9.8550000000000004</v>
      </c>
      <c r="BX155" s="71">
        <v>1</v>
      </c>
      <c r="BY155" s="62">
        <f t="shared" si="222"/>
        <v>2.0350000000000001</v>
      </c>
      <c r="BZ155" s="70">
        <f t="shared" si="172"/>
        <v>1</v>
      </c>
      <c r="CA155" s="70">
        <f t="shared" si="223"/>
        <v>-118.03</v>
      </c>
      <c r="CB155" s="70">
        <f t="shared" si="224"/>
        <v>3.1747437648112366E-2</v>
      </c>
      <c r="CC155" s="70">
        <f t="shared" si="225"/>
        <v>460596362373.45428</v>
      </c>
      <c r="CD155" s="70">
        <f t="shared" si="226"/>
        <v>1528.5079779577316</v>
      </c>
      <c r="CG155" s="71">
        <f t="shared" si="227"/>
        <v>-108</v>
      </c>
      <c r="CH155" s="71">
        <f t="shared" si="228"/>
        <v>12.14</v>
      </c>
      <c r="CI155" s="71">
        <v>1</v>
      </c>
      <c r="CJ155" s="62">
        <f t="shared" si="229"/>
        <v>2.2850000000000001</v>
      </c>
      <c r="CK155" s="70">
        <f t="shared" si="173"/>
        <v>1</v>
      </c>
      <c r="CL155" s="70">
        <f t="shared" si="230"/>
        <v>-246.78000000000003</v>
      </c>
      <c r="CM155" s="70">
        <f t="shared" si="231"/>
        <v>3.8191857425648739E-5</v>
      </c>
      <c r="CN155" s="70">
        <f t="shared" si="232"/>
        <v>567391155678.71497</v>
      </c>
      <c r="CO155" s="70">
        <f t="shared" si="233"/>
        <v>1528.5079779577316</v>
      </c>
      <c r="CR155" s="71">
        <f t="shared" si="234"/>
        <v>-171</v>
      </c>
      <c r="CS155" s="71">
        <f t="shared" si="235"/>
        <v>14.74</v>
      </c>
      <c r="CT155" s="71">
        <v>1</v>
      </c>
      <c r="CU155" s="62">
        <f t="shared" si="242"/>
        <v>2.6</v>
      </c>
      <c r="CV155" s="70">
        <f t="shared" si="174"/>
        <v>1</v>
      </c>
      <c r="CW155" s="70">
        <f t="shared" si="236"/>
        <v>-444.6</v>
      </c>
      <c r="CX155" s="70">
        <f t="shared" si="237"/>
        <v>7.4691577482646814E-9</v>
      </c>
      <c r="CY155" s="70">
        <f t="shared" si="238"/>
        <v>688908207142.03113</v>
      </c>
      <c r="CZ155" s="70">
        <f t="shared" si="239"/>
        <v>1528.5079779577316</v>
      </c>
    </row>
    <row r="156" spans="1:104">
      <c r="A156" s="62">
        <f t="shared" si="175"/>
        <v>45.254833995939435</v>
      </c>
      <c r="B156" s="62">
        <f t="shared" si="176"/>
        <v>5</v>
      </c>
      <c r="C156" s="83">
        <f t="shared" si="244"/>
        <v>6.06</v>
      </c>
      <c r="D156" s="87"/>
      <c r="E156" s="65">
        <f t="shared" si="177"/>
        <v>1073741824.0000107</v>
      </c>
      <c r="F156" s="62">
        <f t="shared" si="240"/>
        <v>30.000000000000014</v>
      </c>
      <c r="G156" s="66">
        <v>150</v>
      </c>
      <c r="H156" s="71">
        <f t="shared" si="178"/>
        <v>150</v>
      </c>
      <c r="I156" s="71">
        <f t="shared" si="179"/>
        <v>1</v>
      </c>
      <c r="J156" s="71">
        <v>1</v>
      </c>
      <c r="K156" s="62">
        <f t="shared" si="180"/>
        <v>1</v>
      </c>
      <c r="L156" s="70">
        <f t="shared" si="166"/>
        <v>3951360</v>
      </c>
      <c r="M156" s="70">
        <f t="shared" si="181"/>
        <v>592704000</v>
      </c>
      <c r="N156" s="70">
        <f t="shared" si="182"/>
        <v>10737418240.000107</v>
      </c>
      <c r="O156" s="70">
        <f t="shared" si="183"/>
        <v>53687091200.000534</v>
      </c>
      <c r="P156" s="70">
        <f t="shared" si="184"/>
        <v>1583.9191898578802</v>
      </c>
      <c r="Q156" s="99">
        <f t="shared" si="243"/>
        <v>18.115987474355002</v>
      </c>
      <c r="S156" s="71">
        <f t="shared" si="185"/>
        <v>140</v>
      </c>
      <c r="T156" s="71">
        <f t="shared" si="186"/>
        <v>2.0499999999999998</v>
      </c>
      <c r="U156" s="71">
        <v>14</v>
      </c>
      <c r="V156" s="62">
        <f t="shared" si="187"/>
        <v>1.05</v>
      </c>
      <c r="W156" s="70">
        <f t="shared" si="167"/>
        <v>7902720</v>
      </c>
      <c r="X156" s="70">
        <f t="shared" si="188"/>
        <v>1161699840</v>
      </c>
      <c r="Y156" s="70">
        <f t="shared" si="189"/>
        <v>5502926848.0000515</v>
      </c>
      <c r="Z156" s="70">
        <f t="shared" si="190"/>
        <v>110058536960.00108</v>
      </c>
      <c r="AA156" s="70">
        <f t="shared" si="191"/>
        <v>1583.9191898578802</v>
      </c>
      <c r="AB156" s="99">
        <f t="shared" si="163"/>
        <v>4.736961010513741</v>
      </c>
      <c r="AD156" s="71">
        <f t="shared" si="192"/>
        <v>115</v>
      </c>
      <c r="AE156" s="71">
        <f t="shared" si="193"/>
        <v>3.2249999999999996</v>
      </c>
      <c r="AF156" s="71">
        <v>1</v>
      </c>
      <c r="AG156" s="62">
        <f t="shared" si="194"/>
        <v>1.175</v>
      </c>
      <c r="AH156" s="70">
        <f t="shared" si="168"/>
        <v>60480</v>
      </c>
      <c r="AI156" s="70">
        <f t="shared" si="195"/>
        <v>8172360</v>
      </c>
      <c r="AJ156" s="70">
        <f t="shared" si="196"/>
        <v>270532608.00000209</v>
      </c>
      <c r="AK156" s="70">
        <f t="shared" si="197"/>
        <v>173140869120.00171</v>
      </c>
      <c r="AL156" s="70">
        <f t="shared" si="198"/>
        <v>1583.9191898578802</v>
      </c>
      <c r="AM156" s="99">
        <f t="shared" si="241"/>
        <v>33.103364022143182</v>
      </c>
      <c r="AO156" s="71">
        <f t="shared" si="199"/>
        <v>85</v>
      </c>
      <c r="AP156" s="71">
        <f t="shared" si="200"/>
        <v>4.55</v>
      </c>
      <c r="AQ156" s="71">
        <v>1</v>
      </c>
      <c r="AR156" s="62">
        <f t="shared" si="201"/>
        <v>1.325</v>
      </c>
      <c r="AS156" s="70">
        <f t="shared" si="169"/>
        <v>5184</v>
      </c>
      <c r="AT156" s="70">
        <f t="shared" si="202"/>
        <v>583848</v>
      </c>
      <c r="AU156" s="70">
        <f t="shared" si="203"/>
        <v>5963776.0000000335</v>
      </c>
      <c r="AV156" s="70">
        <f t="shared" si="204"/>
        <v>244276264960.00241</v>
      </c>
      <c r="AW156" s="70">
        <f t="shared" si="205"/>
        <v>1583.9191898578802</v>
      </c>
      <c r="AX156" s="99">
        <f t="shared" si="164"/>
        <v>10.214603800989355</v>
      </c>
      <c r="AZ156" s="71">
        <f t="shared" si="206"/>
        <v>48</v>
      </c>
      <c r="BA156" s="71">
        <f t="shared" si="207"/>
        <v>6.06</v>
      </c>
      <c r="BB156" s="71">
        <v>1</v>
      </c>
      <c r="BC156" s="62">
        <f t="shared" si="208"/>
        <v>1.51</v>
      </c>
      <c r="BD156" s="70">
        <f t="shared" si="170"/>
        <v>40</v>
      </c>
      <c r="BE156" s="70">
        <f t="shared" si="209"/>
        <v>2899.2</v>
      </c>
      <c r="BF156" s="70">
        <f t="shared" si="210"/>
        <v>47028.441052431568</v>
      </c>
      <c r="BG156" s="70">
        <f t="shared" si="211"/>
        <v>325343772672.00323</v>
      </c>
      <c r="BH156" s="70">
        <f t="shared" si="212"/>
        <v>1583.9191898578802</v>
      </c>
      <c r="BI156" s="99">
        <f t="shared" si="165"/>
        <v>16.22117861907822</v>
      </c>
      <c r="BK156" s="71">
        <f t="shared" si="213"/>
        <v>-2</v>
      </c>
      <c r="BL156" s="71">
        <f t="shared" si="214"/>
        <v>7.8199999999999994</v>
      </c>
      <c r="BM156" s="71">
        <v>1</v>
      </c>
      <c r="BN156" s="62">
        <f t="shared" si="215"/>
        <v>1.76</v>
      </c>
      <c r="BO156" s="70">
        <f t="shared" si="171"/>
        <v>1</v>
      </c>
      <c r="BP156" s="70">
        <f t="shared" si="216"/>
        <v>-3.52</v>
      </c>
      <c r="BQ156" s="70">
        <f t="shared" si="217"/>
        <v>59.26451775055655</v>
      </c>
      <c r="BR156" s="70">
        <f t="shared" si="218"/>
        <v>419833053184.00415</v>
      </c>
      <c r="BS156" s="70">
        <f t="shared" si="219"/>
        <v>1583.9191898578802</v>
      </c>
      <c r="BV156" s="71">
        <f t="shared" si="220"/>
        <v>-57</v>
      </c>
      <c r="BW156" s="71">
        <f t="shared" si="221"/>
        <v>9.8550000000000004</v>
      </c>
      <c r="BX156" s="71">
        <v>1</v>
      </c>
      <c r="BY156" s="62">
        <f t="shared" si="222"/>
        <v>2.0350000000000001</v>
      </c>
      <c r="BZ156" s="70">
        <f t="shared" si="172"/>
        <v>1</v>
      </c>
      <c r="CA156" s="70">
        <f t="shared" si="223"/>
        <v>-115.995</v>
      </c>
      <c r="CB156" s="70">
        <f t="shared" si="224"/>
        <v>3.6468229401757604E-2</v>
      </c>
      <c r="CC156" s="70">
        <f t="shared" si="225"/>
        <v>529086283776.00525</v>
      </c>
      <c r="CD156" s="70">
        <f t="shared" si="226"/>
        <v>1583.9191898578802</v>
      </c>
      <c r="CG156" s="71">
        <f t="shared" si="227"/>
        <v>-107</v>
      </c>
      <c r="CH156" s="71">
        <f t="shared" si="228"/>
        <v>12.14</v>
      </c>
      <c r="CI156" s="71">
        <v>1</v>
      </c>
      <c r="CJ156" s="62">
        <f t="shared" si="229"/>
        <v>2.2850000000000001</v>
      </c>
      <c r="CK156" s="70">
        <f t="shared" si="173"/>
        <v>1</v>
      </c>
      <c r="CL156" s="70">
        <f t="shared" si="230"/>
        <v>-244.495</v>
      </c>
      <c r="CM156" s="70">
        <f t="shared" si="231"/>
        <v>4.3870923799124001E-5</v>
      </c>
      <c r="CN156" s="70">
        <f t="shared" si="232"/>
        <v>651761287168.00647</v>
      </c>
      <c r="CO156" s="70">
        <f t="shared" si="233"/>
        <v>1583.9191898578802</v>
      </c>
      <c r="CR156" s="71">
        <f t="shared" si="234"/>
        <v>-170</v>
      </c>
      <c r="CS156" s="71">
        <f t="shared" si="235"/>
        <v>14.74</v>
      </c>
      <c r="CT156" s="71">
        <v>1</v>
      </c>
      <c r="CU156" s="62">
        <f t="shared" si="242"/>
        <v>2.6</v>
      </c>
      <c r="CV156" s="70">
        <f t="shared" si="174"/>
        <v>1</v>
      </c>
      <c r="CW156" s="70">
        <f t="shared" si="236"/>
        <v>-442</v>
      </c>
      <c r="CX156" s="70">
        <f t="shared" si="237"/>
        <v>8.5798092186449985E-9</v>
      </c>
      <c r="CY156" s="70">
        <f t="shared" si="238"/>
        <v>791347724288.00793</v>
      </c>
      <c r="CZ156" s="70">
        <f t="shared" si="239"/>
        <v>1583.9191898578802</v>
      </c>
    </row>
    <row r="157" spans="1:104">
      <c r="A157" s="62">
        <f t="shared" si="175"/>
        <v>46.850742270260433</v>
      </c>
      <c r="B157" s="62">
        <f t="shared" si="176"/>
        <v>5.0333333333333332</v>
      </c>
      <c r="C157" s="83">
        <f t="shared" si="244"/>
        <v>6.06</v>
      </c>
      <c r="D157" s="87"/>
      <c r="E157" s="65">
        <f t="shared" si="177"/>
        <v>1233405466.9203284</v>
      </c>
      <c r="F157" s="62">
        <f t="shared" si="240"/>
        <v>30.200000000000017</v>
      </c>
      <c r="G157" s="66">
        <v>151</v>
      </c>
      <c r="H157" s="71">
        <f t="shared" si="178"/>
        <v>151</v>
      </c>
      <c r="I157" s="71">
        <f t="shared" si="179"/>
        <v>1</v>
      </c>
      <c r="J157" s="71">
        <v>1</v>
      </c>
      <c r="K157" s="62">
        <f t="shared" si="180"/>
        <v>1</v>
      </c>
      <c r="L157" s="70">
        <f t="shared" si="166"/>
        <v>3951360</v>
      </c>
      <c r="M157" s="70">
        <f t="shared" si="181"/>
        <v>596655360</v>
      </c>
      <c r="N157" s="70">
        <f t="shared" si="182"/>
        <v>12334054669.203283</v>
      </c>
      <c r="O157" s="70">
        <f t="shared" si="183"/>
        <v>61670273346.016418</v>
      </c>
      <c r="P157" s="70">
        <f t="shared" si="184"/>
        <v>1641.3376708681237</v>
      </c>
      <c r="Q157" s="99">
        <f t="shared" si="243"/>
        <v>20.671991732720347</v>
      </c>
      <c r="S157" s="71">
        <f t="shared" si="185"/>
        <v>141</v>
      </c>
      <c r="T157" s="71">
        <f t="shared" si="186"/>
        <v>2.0499999999999998</v>
      </c>
      <c r="U157" s="71">
        <v>1</v>
      </c>
      <c r="V157" s="62">
        <f t="shared" si="187"/>
        <v>1.05</v>
      </c>
      <c r="W157" s="70">
        <f t="shared" si="167"/>
        <v>7902720</v>
      </c>
      <c r="X157" s="70">
        <f t="shared" si="188"/>
        <v>1169997696</v>
      </c>
      <c r="Y157" s="70">
        <f t="shared" si="189"/>
        <v>6321203017.9666777</v>
      </c>
      <c r="Z157" s="70">
        <f t="shared" si="190"/>
        <v>126424060359.33366</v>
      </c>
      <c r="AA157" s="70">
        <f t="shared" si="191"/>
        <v>1641.3376708681237</v>
      </c>
      <c r="AB157" s="99">
        <f t="shared" si="163"/>
        <v>5.4027482614518565</v>
      </c>
      <c r="AD157" s="71">
        <f t="shared" si="192"/>
        <v>116</v>
      </c>
      <c r="AE157" s="71">
        <f t="shared" si="193"/>
        <v>3.2249999999999996</v>
      </c>
      <c r="AF157" s="71">
        <v>1</v>
      </c>
      <c r="AG157" s="62">
        <f t="shared" si="194"/>
        <v>1.175</v>
      </c>
      <c r="AH157" s="70">
        <f t="shared" si="168"/>
        <v>60480</v>
      </c>
      <c r="AI157" s="70">
        <f t="shared" si="195"/>
        <v>8243424</v>
      </c>
      <c r="AJ157" s="70">
        <f t="shared" si="196"/>
        <v>310760361.78266013</v>
      </c>
      <c r="AK157" s="70">
        <f t="shared" si="197"/>
        <v>198886631540.90292</v>
      </c>
      <c r="AL157" s="70">
        <f t="shared" si="198"/>
        <v>1641.3376708681237</v>
      </c>
      <c r="AM157" s="99">
        <f t="shared" si="241"/>
        <v>37.697971350577156</v>
      </c>
      <c r="AO157" s="71">
        <f t="shared" si="199"/>
        <v>86</v>
      </c>
      <c r="AP157" s="71">
        <f t="shared" si="200"/>
        <v>4.55</v>
      </c>
      <c r="AQ157" s="71">
        <v>1</v>
      </c>
      <c r="AR157" s="62">
        <f t="shared" si="201"/>
        <v>1.325</v>
      </c>
      <c r="AS157" s="70">
        <f t="shared" si="169"/>
        <v>5184</v>
      </c>
      <c r="AT157" s="70">
        <f t="shared" si="202"/>
        <v>590716.79999999993</v>
      </c>
      <c r="AU157" s="70">
        <f t="shared" si="203"/>
        <v>6850579.6807708368</v>
      </c>
      <c r="AV157" s="70">
        <f t="shared" si="204"/>
        <v>280599743724.37469</v>
      </c>
      <c r="AW157" s="70">
        <f t="shared" si="205"/>
        <v>1641.3376708681237</v>
      </c>
      <c r="AX157" s="99">
        <f t="shared" si="164"/>
        <v>11.597062553106392</v>
      </c>
      <c r="AZ157" s="71">
        <f t="shared" si="206"/>
        <v>49</v>
      </c>
      <c r="BA157" s="71">
        <f t="shared" si="207"/>
        <v>6.06</v>
      </c>
      <c r="BB157" s="71">
        <v>1</v>
      </c>
      <c r="BC157" s="62">
        <f t="shared" si="208"/>
        <v>1.51</v>
      </c>
      <c r="BD157" s="70">
        <f t="shared" si="170"/>
        <v>40</v>
      </c>
      <c r="BE157" s="70">
        <f t="shared" si="209"/>
        <v>2959.6</v>
      </c>
      <c r="BF157" s="70">
        <f t="shared" si="210"/>
        <v>54021.492875003176</v>
      </c>
      <c r="BG157" s="70">
        <f t="shared" si="211"/>
        <v>373721856476.8595</v>
      </c>
      <c r="BH157" s="70">
        <f t="shared" si="212"/>
        <v>1641.3376708681237</v>
      </c>
      <c r="BI157" s="99">
        <f t="shared" si="165"/>
        <v>18.252970967361527</v>
      </c>
      <c r="BK157" s="71">
        <f t="shared" si="213"/>
        <v>-1</v>
      </c>
      <c r="BL157" s="71">
        <f t="shared" si="214"/>
        <v>7.8199999999999994</v>
      </c>
      <c r="BM157" s="71">
        <v>1</v>
      </c>
      <c r="BN157" s="62">
        <f t="shared" si="215"/>
        <v>1.76</v>
      </c>
      <c r="BO157" s="70">
        <f t="shared" si="171"/>
        <v>1</v>
      </c>
      <c r="BP157" s="70">
        <f t="shared" si="216"/>
        <v>-1.76</v>
      </c>
      <c r="BQ157" s="70">
        <f t="shared" si="217"/>
        <v>68.077054049756896</v>
      </c>
      <c r="BR157" s="70">
        <f t="shared" si="218"/>
        <v>482261537565.84833</v>
      </c>
      <c r="BS157" s="70">
        <f t="shared" si="219"/>
        <v>1641.3376708681237</v>
      </c>
      <c r="BV157" s="71">
        <f t="shared" si="220"/>
        <v>-56</v>
      </c>
      <c r="BW157" s="71">
        <f t="shared" si="221"/>
        <v>9.8550000000000004</v>
      </c>
      <c r="BX157" s="71">
        <v>1</v>
      </c>
      <c r="BY157" s="62">
        <f t="shared" si="222"/>
        <v>2.0350000000000001</v>
      </c>
      <c r="BZ157" s="70">
        <f t="shared" si="172"/>
        <v>1</v>
      </c>
      <c r="CA157" s="70">
        <f t="shared" si="223"/>
        <v>-113.96000000000001</v>
      </c>
      <c r="CB157" s="70">
        <f t="shared" si="224"/>
        <v>4.1890995123453477E-2</v>
      </c>
      <c r="CC157" s="70">
        <f t="shared" si="225"/>
        <v>607760543824.99182</v>
      </c>
      <c r="CD157" s="70">
        <f t="shared" si="226"/>
        <v>1641.3376708681237</v>
      </c>
      <c r="CG157" s="71">
        <f t="shared" si="227"/>
        <v>-106</v>
      </c>
      <c r="CH157" s="71">
        <f t="shared" si="228"/>
        <v>12.14</v>
      </c>
      <c r="CI157" s="71">
        <v>1</v>
      </c>
      <c r="CJ157" s="62">
        <f t="shared" si="229"/>
        <v>2.2850000000000001</v>
      </c>
      <c r="CK157" s="70">
        <f t="shared" si="173"/>
        <v>1</v>
      </c>
      <c r="CL157" s="70">
        <f t="shared" si="230"/>
        <v>-242.21</v>
      </c>
      <c r="CM157" s="70">
        <f t="shared" si="231"/>
        <v>5.0394458000254027E-5</v>
      </c>
      <c r="CN157" s="70">
        <f t="shared" si="232"/>
        <v>748677118420.63928</v>
      </c>
      <c r="CO157" s="70">
        <f t="shared" si="233"/>
        <v>1641.3376708681237</v>
      </c>
      <c r="CR157" s="71">
        <f t="shared" si="234"/>
        <v>-169</v>
      </c>
      <c r="CS157" s="71">
        <f t="shared" si="235"/>
        <v>14.74</v>
      </c>
      <c r="CT157" s="71">
        <v>1</v>
      </c>
      <c r="CU157" s="62">
        <f t="shared" si="242"/>
        <v>2.6</v>
      </c>
      <c r="CV157" s="70">
        <f t="shared" si="174"/>
        <v>1</v>
      </c>
      <c r="CW157" s="70">
        <f t="shared" si="236"/>
        <v>-439.40000000000003</v>
      </c>
      <c r="CX157" s="70">
        <f t="shared" si="237"/>
        <v>9.8556127356459072E-9</v>
      </c>
      <c r="CY157" s="70">
        <f t="shared" si="238"/>
        <v>909019829120.28198</v>
      </c>
      <c r="CZ157" s="70">
        <f t="shared" si="239"/>
        <v>1641.3376708681237</v>
      </c>
    </row>
    <row r="158" spans="1:104">
      <c r="A158" s="62">
        <f t="shared" si="175"/>
        <v>48.502930128333169</v>
      </c>
      <c r="B158" s="62">
        <f t="shared" si="176"/>
        <v>5.0666666666666664</v>
      </c>
      <c r="C158" s="83">
        <f t="shared" si="244"/>
        <v>7.8199999999999994</v>
      </c>
      <c r="D158" s="86">
        <f>1+G158/200</f>
        <v>1.76</v>
      </c>
      <c r="E158" s="65">
        <f t="shared" si="177"/>
        <v>1416810830.895731</v>
      </c>
      <c r="F158" s="62">
        <f t="shared" si="240"/>
        <v>30.400000000000016</v>
      </c>
      <c r="G158" s="66">
        <v>152</v>
      </c>
      <c r="H158" s="71">
        <f t="shared" si="178"/>
        <v>152</v>
      </c>
      <c r="I158" s="71">
        <f t="shared" si="179"/>
        <v>1</v>
      </c>
      <c r="J158" s="71">
        <v>1</v>
      </c>
      <c r="K158" s="62">
        <f t="shared" si="180"/>
        <v>1</v>
      </c>
      <c r="L158" s="70">
        <f t="shared" si="166"/>
        <v>3951360</v>
      </c>
      <c r="M158" s="70">
        <f t="shared" si="181"/>
        <v>600606720</v>
      </c>
      <c r="N158" s="70">
        <f t="shared" si="182"/>
        <v>14168108308.95731</v>
      </c>
      <c r="O158" s="70">
        <f t="shared" si="183"/>
        <v>70840541544.786545</v>
      </c>
      <c r="P158" s="70">
        <f t="shared" si="184"/>
        <v>1700.8360831668829</v>
      </c>
      <c r="Q158" s="99">
        <f t="shared" si="243"/>
        <v>23.589659984086275</v>
      </c>
      <c r="S158" s="71">
        <f t="shared" si="185"/>
        <v>142</v>
      </c>
      <c r="T158" s="71">
        <f t="shared" si="186"/>
        <v>2.0499999999999998</v>
      </c>
      <c r="U158" s="71">
        <v>1</v>
      </c>
      <c r="V158" s="62">
        <f t="shared" si="187"/>
        <v>1.05</v>
      </c>
      <c r="W158" s="70">
        <f t="shared" si="167"/>
        <v>7902720</v>
      </c>
      <c r="X158" s="70">
        <f t="shared" si="188"/>
        <v>1178295552</v>
      </c>
      <c r="Y158" s="70">
        <f t="shared" si="189"/>
        <v>7261155508.3406162</v>
      </c>
      <c r="Z158" s="70">
        <f t="shared" si="190"/>
        <v>145223110166.81241</v>
      </c>
      <c r="AA158" s="70">
        <f t="shared" si="191"/>
        <v>1700.8360831668829</v>
      </c>
      <c r="AB158" s="99">
        <f t="shared" si="163"/>
        <v>6.162422913347819</v>
      </c>
      <c r="AD158" s="71">
        <f t="shared" si="192"/>
        <v>117</v>
      </c>
      <c r="AE158" s="71">
        <f t="shared" si="193"/>
        <v>3.2249999999999996</v>
      </c>
      <c r="AF158" s="71">
        <v>1</v>
      </c>
      <c r="AG158" s="62">
        <f t="shared" si="194"/>
        <v>1.175</v>
      </c>
      <c r="AH158" s="70">
        <f t="shared" si="168"/>
        <v>60480</v>
      </c>
      <c r="AI158" s="70">
        <f t="shared" si="195"/>
        <v>8314488</v>
      </c>
      <c r="AJ158" s="70">
        <f t="shared" si="196"/>
        <v>356969916.37802511</v>
      </c>
      <c r="AK158" s="70">
        <f t="shared" si="197"/>
        <v>228460746481.93658</v>
      </c>
      <c r="AL158" s="70">
        <f t="shared" si="198"/>
        <v>1700.8360831668829</v>
      </c>
      <c r="AM158" s="99">
        <f t="shared" si="241"/>
        <v>42.933481457670645</v>
      </c>
      <c r="AO158" s="71">
        <f t="shared" si="199"/>
        <v>87</v>
      </c>
      <c r="AP158" s="71">
        <f t="shared" si="200"/>
        <v>4.55</v>
      </c>
      <c r="AQ158" s="71">
        <v>1</v>
      </c>
      <c r="AR158" s="62">
        <f t="shared" si="201"/>
        <v>1.325</v>
      </c>
      <c r="AS158" s="70">
        <f t="shared" si="169"/>
        <v>5184</v>
      </c>
      <c r="AT158" s="70">
        <f t="shared" si="202"/>
        <v>597585.6</v>
      </c>
      <c r="AU158" s="70">
        <f t="shared" si="203"/>
        <v>7869249.6100775739</v>
      </c>
      <c r="AV158" s="70">
        <f t="shared" si="204"/>
        <v>322324464028.77881</v>
      </c>
      <c r="AW158" s="70">
        <f t="shared" si="205"/>
        <v>1700.8360831668829</v>
      </c>
      <c r="AX158" s="99">
        <f t="shared" si="164"/>
        <v>13.168405681257337</v>
      </c>
      <c r="AZ158" s="71">
        <f t="shared" si="206"/>
        <v>50</v>
      </c>
      <c r="BA158" s="71">
        <f t="shared" si="207"/>
        <v>6.06</v>
      </c>
      <c r="BB158" s="71">
        <v>1</v>
      </c>
      <c r="BC158" s="62">
        <f t="shared" si="208"/>
        <v>1.51</v>
      </c>
      <c r="BD158" s="70">
        <f t="shared" si="170"/>
        <v>40</v>
      </c>
      <c r="BE158" s="70">
        <f t="shared" si="209"/>
        <v>3020</v>
      </c>
      <c r="BF158" s="70">
        <f t="shared" si="210"/>
        <v>62054.400000000198</v>
      </c>
      <c r="BG158" s="70">
        <f t="shared" si="211"/>
        <v>429293681761.40649</v>
      </c>
      <c r="BH158" s="70">
        <f t="shared" si="212"/>
        <v>1700.8360831668829</v>
      </c>
      <c r="BI158" s="99">
        <f t="shared" si="165"/>
        <v>20.547814569536488</v>
      </c>
      <c r="BK158" s="71">
        <f t="shared" si="213"/>
        <v>0</v>
      </c>
      <c r="BL158" s="71">
        <f t="shared" si="214"/>
        <v>7.8199999999999994</v>
      </c>
      <c r="BM158" s="71">
        <v>1</v>
      </c>
      <c r="BN158" s="62">
        <f t="shared" si="215"/>
        <v>1.76</v>
      </c>
      <c r="BO158" s="70">
        <f t="shared" si="171"/>
        <v>1</v>
      </c>
      <c r="BP158" s="70">
        <f t="shared" si="216"/>
        <v>0</v>
      </c>
      <c r="BQ158" s="70">
        <f t="shared" si="217"/>
        <v>78.199999999999989</v>
      </c>
      <c r="BR158" s="70">
        <f t="shared" si="218"/>
        <v>553973034880.23083</v>
      </c>
      <c r="BS158" s="70">
        <f t="shared" si="219"/>
        <v>1700.8360831668829</v>
      </c>
      <c r="BV158" s="71">
        <f t="shared" si="220"/>
        <v>-55</v>
      </c>
      <c r="BW158" s="71">
        <f t="shared" si="221"/>
        <v>9.8550000000000004</v>
      </c>
      <c r="BX158" s="71">
        <v>1</v>
      </c>
      <c r="BY158" s="62">
        <f t="shared" si="222"/>
        <v>2.0350000000000001</v>
      </c>
      <c r="BZ158" s="70">
        <f t="shared" si="172"/>
        <v>1</v>
      </c>
      <c r="CA158" s="70">
        <f t="shared" si="223"/>
        <v>-111.92500000000001</v>
      </c>
      <c r="CB158" s="70">
        <f t="shared" si="224"/>
        <v>4.8120117187499825E-2</v>
      </c>
      <c r="CC158" s="70">
        <f t="shared" si="225"/>
        <v>698133536923.87146</v>
      </c>
      <c r="CD158" s="70">
        <f t="shared" si="226"/>
        <v>1700.8360831668829</v>
      </c>
      <c r="CG158" s="71">
        <f t="shared" si="227"/>
        <v>-105</v>
      </c>
      <c r="CH158" s="71">
        <f t="shared" si="228"/>
        <v>12.14</v>
      </c>
      <c r="CI158" s="71">
        <v>1</v>
      </c>
      <c r="CJ158" s="62">
        <f t="shared" si="229"/>
        <v>2.2850000000000001</v>
      </c>
      <c r="CK158" s="70">
        <f t="shared" si="173"/>
        <v>1</v>
      </c>
      <c r="CL158" s="70">
        <f t="shared" si="230"/>
        <v>-239.92500000000001</v>
      </c>
      <c r="CM158" s="70">
        <f t="shared" si="231"/>
        <v>5.7888031005858964E-5</v>
      </c>
      <c r="CN158" s="70">
        <f t="shared" si="232"/>
        <v>860004174353.70862</v>
      </c>
      <c r="CO158" s="70">
        <f t="shared" si="233"/>
        <v>1700.8360831668829</v>
      </c>
      <c r="CR158" s="71">
        <f t="shared" si="234"/>
        <v>-168</v>
      </c>
      <c r="CS158" s="71">
        <f t="shared" si="235"/>
        <v>14.74</v>
      </c>
      <c r="CT158" s="71">
        <v>1</v>
      </c>
      <c r="CU158" s="62">
        <f t="shared" si="242"/>
        <v>2.6</v>
      </c>
      <c r="CV158" s="70">
        <f t="shared" si="174"/>
        <v>1</v>
      </c>
      <c r="CW158" s="70">
        <f t="shared" si="236"/>
        <v>-436.8</v>
      </c>
      <c r="CX158" s="70">
        <f t="shared" si="237"/>
        <v>1.1321126136924284E-8</v>
      </c>
      <c r="CY158" s="70">
        <f t="shared" si="238"/>
        <v>1044189582370.1538</v>
      </c>
      <c r="CZ158" s="70">
        <f t="shared" si="239"/>
        <v>1700.8360831668829</v>
      </c>
    </row>
    <row r="159" spans="1:104">
      <c r="A159" s="62">
        <f t="shared" si="175"/>
        <v>50.213382265392497</v>
      </c>
      <c r="B159" s="62">
        <f t="shared" si="176"/>
        <v>5.0999999999999996</v>
      </c>
      <c r="C159" s="83">
        <f t="shared" si="244"/>
        <v>7.8199999999999994</v>
      </c>
      <c r="D159" s="87"/>
      <c r="E159" s="65">
        <f t="shared" si="177"/>
        <v>1627488270.791909</v>
      </c>
      <c r="F159" s="62">
        <f t="shared" si="240"/>
        <v>30.600000000000019</v>
      </c>
      <c r="G159" s="66">
        <v>153</v>
      </c>
      <c r="H159" s="71">
        <f t="shared" si="178"/>
        <v>153</v>
      </c>
      <c r="I159" s="71">
        <f t="shared" si="179"/>
        <v>1</v>
      </c>
      <c r="J159" s="71">
        <v>1</v>
      </c>
      <c r="K159" s="62">
        <f t="shared" si="180"/>
        <v>1</v>
      </c>
      <c r="L159" s="70">
        <f t="shared" si="166"/>
        <v>3951360</v>
      </c>
      <c r="M159" s="70">
        <f t="shared" si="181"/>
        <v>604558080</v>
      </c>
      <c r="N159" s="70">
        <f t="shared" si="182"/>
        <v>16274882707.91909</v>
      </c>
      <c r="O159" s="70">
        <f t="shared" si="183"/>
        <v>81374413539.595444</v>
      </c>
      <c r="P159" s="70">
        <f t="shared" si="184"/>
        <v>1762.4897175152767</v>
      </c>
      <c r="Q159" s="99">
        <f t="shared" si="243"/>
        <v>26.920296405465443</v>
      </c>
      <c r="S159" s="71">
        <f t="shared" si="185"/>
        <v>143</v>
      </c>
      <c r="T159" s="71">
        <f t="shared" si="186"/>
        <v>2.0499999999999998</v>
      </c>
      <c r="U159" s="71">
        <v>1</v>
      </c>
      <c r="V159" s="62">
        <f t="shared" si="187"/>
        <v>1.05</v>
      </c>
      <c r="W159" s="70">
        <f t="shared" si="167"/>
        <v>7902720</v>
      </c>
      <c r="X159" s="70">
        <f t="shared" si="188"/>
        <v>1186593408</v>
      </c>
      <c r="Y159" s="70">
        <f t="shared" si="189"/>
        <v>8340877387.808526</v>
      </c>
      <c r="Z159" s="70">
        <f t="shared" si="190"/>
        <v>166817547756.17065</v>
      </c>
      <c r="AA159" s="70">
        <f t="shared" si="191"/>
        <v>1762.4897175152767</v>
      </c>
      <c r="AB159" s="99">
        <f t="shared" si="163"/>
        <v>7.0292632097687555</v>
      </c>
      <c r="AD159" s="71">
        <f t="shared" si="192"/>
        <v>118</v>
      </c>
      <c r="AE159" s="71">
        <f t="shared" si="193"/>
        <v>3.2249999999999996</v>
      </c>
      <c r="AF159" s="71">
        <v>1</v>
      </c>
      <c r="AG159" s="62">
        <f t="shared" si="194"/>
        <v>1.175</v>
      </c>
      <c r="AH159" s="70">
        <f t="shared" si="168"/>
        <v>60480</v>
      </c>
      <c r="AI159" s="70">
        <f t="shared" si="195"/>
        <v>8385552</v>
      </c>
      <c r="AJ159" s="70">
        <f t="shared" si="196"/>
        <v>410050755.7268666</v>
      </c>
      <c r="AK159" s="70">
        <f t="shared" si="197"/>
        <v>262432483665.19528</v>
      </c>
      <c r="AL159" s="70">
        <f t="shared" si="198"/>
        <v>1762.4897175152767</v>
      </c>
      <c r="AM159" s="99">
        <f t="shared" si="241"/>
        <v>48.899673596546371</v>
      </c>
      <c r="AO159" s="71">
        <f t="shared" si="199"/>
        <v>88</v>
      </c>
      <c r="AP159" s="71">
        <f t="shared" si="200"/>
        <v>4.55</v>
      </c>
      <c r="AQ159" s="71">
        <v>1</v>
      </c>
      <c r="AR159" s="62">
        <f t="shared" si="201"/>
        <v>1.325</v>
      </c>
      <c r="AS159" s="70">
        <f t="shared" si="169"/>
        <v>5184</v>
      </c>
      <c r="AT159" s="70">
        <f t="shared" si="202"/>
        <v>604454.40000000002</v>
      </c>
      <c r="AU159" s="70">
        <f t="shared" si="203"/>
        <v>9039394.0821571685</v>
      </c>
      <c r="AV159" s="70">
        <f t="shared" si="204"/>
        <v>370253581605.1593</v>
      </c>
      <c r="AW159" s="70">
        <f t="shared" si="205"/>
        <v>1762.4897175152767</v>
      </c>
      <c r="AX159" s="99">
        <f t="shared" si="164"/>
        <v>14.954633603721254</v>
      </c>
      <c r="AZ159" s="71">
        <f t="shared" si="206"/>
        <v>51</v>
      </c>
      <c r="BA159" s="71">
        <f t="shared" si="207"/>
        <v>6.06</v>
      </c>
      <c r="BB159" s="71">
        <v>1</v>
      </c>
      <c r="BC159" s="62">
        <f t="shared" si="208"/>
        <v>1.51</v>
      </c>
      <c r="BD159" s="70">
        <f t="shared" si="170"/>
        <v>40</v>
      </c>
      <c r="BE159" s="70">
        <f t="shared" si="209"/>
        <v>3080.4</v>
      </c>
      <c r="BF159" s="70">
        <f t="shared" si="210"/>
        <v>71281.787200328239</v>
      </c>
      <c r="BG159" s="70">
        <f t="shared" si="211"/>
        <v>493128946049.94843</v>
      </c>
      <c r="BH159" s="70">
        <f t="shared" si="212"/>
        <v>1762.4897175152767</v>
      </c>
      <c r="BI159" s="99">
        <f t="shared" ref="BI159:BI222" si="245">BF159/BE159</f>
        <v>23.140432151775173</v>
      </c>
      <c r="BK159" s="71">
        <f t="shared" si="213"/>
        <v>1</v>
      </c>
      <c r="BL159" s="71">
        <f t="shared" si="214"/>
        <v>7.8199999999999994</v>
      </c>
      <c r="BM159" s="71">
        <v>1</v>
      </c>
      <c r="BN159" s="62">
        <f t="shared" si="215"/>
        <v>1.76</v>
      </c>
      <c r="BO159" s="70">
        <f t="shared" si="171"/>
        <v>1</v>
      </c>
      <c r="BP159" s="70">
        <f t="shared" si="216"/>
        <v>1.76</v>
      </c>
      <c r="BQ159" s="70">
        <f t="shared" si="217"/>
        <v>89.828211360768137</v>
      </c>
      <c r="BR159" s="70">
        <f t="shared" si="218"/>
        <v>636347913879.63635</v>
      </c>
      <c r="BS159" s="70">
        <f t="shared" si="219"/>
        <v>1762.4897175152767</v>
      </c>
      <c r="BT159" s="99">
        <f t="shared" ref="BT159:BT205" si="246">BQ159/BP159</f>
        <v>51.038756454981893</v>
      </c>
      <c r="BV159" s="71">
        <f t="shared" si="220"/>
        <v>-54</v>
      </c>
      <c r="BW159" s="71">
        <f t="shared" si="221"/>
        <v>9.8550000000000004</v>
      </c>
      <c r="BX159" s="71">
        <v>1</v>
      </c>
      <c r="BY159" s="62">
        <f t="shared" si="222"/>
        <v>2.0350000000000001</v>
      </c>
      <c r="BZ159" s="70">
        <f t="shared" si="172"/>
        <v>1</v>
      </c>
      <c r="CA159" s="70">
        <f t="shared" si="223"/>
        <v>-109.89000000000001</v>
      </c>
      <c r="CB159" s="70">
        <f t="shared" si="224"/>
        <v>5.5275499455545621E-2</v>
      </c>
      <c r="CC159" s="70">
        <f t="shared" si="225"/>
        <v>801944845432.71326</v>
      </c>
      <c r="CD159" s="70">
        <f t="shared" si="226"/>
        <v>1762.4897175152767</v>
      </c>
      <c r="CG159" s="71">
        <f t="shared" si="227"/>
        <v>-104</v>
      </c>
      <c r="CH159" s="71">
        <f t="shared" si="228"/>
        <v>12.14</v>
      </c>
      <c r="CI159" s="71">
        <v>1</v>
      </c>
      <c r="CJ159" s="62">
        <f t="shared" si="229"/>
        <v>2.2850000000000001</v>
      </c>
      <c r="CK159" s="70">
        <f t="shared" si="173"/>
        <v>1</v>
      </c>
      <c r="CL159" s="70">
        <f t="shared" si="230"/>
        <v>-237.64000000000001</v>
      </c>
      <c r="CM159" s="70">
        <f t="shared" si="231"/>
        <v>6.6495885990447559E-5</v>
      </c>
      <c r="CN159" s="70">
        <f t="shared" si="232"/>
        <v>987885380370.68884</v>
      </c>
      <c r="CO159" s="70">
        <f t="shared" si="233"/>
        <v>1762.4897175152767</v>
      </c>
      <c r="CR159" s="71">
        <f t="shared" si="234"/>
        <v>-167</v>
      </c>
      <c r="CS159" s="71">
        <f t="shared" si="235"/>
        <v>14.74</v>
      </c>
      <c r="CT159" s="71">
        <v>1</v>
      </c>
      <c r="CU159" s="62">
        <f t="shared" si="242"/>
        <v>2.6</v>
      </c>
      <c r="CV159" s="70">
        <f t="shared" si="174"/>
        <v>1</v>
      </c>
      <c r="CW159" s="70">
        <f t="shared" si="236"/>
        <v>-434.2</v>
      </c>
      <c r="CX159" s="70">
        <f t="shared" si="237"/>
        <v>1.3004558970198861E-8</v>
      </c>
      <c r="CY159" s="70">
        <f t="shared" si="238"/>
        <v>1199458855573.637</v>
      </c>
      <c r="CZ159" s="70">
        <f t="shared" si="239"/>
        <v>1762.4897175152767</v>
      </c>
    </row>
    <row r="160" spans="1:104">
      <c r="A160" s="62">
        <f t="shared" si="175"/>
        <v>51.984153366799546</v>
      </c>
      <c r="B160" s="62">
        <f t="shared" si="176"/>
        <v>5.1333333333333337</v>
      </c>
      <c r="C160" s="83">
        <f t="shared" si="244"/>
        <v>7.8199999999999994</v>
      </c>
      <c r="D160" s="87"/>
      <c r="E160" s="65">
        <f t="shared" si="177"/>
        <v>1869493099.4356346</v>
      </c>
      <c r="F160" s="62">
        <f t="shared" si="240"/>
        <v>30.800000000000015</v>
      </c>
      <c r="G160" s="66">
        <v>154</v>
      </c>
      <c r="H160" s="71">
        <f t="shared" si="178"/>
        <v>154</v>
      </c>
      <c r="I160" s="71">
        <f t="shared" si="179"/>
        <v>1</v>
      </c>
      <c r="J160" s="71">
        <v>1</v>
      </c>
      <c r="K160" s="62">
        <f t="shared" si="180"/>
        <v>1</v>
      </c>
      <c r="L160" s="70">
        <f t="shared" si="166"/>
        <v>3951360</v>
      </c>
      <c r="M160" s="70">
        <f t="shared" si="181"/>
        <v>608509440</v>
      </c>
      <c r="N160" s="70">
        <f t="shared" si="182"/>
        <v>18694930994.356346</v>
      </c>
      <c r="O160" s="70">
        <f t="shared" si="183"/>
        <v>93474654971.781738</v>
      </c>
      <c r="P160" s="70">
        <f t="shared" si="184"/>
        <v>1826.3765882868906</v>
      </c>
      <c r="Q160" s="99">
        <f t="shared" si="243"/>
        <v>30.722499546360932</v>
      </c>
      <c r="S160" s="71">
        <f t="shared" si="185"/>
        <v>144</v>
      </c>
      <c r="T160" s="71">
        <f t="shared" si="186"/>
        <v>2.0499999999999998</v>
      </c>
      <c r="U160" s="71">
        <v>1</v>
      </c>
      <c r="V160" s="62">
        <f t="shared" si="187"/>
        <v>1.05</v>
      </c>
      <c r="W160" s="70">
        <f t="shared" si="167"/>
        <v>7902720</v>
      </c>
      <c r="X160" s="70">
        <f t="shared" si="188"/>
        <v>1194891264</v>
      </c>
      <c r="Y160" s="70">
        <f t="shared" si="189"/>
        <v>9581152134.6076221</v>
      </c>
      <c r="Z160" s="70">
        <f t="shared" si="190"/>
        <v>191623042692.15253</v>
      </c>
      <c r="AA160" s="70">
        <f t="shared" si="191"/>
        <v>1826.3765882868906</v>
      </c>
      <c r="AB160" s="99">
        <f t="shared" si="163"/>
        <v>8.0184301478060025</v>
      </c>
      <c r="AD160" s="71">
        <f t="shared" si="192"/>
        <v>119</v>
      </c>
      <c r="AE160" s="71">
        <f t="shared" si="193"/>
        <v>3.2249999999999996</v>
      </c>
      <c r="AF160" s="71">
        <v>1</v>
      </c>
      <c r="AG160" s="62">
        <f t="shared" si="194"/>
        <v>1.175</v>
      </c>
      <c r="AH160" s="70">
        <f t="shared" si="168"/>
        <v>60480</v>
      </c>
      <c r="AI160" s="70">
        <f t="shared" si="195"/>
        <v>8456616</v>
      </c>
      <c r="AJ160" s="70">
        <f t="shared" si="196"/>
        <v>471024628.56874293</v>
      </c>
      <c r="AK160" s="70">
        <f t="shared" si="197"/>
        <v>301455762283.99603</v>
      </c>
      <c r="AL160" s="70">
        <f t="shared" si="198"/>
        <v>1826.3765882868906</v>
      </c>
      <c r="AM160" s="99">
        <f t="shared" si="241"/>
        <v>55.698949623436008</v>
      </c>
      <c r="AO160" s="71">
        <f t="shared" si="199"/>
        <v>89</v>
      </c>
      <c r="AP160" s="71">
        <f t="shared" si="200"/>
        <v>4.55</v>
      </c>
      <c r="AQ160" s="71">
        <v>1</v>
      </c>
      <c r="AR160" s="62">
        <f t="shared" si="201"/>
        <v>1.325</v>
      </c>
      <c r="AS160" s="70">
        <f t="shared" si="169"/>
        <v>5184</v>
      </c>
      <c r="AT160" s="70">
        <f t="shared" si="202"/>
        <v>611323.19999999995</v>
      </c>
      <c r="AU160" s="70">
        <f t="shared" si="203"/>
        <v>10383537.112343876</v>
      </c>
      <c r="AV160" s="70">
        <f t="shared" si="204"/>
        <v>425309680121.60687</v>
      </c>
      <c r="AW160" s="70">
        <f t="shared" si="205"/>
        <v>1826.3765882868906</v>
      </c>
      <c r="AX160" s="99">
        <f t="shared" si="164"/>
        <v>16.985347705344534</v>
      </c>
      <c r="AZ160" s="71">
        <f t="shared" si="206"/>
        <v>52</v>
      </c>
      <c r="BA160" s="71">
        <f t="shared" si="207"/>
        <v>6.06</v>
      </c>
      <c r="BB160" s="71">
        <v>1</v>
      </c>
      <c r="BC160" s="62">
        <f t="shared" si="208"/>
        <v>1.51</v>
      </c>
      <c r="BD160" s="70">
        <f t="shared" si="170"/>
        <v>40</v>
      </c>
      <c r="BE160" s="70">
        <f t="shared" si="209"/>
        <v>3140.8</v>
      </c>
      <c r="BF160" s="70">
        <f t="shared" si="210"/>
        <v>81881.271698265773</v>
      </c>
      <c r="BG160" s="70">
        <f t="shared" si="211"/>
        <v>566456409128.99719</v>
      </c>
      <c r="BH160" s="70">
        <f t="shared" si="212"/>
        <v>1826.3765882868906</v>
      </c>
      <c r="BI160" s="99">
        <f t="shared" si="245"/>
        <v>26.070196032305709</v>
      </c>
      <c r="BK160" s="71">
        <f t="shared" si="213"/>
        <v>2</v>
      </c>
      <c r="BL160" s="71">
        <f t="shared" si="214"/>
        <v>7.8199999999999994</v>
      </c>
      <c r="BM160" s="71">
        <v>1</v>
      </c>
      <c r="BN160" s="62">
        <f t="shared" si="215"/>
        <v>1.76</v>
      </c>
      <c r="BO160" s="70">
        <f t="shared" si="171"/>
        <v>1</v>
      </c>
      <c r="BP160" s="70">
        <f t="shared" si="216"/>
        <v>3.52</v>
      </c>
      <c r="BQ160" s="70">
        <f t="shared" si="217"/>
        <v>103.18551862244033</v>
      </c>
      <c r="BR160" s="70">
        <f t="shared" si="218"/>
        <v>730971801879.33313</v>
      </c>
      <c r="BS160" s="70">
        <f t="shared" si="219"/>
        <v>1826.3765882868906</v>
      </c>
      <c r="BT160" s="99">
        <f t="shared" si="246"/>
        <v>29.314067790466002</v>
      </c>
      <c r="BV160" s="71">
        <f t="shared" si="220"/>
        <v>-53</v>
      </c>
      <c r="BW160" s="71">
        <f t="shared" si="221"/>
        <v>9.8550000000000004</v>
      </c>
      <c r="BX160" s="71">
        <v>1</v>
      </c>
      <c r="BY160" s="62">
        <f t="shared" si="222"/>
        <v>2.0350000000000001</v>
      </c>
      <c r="BZ160" s="70">
        <f t="shared" si="172"/>
        <v>1</v>
      </c>
      <c r="CA160" s="70">
        <f t="shared" si="223"/>
        <v>-107.855</v>
      </c>
      <c r="CB160" s="70">
        <f t="shared" si="224"/>
        <v>6.3494875296224759E-2</v>
      </c>
      <c r="CC160" s="70">
        <f t="shared" si="225"/>
        <v>921192724746.90894</v>
      </c>
      <c r="CD160" s="70">
        <f t="shared" si="226"/>
        <v>1826.3765882868906</v>
      </c>
      <c r="CG160" s="71">
        <f t="shared" si="227"/>
        <v>-103</v>
      </c>
      <c r="CH160" s="71">
        <f t="shared" si="228"/>
        <v>12.14</v>
      </c>
      <c r="CI160" s="71">
        <v>1</v>
      </c>
      <c r="CJ160" s="62">
        <f t="shared" si="229"/>
        <v>2.2850000000000001</v>
      </c>
      <c r="CK160" s="70">
        <f t="shared" si="173"/>
        <v>1</v>
      </c>
      <c r="CL160" s="70">
        <f t="shared" si="230"/>
        <v>-235.35500000000002</v>
      </c>
      <c r="CM160" s="70">
        <f t="shared" si="231"/>
        <v>7.6383714851297504E-5</v>
      </c>
      <c r="CN160" s="70">
        <f t="shared" si="232"/>
        <v>1134782311357.4302</v>
      </c>
      <c r="CO160" s="70">
        <f t="shared" si="233"/>
        <v>1826.3765882868906</v>
      </c>
      <c r="CR160" s="71">
        <f t="shared" si="234"/>
        <v>-166</v>
      </c>
      <c r="CS160" s="71">
        <f t="shared" si="235"/>
        <v>14.74</v>
      </c>
      <c r="CT160" s="71">
        <v>1</v>
      </c>
      <c r="CU160" s="62">
        <f t="shared" si="242"/>
        <v>2.6</v>
      </c>
      <c r="CV160" s="70">
        <f t="shared" si="174"/>
        <v>1</v>
      </c>
      <c r="CW160" s="70">
        <f t="shared" si="236"/>
        <v>-431.6</v>
      </c>
      <c r="CX160" s="70">
        <f t="shared" si="237"/>
        <v>1.4938315496529369E-8</v>
      </c>
      <c r="CY160" s="70">
        <f t="shared" si="238"/>
        <v>1377816414284.0627</v>
      </c>
      <c r="CZ160" s="70">
        <f t="shared" si="239"/>
        <v>1826.3765882868906</v>
      </c>
    </row>
    <row r="161" spans="1:104">
      <c r="A161" s="62">
        <f t="shared" si="175"/>
        <v>53.817370576238226</v>
      </c>
      <c r="B161" s="62">
        <f t="shared" si="176"/>
        <v>5.166666666666667</v>
      </c>
      <c r="C161" s="83">
        <f t="shared" si="244"/>
        <v>7.8199999999999994</v>
      </c>
      <c r="D161" s="87"/>
      <c r="E161" s="65">
        <f t="shared" si="177"/>
        <v>2147483648.0000219</v>
      </c>
      <c r="F161" s="62">
        <f t="shared" si="240"/>
        <v>31.000000000000018</v>
      </c>
      <c r="G161" s="66">
        <v>155</v>
      </c>
      <c r="H161" s="71">
        <f t="shared" si="178"/>
        <v>155</v>
      </c>
      <c r="I161" s="71">
        <f t="shared" si="179"/>
        <v>1</v>
      </c>
      <c r="J161" s="71">
        <v>1</v>
      </c>
      <c r="K161" s="62">
        <f t="shared" si="180"/>
        <v>1</v>
      </c>
      <c r="L161" s="70">
        <f t="shared" si="166"/>
        <v>3951360</v>
      </c>
      <c r="M161" s="70">
        <f t="shared" si="181"/>
        <v>612460800</v>
      </c>
      <c r="N161" s="70">
        <f t="shared" si="182"/>
        <v>21474836480.000221</v>
      </c>
      <c r="O161" s="70">
        <f t="shared" si="183"/>
        <v>107374182400.0011</v>
      </c>
      <c r="P161" s="70">
        <f t="shared" si="184"/>
        <v>1892.5775319310442</v>
      </c>
      <c r="Q161" s="99">
        <f t="shared" si="243"/>
        <v>35.063201563267761</v>
      </c>
      <c r="S161" s="71">
        <f t="shared" si="185"/>
        <v>145</v>
      </c>
      <c r="T161" s="71">
        <f t="shared" si="186"/>
        <v>2.0499999999999998</v>
      </c>
      <c r="U161" s="71">
        <v>1</v>
      </c>
      <c r="V161" s="62">
        <f t="shared" si="187"/>
        <v>1.05</v>
      </c>
      <c r="W161" s="70">
        <f t="shared" si="167"/>
        <v>7902720</v>
      </c>
      <c r="X161" s="70">
        <f t="shared" si="188"/>
        <v>1203189120</v>
      </c>
      <c r="Y161" s="70">
        <f t="shared" si="189"/>
        <v>11005853696.000107</v>
      </c>
      <c r="Z161" s="70">
        <f t="shared" si="190"/>
        <v>220117073920.00223</v>
      </c>
      <c r="AA161" s="70">
        <f t="shared" si="191"/>
        <v>1892.5775319310442</v>
      </c>
      <c r="AB161" s="99">
        <f t="shared" si="163"/>
        <v>9.147235054785158</v>
      </c>
      <c r="AD161" s="71">
        <f t="shared" si="192"/>
        <v>120</v>
      </c>
      <c r="AE161" s="71">
        <f t="shared" si="193"/>
        <v>3.2249999999999996</v>
      </c>
      <c r="AF161" s="71">
        <v>14</v>
      </c>
      <c r="AG161" s="62">
        <f t="shared" si="194"/>
        <v>1.175</v>
      </c>
      <c r="AH161" s="70">
        <f t="shared" si="168"/>
        <v>846720</v>
      </c>
      <c r="AI161" s="70">
        <f t="shared" si="195"/>
        <v>119387520</v>
      </c>
      <c r="AJ161" s="70">
        <f t="shared" si="196"/>
        <v>541065216.00000429</v>
      </c>
      <c r="AK161" s="70">
        <f t="shared" si="197"/>
        <v>346281738240.00348</v>
      </c>
      <c r="AL161" s="70">
        <f t="shared" si="198"/>
        <v>1892.5775319310442</v>
      </c>
      <c r="AM161" s="99">
        <f t="shared" si="241"/>
        <v>4.5320081696981749</v>
      </c>
      <c r="AO161" s="71">
        <f t="shared" si="199"/>
        <v>90</v>
      </c>
      <c r="AP161" s="71">
        <f t="shared" si="200"/>
        <v>4.55</v>
      </c>
      <c r="AQ161" s="71">
        <v>1</v>
      </c>
      <c r="AR161" s="62">
        <f t="shared" si="201"/>
        <v>1.325</v>
      </c>
      <c r="AS161" s="70">
        <f t="shared" si="169"/>
        <v>5184</v>
      </c>
      <c r="AT161" s="70">
        <f t="shared" si="202"/>
        <v>618192</v>
      </c>
      <c r="AU161" s="70">
        <f t="shared" si="203"/>
        <v>11927552.000000071</v>
      </c>
      <c r="AV161" s="70">
        <f t="shared" si="204"/>
        <v>488552529920.00494</v>
      </c>
      <c r="AW161" s="70">
        <f t="shared" si="205"/>
        <v>1892.5775319310442</v>
      </c>
      <c r="AX161" s="99">
        <f t="shared" si="164"/>
        <v>19.294251624091011</v>
      </c>
      <c r="AZ161" s="71">
        <f t="shared" si="206"/>
        <v>53</v>
      </c>
      <c r="BA161" s="71">
        <f t="shared" si="207"/>
        <v>6.06</v>
      </c>
      <c r="BB161" s="71">
        <v>1</v>
      </c>
      <c r="BC161" s="62">
        <f t="shared" si="208"/>
        <v>1.51</v>
      </c>
      <c r="BD161" s="70">
        <f t="shared" si="170"/>
        <v>40</v>
      </c>
      <c r="BE161" s="70">
        <f t="shared" si="209"/>
        <v>3201.2</v>
      </c>
      <c r="BF161" s="70">
        <f t="shared" si="210"/>
        <v>94056.882104863165</v>
      </c>
      <c r="BG161" s="70">
        <f t="shared" si="211"/>
        <v>650687545344.00659</v>
      </c>
      <c r="BH161" s="70">
        <f t="shared" si="212"/>
        <v>1892.5775319310442</v>
      </c>
      <c r="BI161" s="99">
        <f t="shared" si="245"/>
        <v>29.381757498707724</v>
      </c>
      <c r="BK161" s="71">
        <f t="shared" si="213"/>
        <v>3</v>
      </c>
      <c r="BL161" s="71">
        <f t="shared" si="214"/>
        <v>7.8199999999999994</v>
      </c>
      <c r="BM161" s="71">
        <v>1</v>
      </c>
      <c r="BN161" s="62">
        <f t="shared" si="215"/>
        <v>1.76</v>
      </c>
      <c r="BO161" s="70">
        <f t="shared" si="171"/>
        <v>1</v>
      </c>
      <c r="BP161" s="70">
        <f t="shared" si="216"/>
        <v>5.28</v>
      </c>
      <c r="BQ161" s="70">
        <f t="shared" si="217"/>
        <v>118.52903550111314</v>
      </c>
      <c r="BR161" s="70">
        <f t="shared" si="218"/>
        <v>839666106368.00854</v>
      </c>
      <c r="BS161" s="70">
        <f t="shared" si="219"/>
        <v>1892.5775319310442</v>
      </c>
      <c r="BT161" s="99">
        <f t="shared" si="246"/>
        <v>22.448680966119912</v>
      </c>
      <c r="BV161" s="71">
        <f t="shared" si="220"/>
        <v>-52</v>
      </c>
      <c r="BW161" s="71">
        <f t="shared" si="221"/>
        <v>9.8550000000000004</v>
      </c>
      <c r="BX161" s="71">
        <v>1</v>
      </c>
      <c r="BY161" s="62">
        <f t="shared" si="222"/>
        <v>2.0350000000000001</v>
      </c>
      <c r="BZ161" s="70">
        <f t="shared" si="172"/>
        <v>1</v>
      </c>
      <c r="CA161" s="70">
        <f t="shared" si="223"/>
        <v>-105.82000000000001</v>
      </c>
      <c r="CB161" s="70">
        <f t="shared" si="224"/>
        <v>7.293645880351525E-2</v>
      </c>
      <c r="CC161" s="70">
        <f t="shared" si="225"/>
        <v>1058172567552.0109</v>
      </c>
      <c r="CD161" s="70">
        <f t="shared" si="226"/>
        <v>1892.5775319310442</v>
      </c>
      <c r="CG161" s="71">
        <f t="shared" si="227"/>
        <v>-102</v>
      </c>
      <c r="CH161" s="71">
        <f t="shared" si="228"/>
        <v>12.14</v>
      </c>
      <c r="CI161" s="71">
        <v>1</v>
      </c>
      <c r="CJ161" s="62">
        <f t="shared" si="229"/>
        <v>2.2850000000000001</v>
      </c>
      <c r="CK161" s="70">
        <f t="shared" si="173"/>
        <v>1</v>
      </c>
      <c r="CL161" s="70">
        <f t="shared" si="230"/>
        <v>-233.07000000000002</v>
      </c>
      <c r="CM161" s="70">
        <f t="shared" si="231"/>
        <v>8.7741847598248057E-5</v>
      </c>
      <c r="CN161" s="70">
        <f t="shared" si="232"/>
        <v>1303522574336.0134</v>
      </c>
      <c r="CO161" s="70">
        <f t="shared" si="233"/>
        <v>1892.5775319310442</v>
      </c>
      <c r="CR161" s="71">
        <f t="shared" si="234"/>
        <v>-165</v>
      </c>
      <c r="CS161" s="71">
        <f t="shared" si="235"/>
        <v>14.74</v>
      </c>
      <c r="CT161" s="71">
        <v>1</v>
      </c>
      <c r="CU161" s="62">
        <f t="shared" si="242"/>
        <v>2.6</v>
      </c>
      <c r="CV161" s="70">
        <f t="shared" si="174"/>
        <v>1</v>
      </c>
      <c r="CW161" s="70">
        <f t="shared" si="236"/>
        <v>-429</v>
      </c>
      <c r="CX161" s="70">
        <f t="shared" si="237"/>
        <v>1.7159618437290007E-8</v>
      </c>
      <c r="CY161" s="70">
        <f t="shared" si="238"/>
        <v>1582695448576.0161</v>
      </c>
      <c r="CZ161" s="70">
        <f t="shared" si="239"/>
        <v>1892.5775319310442</v>
      </c>
    </row>
    <row r="162" spans="1:104">
      <c r="A162" s="62">
        <f t="shared" si="175"/>
        <v>55.715236050952463</v>
      </c>
      <c r="B162" s="62">
        <f t="shared" si="176"/>
        <v>5.2</v>
      </c>
      <c r="C162" s="83">
        <f t="shared" si="244"/>
        <v>7.8199999999999994</v>
      </c>
      <c r="D162" s="87"/>
      <c r="E162" s="65">
        <f t="shared" si="177"/>
        <v>2466810933.8406577</v>
      </c>
      <c r="F162" s="62">
        <f t="shared" si="240"/>
        <v>31.200000000000014</v>
      </c>
      <c r="G162" s="66">
        <v>156</v>
      </c>
      <c r="H162" s="71">
        <f t="shared" si="178"/>
        <v>156</v>
      </c>
      <c r="I162" s="71">
        <f t="shared" si="179"/>
        <v>1</v>
      </c>
      <c r="J162" s="71">
        <v>1</v>
      </c>
      <c r="K162" s="62">
        <f t="shared" si="180"/>
        <v>1</v>
      </c>
      <c r="L162" s="70">
        <f t="shared" si="166"/>
        <v>3951360</v>
      </c>
      <c r="M162" s="70">
        <f t="shared" si="181"/>
        <v>616412160</v>
      </c>
      <c r="N162" s="70">
        <f t="shared" si="182"/>
        <v>24668109338.406578</v>
      </c>
      <c r="O162" s="70">
        <f t="shared" si="183"/>
        <v>123340546692.03288</v>
      </c>
      <c r="P162" s="70">
        <f t="shared" si="184"/>
        <v>1961.1763089935268</v>
      </c>
      <c r="Q162" s="99">
        <f t="shared" si="243"/>
        <v>40.018855790266336</v>
      </c>
      <c r="S162" s="71">
        <f t="shared" si="185"/>
        <v>146</v>
      </c>
      <c r="T162" s="71">
        <f t="shared" si="186"/>
        <v>2.0499999999999998</v>
      </c>
      <c r="U162" s="71">
        <v>1</v>
      </c>
      <c r="V162" s="62">
        <f t="shared" si="187"/>
        <v>1.05</v>
      </c>
      <c r="W162" s="70">
        <f t="shared" si="167"/>
        <v>7902720</v>
      </c>
      <c r="X162" s="70">
        <f t="shared" si="188"/>
        <v>1211486976</v>
      </c>
      <c r="Y162" s="70">
        <f t="shared" si="189"/>
        <v>12642406035.933361</v>
      </c>
      <c r="Z162" s="70">
        <f t="shared" si="190"/>
        <v>252848120718.66742</v>
      </c>
      <c r="AA162" s="70">
        <f t="shared" si="191"/>
        <v>1961.1763089935268</v>
      </c>
      <c r="AB162" s="99">
        <f t="shared" si="163"/>
        <v>10.435445272119344</v>
      </c>
      <c r="AD162" s="71">
        <f t="shared" si="192"/>
        <v>121</v>
      </c>
      <c r="AE162" s="71">
        <f t="shared" si="193"/>
        <v>3.2249999999999996</v>
      </c>
      <c r="AF162" s="71">
        <v>1</v>
      </c>
      <c r="AG162" s="62">
        <f t="shared" si="194"/>
        <v>1.175</v>
      </c>
      <c r="AH162" s="70">
        <f t="shared" si="168"/>
        <v>846720</v>
      </c>
      <c r="AI162" s="70">
        <f t="shared" si="195"/>
        <v>120382416</v>
      </c>
      <c r="AJ162" s="70">
        <f t="shared" si="196"/>
        <v>621520723.56532061</v>
      </c>
      <c r="AK162" s="70">
        <f t="shared" si="197"/>
        <v>397773263081.80597</v>
      </c>
      <c r="AL162" s="70">
        <f t="shared" si="198"/>
        <v>1961.1763089935268</v>
      </c>
      <c r="AM162" s="99">
        <f t="shared" si="241"/>
        <v>5.1628862770566144</v>
      </c>
      <c r="AO162" s="71">
        <f t="shared" si="199"/>
        <v>91</v>
      </c>
      <c r="AP162" s="71">
        <f t="shared" si="200"/>
        <v>4.55</v>
      </c>
      <c r="AQ162" s="71">
        <v>1</v>
      </c>
      <c r="AR162" s="62">
        <f t="shared" si="201"/>
        <v>1.325</v>
      </c>
      <c r="AS162" s="70">
        <f t="shared" si="169"/>
        <v>5184</v>
      </c>
      <c r="AT162" s="70">
        <f t="shared" si="202"/>
        <v>625060.79999999993</v>
      </c>
      <c r="AU162" s="70">
        <f t="shared" si="203"/>
        <v>13701159.361541675</v>
      </c>
      <c r="AV162" s="70">
        <f t="shared" si="204"/>
        <v>561199487448.74963</v>
      </c>
      <c r="AW162" s="70">
        <f t="shared" si="205"/>
        <v>1961.1763089935268</v>
      </c>
      <c r="AX162" s="99">
        <f t="shared" si="164"/>
        <v>21.919722627849445</v>
      </c>
      <c r="AZ162" s="71">
        <f t="shared" si="206"/>
        <v>54</v>
      </c>
      <c r="BA162" s="71">
        <f t="shared" si="207"/>
        <v>6.06</v>
      </c>
      <c r="BB162" s="71">
        <v>1</v>
      </c>
      <c r="BC162" s="62">
        <f t="shared" si="208"/>
        <v>1.51</v>
      </c>
      <c r="BD162" s="70">
        <f t="shared" si="170"/>
        <v>40</v>
      </c>
      <c r="BE162" s="70">
        <f t="shared" si="209"/>
        <v>3261.6</v>
      </c>
      <c r="BF162" s="70">
        <f t="shared" si="210"/>
        <v>108042.98575000637</v>
      </c>
      <c r="BG162" s="70">
        <f t="shared" si="211"/>
        <v>747443712953.71924</v>
      </c>
      <c r="BH162" s="70">
        <f t="shared" si="212"/>
        <v>1961.1763089935268</v>
      </c>
      <c r="BI162" s="99">
        <f t="shared" si="245"/>
        <v>33.125762125952406</v>
      </c>
      <c r="BK162" s="71">
        <f t="shared" si="213"/>
        <v>4</v>
      </c>
      <c r="BL162" s="71">
        <f t="shared" si="214"/>
        <v>7.8199999999999994</v>
      </c>
      <c r="BM162" s="71">
        <v>1</v>
      </c>
      <c r="BN162" s="62">
        <f t="shared" si="215"/>
        <v>1.76</v>
      </c>
      <c r="BO162" s="70">
        <f t="shared" si="171"/>
        <v>1</v>
      </c>
      <c r="BP162" s="70">
        <f t="shared" si="216"/>
        <v>7.04</v>
      </c>
      <c r="BQ162" s="70">
        <f t="shared" si="217"/>
        <v>136.15410809951382</v>
      </c>
      <c r="BR162" s="70">
        <f t="shared" si="218"/>
        <v>964523075131.69702</v>
      </c>
      <c r="BS162" s="70">
        <f t="shared" si="219"/>
        <v>1961.1763089935268</v>
      </c>
      <c r="BT162" s="99">
        <f t="shared" si="246"/>
        <v>19.340072173226396</v>
      </c>
      <c r="BV162" s="71">
        <f t="shared" si="220"/>
        <v>-51</v>
      </c>
      <c r="BW162" s="71">
        <f t="shared" si="221"/>
        <v>9.8550000000000004</v>
      </c>
      <c r="BX162" s="71">
        <v>1</v>
      </c>
      <c r="BY162" s="62">
        <f t="shared" si="222"/>
        <v>2.0350000000000001</v>
      </c>
      <c r="BZ162" s="70">
        <f t="shared" si="172"/>
        <v>1</v>
      </c>
      <c r="CA162" s="70">
        <f t="shared" si="223"/>
        <v>-103.78500000000001</v>
      </c>
      <c r="CB162" s="70">
        <f t="shared" si="224"/>
        <v>8.3781990246906995E-2</v>
      </c>
      <c r="CC162" s="70">
        <f t="shared" si="225"/>
        <v>1215521087649.9841</v>
      </c>
      <c r="CD162" s="70">
        <f t="shared" si="226"/>
        <v>1961.1763089935268</v>
      </c>
      <c r="CG162" s="71">
        <f t="shared" si="227"/>
        <v>-101</v>
      </c>
      <c r="CH162" s="71">
        <f t="shared" si="228"/>
        <v>12.14</v>
      </c>
      <c r="CI162" s="71">
        <v>1</v>
      </c>
      <c r="CJ162" s="62">
        <f t="shared" si="229"/>
        <v>2.2850000000000001</v>
      </c>
      <c r="CK162" s="70">
        <f t="shared" si="173"/>
        <v>1</v>
      </c>
      <c r="CL162" s="70">
        <f t="shared" si="230"/>
        <v>-230.78500000000003</v>
      </c>
      <c r="CM162" s="70">
        <f t="shared" si="231"/>
        <v>1.0078891600050809E-4</v>
      </c>
      <c r="CN162" s="70">
        <f t="shared" si="232"/>
        <v>1497354236841.2793</v>
      </c>
      <c r="CO162" s="70">
        <f t="shared" si="233"/>
        <v>1961.1763089935268</v>
      </c>
      <c r="CR162" s="71">
        <f t="shared" si="234"/>
        <v>-164</v>
      </c>
      <c r="CS162" s="71">
        <f t="shared" si="235"/>
        <v>14.74</v>
      </c>
      <c r="CT162" s="71">
        <v>1</v>
      </c>
      <c r="CU162" s="62">
        <f t="shared" si="242"/>
        <v>2.6</v>
      </c>
      <c r="CV162" s="70">
        <f t="shared" si="174"/>
        <v>1</v>
      </c>
      <c r="CW162" s="70">
        <f t="shared" si="236"/>
        <v>-426.40000000000003</v>
      </c>
      <c r="CX162" s="70">
        <f t="shared" si="237"/>
        <v>1.9711225471291821E-8</v>
      </c>
      <c r="CY162" s="70">
        <f t="shared" si="238"/>
        <v>1818039658240.5647</v>
      </c>
      <c r="CZ162" s="70">
        <f t="shared" si="239"/>
        <v>1961.1763089935268</v>
      </c>
    </row>
    <row r="163" spans="1:104">
      <c r="A163" s="62">
        <f t="shared" si="175"/>
        <v>57.680029607093672</v>
      </c>
      <c r="B163" s="62">
        <f t="shared" si="176"/>
        <v>5.2333333333333334</v>
      </c>
      <c r="C163" s="83">
        <f t="shared" si="244"/>
        <v>7.8199999999999994</v>
      </c>
      <c r="D163" s="87"/>
      <c r="E163" s="65">
        <f t="shared" si="177"/>
        <v>2833621661.7914634</v>
      </c>
      <c r="F163" s="62">
        <f t="shared" si="240"/>
        <v>31.400000000000016</v>
      </c>
      <c r="G163" s="66">
        <v>157</v>
      </c>
      <c r="H163" s="71">
        <f t="shared" si="178"/>
        <v>157</v>
      </c>
      <c r="I163" s="71">
        <f t="shared" si="179"/>
        <v>1</v>
      </c>
      <c r="J163" s="71">
        <v>1</v>
      </c>
      <c r="K163" s="62">
        <f t="shared" si="180"/>
        <v>1</v>
      </c>
      <c r="L163" s="70">
        <f t="shared" si="166"/>
        <v>3951360</v>
      </c>
      <c r="M163" s="70">
        <f t="shared" si="181"/>
        <v>620363520</v>
      </c>
      <c r="N163" s="70">
        <f t="shared" si="182"/>
        <v>28336216617.914635</v>
      </c>
      <c r="O163" s="70">
        <f t="shared" si="183"/>
        <v>141681083089.57318</v>
      </c>
      <c r="P163" s="70">
        <f t="shared" si="184"/>
        <v>2032.259709823267</v>
      </c>
      <c r="Q163" s="99">
        <f t="shared" si="243"/>
        <v>45.676793854536506</v>
      </c>
      <c r="S163" s="71">
        <f t="shared" si="185"/>
        <v>147</v>
      </c>
      <c r="T163" s="71">
        <f t="shared" si="186"/>
        <v>2.0499999999999998</v>
      </c>
      <c r="U163" s="71">
        <v>1</v>
      </c>
      <c r="V163" s="62">
        <f t="shared" si="187"/>
        <v>1.05</v>
      </c>
      <c r="W163" s="70">
        <f t="shared" si="167"/>
        <v>7902720</v>
      </c>
      <c r="X163" s="70">
        <f t="shared" si="188"/>
        <v>1219784832</v>
      </c>
      <c r="Y163" s="70">
        <f t="shared" si="189"/>
        <v>14522311016.68124</v>
      </c>
      <c r="Z163" s="70">
        <f t="shared" si="190"/>
        <v>290446220333.625</v>
      </c>
      <c r="AA163" s="70">
        <f t="shared" si="191"/>
        <v>2032.259709823267</v>
      </c>
      <c r="AB163" s="99">
        <f t="shared" si="163"/>
        <v>11.905633383610757</v>
      </c>
      <c r="AD163" s="71">
        <f t="shared" si="192"/>
        <v>122</v>
      </c>
      <c r="AE163" s="71">
        <f t="shared" si="193"/>
        <v>3.2249999999999996</v>
      </c>
      <c r="AF163" s="71">
        <v>1</v>
      </c>
      <c r="AG163" s="62">
        <f t="shared" si="194"/>
        <v>1.175</v>
      </c>
      <c r="AH163" s="70">
        <f t="shared" si="168"/>
        <v>846720</v>
      </c>
      <c r="AI163" s="70">
        <f t="shared" si="195"/>
        <v>121377312</v>
      </c>
      <c r="AJ163" s="70">
        <f t="shared" si="196"/>
        <v>713939832.75605047</v>
      </c>
      <c r="AK163" s="70">
        <f t="shared" si="197"/>
        <v>456921492963.87341</v>
      </c>
      <c r="AL163" s="70">
        <f t="shared" si="198"/>
        <v>2032.259709823267</v>
      </c>
      <c r="AM163" s="99">
        <f t="shared" si="241"/>
        <v>5.8819875064958635</v>
      </c>
      <c r="AO163" s="71">
        <f t="shared" si="199"/>
        <v>92</v>
      </c>
      <c r="AP163" s="71">
        <f t="shared" si="200"/>
        <v>4.55</v>
      </c>
      <c r="AQ163" s="71">
        <v>1</v>
      </c>
      <c r="AR163" s="62">
        <f t="shared" si="201"/>
        <v>1.325</v>
      </c>
      <c r="AS163" s="70">
        <f t="shared" si="169"/>
        <v>5184</v>
      </c>
      <c r="AT163" s="70">
        <f t="shared" si="202"/>
        <v>631929.59999999998</v>
      </c>
      <c r="AU163" s="70">
        <f t="shared" si="203"/>
        <v>15738499.220155153</v>
      </c>
      <c r="AV163" s="70">
        <f t="shared" si="204"/>
        <v>644648928057.55786</v>
      </c>
      <c r="AW163" s="70">
        <f t="shared" si="205"/>
        <v>2032.259709823267</v>
      </c>
      <c r="AX163" s="99">
        <f t="shared" si="164"/>
        <v>24.905462918899754</v>
      </c>
      <c r="AZ163" s="71">
        <f t="shared" si="206"/>
        <v>55</v>
      </c>
      <c r="BA163" s="71">
        <f t="shared" si="207"/>
        <v>6.06</v>
      </c>
      <c r="BB163" s="71">
        <v>1</v>
      </c>
      <c r="BC163" s="62">
        <f t="shared" si="208"/>
        <v>1.51</v>
      </c>
      <c r="BD163" s="70">
        <f t="shared" si="170"/>
        <v>40</v>
      </c>
      <c r="BE163" s="70">
        <f t="shared" si="209"/>
        <v>3322</v>
      </c>
      <c r="BF163" s="70">
        <f t="shared" si="210"/>
        <v>124108.80000000045</v>
      </c>
      <c r="BG163" s="70">
        <f t="shared" si="211"/>
        <v>858587363522.81335</v>
      </c>
      <c r="BH163" s="70">
        <f t="shared" si="212"/>
        <v>2032.259709823267</v>
      </c>
      <c r="BI163" s="99">
        <f t="shared" si="245"/>
        <v>37.359662853702723</v>
      </c>
      <c r="BK163" s="71">
        <f t="shared" si="213"/>
        <v>5</v>
      </c>
      <c r="BL163" s="71">
        <f t="shared" si="214"/>
        <v>7.8199999999999994</v>
      </c>
      <c r="BM163" s="71">
        <v>1</v>
      </c>
      <c r="BN163" s="62">
        <f t="shared" si="215"/>
        <v>1.76</v>
      </c>
      <c r="BO163" s="70">
        <f t="shared" si="171"/>
        <v>1</v>
      </c>
      <c r="BP163" s="70">
        <f t="shared" si="216"/>
        <v>8.8000000000000007</v>
      </c>
      <c r="BQ163" s="70">
        <f t="shared" si="217"/>
        <v>156.4</v>
      </c>
      <c r="BR163" s="70">
        <f t="shared" si="218"/>
        <v>1107946069760.4622</v>
      </c>
      <c r="BS163" s="70">
        <f t="shared" si="219"/>
        <v>2032.259709823267</v>
      </c>
      <c r="BT163" s="99">
        <f t="shared" si="246"/>
        <v>17.772727272727273</v>
      </c>
      <c r="BV163" s="71">
        <f t="shared" si="220"/>
        <v>-50</v>
      </c>
      <c r="BW163" s="71">
        <f t="shared" si="221"/>
        <v>9.8550000000000004</v>
      </c>
      <c r="BX163" s="71">
        <v>1</v>
      </c>
      <c r="BY163" s="62">
        <f t="shared" si="222"/>
        <v>2.0350000000000001</v>
      </c>
      <c r="BZ163" s="70">
        <f t="shared" si="172"/>
        <v>1</v>
      </c>
      <c r="CA163" s="70">
        <f t="shared" si="223"/>
        <v>-101.75</v>
      </c>
      <c r="CB163" s="70">
        <f t="shared" si="224"/>
        <v>9.6240234374999692E-2</v>
      </c>
      <c r="CC163" s="70">
        <f t="shared" si="225"/>
        <v>1396267073847.7437</v>
      </c>
      <c r="CD163" s="70">
        <f t="shared" si="226"/>
        <v>2032.259709823267</v>
      </c>
      <c r="CG163" s="71">
        <f t="shared" si="227"/>
        <v>-100</v>
      </c>
      <c r="CH163" s="71">
        <f t="shared" si="228"/>
        <v>12.14</v>
      </c>
      <c r="CI163" s="71">
        <v>1</v>
      </c>
      <c r="CJ163" s="62">
        <f t="shared" si="229"/>
        <v>2.2850000000000001</v>
      </c>
      <c r="CK163" s="70">
        <f t="shared" si="173"/>
        <v>1</v>
      </c>
      <c r="CL163" s="70">
        <f t="shared" si="230"/>
        <v>-228.5</v>
      </c>
      <c r="CM163" s="70">
        <f t="shared" si="231"/>
        <v>1.1577606201171798E-4</v>
      </c>
      <c r="CN163" s="70">
        <f t="shared" si="232"/>
        <v>1720008348707.4185</v>
      </c>
      <c r="CO163" s="70">
        <f t="shared" si="233"/>
        <v>2032.259709823267</v>
      </c>
      <c r="CR163" s="71">
        <f t="shared" si="234"/>
        <v>-163</v>
      </c>
      <c r="CS163" s="71">
        <f t="shared" si="235"/>
        <v>14.74</v>
      </c>
      <c r="CT163" s="71">
        <v>1</v>
      </c>
      <c r="CU163" s="62">
        <f t="shared" si="242"/>
        <v>2.6</v>
      </c>
      <c r="CV163" s="70">
        <f t="shared" si="174"/>
        <v>1</v>
      </c>
      <c r="CW163" s="70">
        <f t="shared" si="236"/>
        <v>-423.8</v>
      </c>
      <c r="CX163" s="70">
        <f t="shared" si="237"/>
        <v>2.2642252273848567E-8</v>
      </c>
      <c r="CY163" s="70">
        <f t="shared" si="238"/>
        <v>2088379164740.3083</v>
      </c>
      <c r="CZ163" s="70">
        <f t="shared" si="239"/>
        <v>2032.259709823267</v>
      </c>
    </row>
    <row r="164" spans="1:104">
      <c r="A164" s="62">
        <f t="shared" si="175"/>
        <v>59.714111458356228</v>
      </c>
      <c r="B164" s="62">
        <f t="shared" si="176"/>
        <v>5.2666666666666666</v>
      </c>
      <c r="C164" s="83">
        <f t="shared" si="244"/>
        <v>7.8199999999999994</v>
      </c>
      <c r="D164" s="87"/>
      <c r="E164" s="65">
        <f t="shared" si="177"/>
        <v>3254976541.583818</v>
      </c>
      <c r="F164" s="62">
        <f t="shared" si="240"/>
        <v>31.600000000000016</v>
      </c>
      <c r="G164" s="66">
        <v>158</v>
      </c>
      <c r="H164" s="71">
        <f t="shared" si="178"/>
        <v>158</v>
      </c>
      <c r="I164" s="71">
        <f t="shared" si="179"/>
        <v>1</v>
      </c>
      <c r="J164" s="71">
        <v>1</v>
      </c>
      <c r="K164" s="62">
        <f t="shared" si="180"/>
        <v>1</v>
      </c>
      <c r="L164" s="70">
        <f t="shared" si="166"/>
        <v>3951360</v>
      </c>
      <c r="M164" s="70">
        <f t="shared" si="181"/>
        <v>624314880</v>
      </c>
      <c r="N164" s="70">
        <f t="shared" si="182"/>
        <v>32549765415.838181</v>
      </c>
      <c r="O164" s="70">
        <f t="shared" si="183"/>
        <v>162748827079.19089</v>
      </c>
      <c r="P164" s="70">
        <f t="shared" si="184"/>
        <v>2105.9176640980295</v>
      </c>
      <c r="Q164" s="99">
        <f t="shared" si="243"/>
        <v>52.136776582736871</v>
      </c>
      <c r="S164" s="71">
        <f t="shared" si="185"/>
        <v>148</v>
      </c>
      <c r="T164" s="71">
        <f t="shared" si="186"/>
        <v>2.0499999999999998</v>
      </c>
      <c r="U164" s="71">
        <v>1</v>
      </c>
      <c r="V164" s="62">
        <f t="shared" si="187"/>
        <v>1.05</v>
      </c>
      <c r="W164" s="70">
        <f t="shared" si="167"/>
        <v>7902720</v>
      </c>
      <c r="X164" s="70">
        <f t="shared" si="188"/>
        <v>1228082688</v>
      </c>
      <c r="Y164" s="70">
        <f t="shared" si="189"/>
        <v>16681754775.61706</v>
      </c>
      <c r="Z164" s="70">
        <f t="shared" si="190"/>
        <v>333635095512.34131</v>
      </c>
      <c r="AA164" s="70">
        <f t="shared" si="191"/>
        <v>2105.9176640980295</v>
      </c>
      <c r="AB164" s="99">
        <f t="shared" si="163"/>
        <v>13.583576202661249</v>
      </c>
      <c r="AD164" s="71">
        <f t="shared" si="192"/>
        <v>123</v>
      </c>
      <c r="AE164" s="71">
        <f t="shared" si="193"/>
        <v>3.2249999999999996</v>
      </c>
      <c r="AF164" s="71">
        <v>1</v>
      </c>
      <c r="AG164" s="62">
        <f t="shared" si="194"/>
        <v>1.175</v>
      </c>
      <c r="AH164" s="70">
        <f t="shared" si="168"/>
        <v>846720</v>
      </c>
      <c r="AI164" s="70">
        <f t="shared" si="195"/>
        <v>122372208</v>
      </c>
      <c r="AJ164" s="70">
        <f t="shared" si="196"/>
        <v>820101511.45373356</v>
      </c>
      <c r="AK164" s="70">
        <f t="shared" si="197"/>
        <v>524864967330.39056</v>
      </c>
      <c r="AL164" s="70">
        <f t="shared" si="198"/>
        <v>2105.9176640980295</v>
      </c>
      <c r="AM164" s="99">
        <f t="shared" si="241"/>
        <v>6.7016974267043832</v>
      </c>
      <c r="AO164" s="71">
        <f t="shared" si="199"/>
        <v>93</v>
      </c>
      <c r="AP164" s="71">
        <f t="shared" si="200"/>
        <v>4.55</v>
      </c>
      <c r="AQ164" s="71">
        <v>1</v>
      </c>
      <c r="AR164" s="62">
        <f t="shared" si="201"/>
        <v>1.325</v>
      </c>
      <c r="AS164" s="70">
        <f t="shared" si="169"/>
        <v>5184</v>
      </c>
      <c r="AT164" s="70">
        <f t="shared" si="202"/>
        <v>638798.4</v>
      </c>
      <c r="AU164" s="70">
        <f t="shared" si="203"/>
        <v>18078788.164314345</v>
      </c>
      <c r="AV164" s="70">
        <f t="shared" si="204"/>
        <v>740507163210.3186</v>
      </c>
      <c r="AW164" s="70">
        <f t="shared" si="205"/>
        <v>2105.9176640980295</v>
      </c>
      <c r="AX164" s="99">
        <f t="shared" si="164"/>
        <v>28.301242088762816</v>
      </c>
      <c r="AZ164" s="71">
        <f t="shared" si="206"/>
        <v>56</v>
      </c>
      <c r="BA164" s="71">
        <f t="shared" si="207"/>
        <v>6.06</v>
      </c>
      <c r="BB164" s="71">
        <v>1</v>
      </c>
      <c r="BC164" s="62">
        <f t="shared" si="208"/>
        <v>1.51</v>
      </c>
      <c r="BD164" s="70">
        <f t="shared" si="170"/>
        <v>40</v>
      </c>
      <c r="BE164" s="70">
        <f t="shared" si="209"/>
        <v>3382.4</v>
      </c>
      <c r="BF164" s="70">
        <f t="shared" si="210"/>
        <v>142563.57440065654</v>
      </c>
      <c r="BG164" s="70">
        <f t="shared" si="211"/>
        <v>986257892099.89685</v>
      </c>
      <c r="BH164" s="70">
        <f t="shared" si="212"/>
        <v>2105.9176640980295</v>
      </c>
      <c r="BI164" s="99">
        <f t="shared" si="245"/>
        <v>42.148644276447648</v>
      </c>
      <c r="BK164" s="71">
        <f t="shared" si="213"/>
        <v>6</v>
      </c>
      <c r="BL164" s="71">
        <f t="shared" si="214"/>
        <v>7.8199999999999994</v>
      </c>
      <c r="BM164" s="71">
        <v>1</v>
      </c>
      <c r="BN164" s="62">
        <f t="shared" si="215"/>
        <v>1.76</v>
      </c>
      <c r="BO164" s="70">
        <f t="shared" si="171"/>
        <v>1</v>
      </c>
      <c r="BP164" s="70">
        <f t="shared" si="216"/>
        <v>10.56</v>
      </c>
      <c r="BQ164" s="70">
        <f t="shared" si="217"/>
        <v>179.6564227215363</v>
      </c>
      <c r="BR164" s="70">
        <f t="shared" si="218"/>
        <v>1272695827759.2727</v>
      </c>
      <c r="BS164" s="70">
        <f t="shared" si="219"/>
        <v>2105.9176640980295</v>
      </c>
      <c r="BT164" s="99">
        <f t="shared" si="246"/>
        <v>17.0129188183273</v>
      </c>
      <c r="BV164" s="71">
        <f t="shared" si="220"/>
        <v>-49</v>
      </c>
      <c r="BW164" s="71">
        <f t="shared" si="221"/>
        <v>9.8550000000000004</v>
      </c>
      <c r="BX164" s="71">
        <v>1</v>
      </c>
      <c r="BY164" s="62">
        <f t="shared" si="222"/>
        <v>2.0350000000000001</v>
      </c>
      <c r="BZ164" s="70">
        <f t="shared" si="172"/>
        <v>1</v>
      </c>
      <c r="CA164" s="70">
        <f t="shared" si="223"/>
        <v>-99.715000000000003</v>
      </c>
      <c r="CB164" s="70">
        <f t="shared" si="224"/>
        <v>0.11055099891109126</v>
      </c>
      <c r="CC164" s="70">
        <f t="shared" si="225"/>
        <v>1603889690865.4265</v>
      </c>
      <c r="CD164" s="70">
        <f t="shared" si="226"/>
        <v>2105.9176640980295</v>
      </c>
      <c r="CG164" s="71">
        <f t="shared" si="227"/>
        <v>-99</v>
      </c>
      <c r="CH164" s="71">
        <f t="shared" si="228"/>
        <v>12.14</v>
      </c>
      <c r="CI164" s="71">
        <v>1</v>
      </c>
      <c r="CJ164" s="62">
        <f t="shared" si="229"/>
        <v>2.2850000000000001</v>
      </c>
      <c r="CK164" s="70">
        <f t="shared" si="173"/>
        <v>1</v>
      </c>
      <c r="CL164" s="70">
        <f t="shared" si="230"/>
        <v>-226.215</v>
      </c>
      <c r="CM164" s="70">
        <f t="shared" si="231"/>
        <v>1.3299177198089517E-4</v>
      </c>
      <c r="CN164" s="70">
        <f t="shared" si="232"/>
        <v>1975770760741.3777</v>
      </c>
      <c r="CO164" s="70">
        <f t="shared" si="233"/>
        <v>2105.9176640980295</v>
      </c>
      <c r="CR164" s="71">
        <f t="shared" si="234"/>
        <v>-162</v>
      </c>
      <c r="CS164" s="71">
        <f t="shared" si="235"/>
        <v>14.74</v>
      </c>
      <c r="CT164" s="71">
        <v>1</v>
      </c>
      <c r="CU164" s="62">
        <f t="shared" si="242"/>
        <v>2.6</v>
      </c>
      <c r="CV164" s="70">
        <f t="shared" si="174"/>
        <v>1</v>
      </c>
      <c r="CW164" s="70">
        <f t="shared" si="236"/>
        <v>-421.2</v>
      </c>
      <c r="CX164" s="70">
        <f t="shared" si="237"/>
        <v>2.6009117940397729E-8</v>
      </c>
      <c r="CY164" s="70">
        <f t="shared" si="238"/>
        <v>2398917711147.2739</v>
      </c>
      <c r="CZ164" s="70">
        <f t="shared" si="239"/>
        <v>2105.9176640980295</v>
      </c>
    </row>
    <row r="165" spans="1:104">
      <c r="A165" s="62">
        <f t="shared" si="175"/>
        <v>61.819925051190708</v>
      </c>
      <c r="B165" s="62">
        <f t="shared" si="176"/>
        <v>5.3</v>
      </c>
      <c r="C165" s="83">
        <f t="shared" si="244"/>
        <v>7.8199999999999994</v>
      </c>
      <c r="D165" s="87"/>
      <c r="E165" s="65">
        <f t="shared" si="177"/>
        <v>3738986198.8712707</v>
      </c>
      <c r="F165" s="62">
        <f t="shared" si="240"/>
        <v>31.800000000000018</v>
      </c>
      <c r="G165" s="66">
        <v>159</v>
      </c>
      <c r="H165" s="71">
        <f t="shared" si="178"/>
        <v>159</v>
      </c>
      <c r="I165" s="71">
        <f t="shared" si="179"/>
        <v>1</v>
      </c>
      <c r="J165" s="71">
        <v>1</v>
      </c>
      <c r="K165" s="62">
        <f t="shared" si="180"/>
        <v>1</v>
      </c>
      <c r="L165" s="70">
        <f t="shared" si="166"/>
        <v>3951360</v>
      </c>
      <c r="M165" s="70">
        <f t="shared" si="181"/>
        <v>628266240</v>
      </c>
      <c r="N165" s="70">
        <f t="shared" si="182"/>
        <v>37389861988.712708</v>
      </c>
      <c r="O165" s="70">
        <f t="shared" si="183"/>
        <v>186949309943.56354</v>
      </c>
      <c r="P165" s="70">
        <f t="shared" si="184"/>
        <v>2182.243354307032</v>
      </c>
      <c r="Q165" s="99">
        <f t="shared" si="243"/>
        <v>59.512766416850134</v>
      </c>
      <c r="S165" s="71">
        <f t="shared" si="185"/>
        <v>149</v>
      </c>
      <c r="T165" s="71">
        <f t="shared" si="186"/>
        <v>2.0499999999999998</v>
      </c>
      <c r="U165" s="71">
        <v>1</v>
      </c>
      <c r="V165" s="62">
        <f t="shared" si="187"/>
        <v>1.05</v>
      </c>
      <c r="W165" s="70">
        <f t="shared" si="167"/>
        <v>7902720</v>
      </c>
      <c r="X165" s="70">
        <f t="shared" si="188"/>
        <v>1236380544</v>
      </c>
      <c r="Y165" s="70">
        <f t="shared" si="189"/>
        <v>19162304269.215248</v>
      </c>
      <c r="Z165" s="70">
        <f t="shared" si="190"/>
        <v>383246085384.30518</v>
      </c>
      <c r="AA165" s="70">
        <f t="shared" si="191"/>
        <v>2182.243354307032</v>
      </c>
      <c r="AB165" s="99">
        <f t="shared" si="163"/>
        <v>15.498710621262614</v>
      </c>
      <c r="AD165" s="71">
        <f t="shared" si="192"/>
        <v>124</v>
      </c>
      <c r="AE165" s="71">
        <f t="shared" si="193"/>
        <v>3.2249999999999996</v>
      </c>
      <c r="AF165" s="71">
        <v>1</v>
      </c>
      <c r="AG165" s="62">
        <f t="shared" si="194"/>
        <v>1.175</v>
      </c>
      <c r="AH165" s="70">
        <f t="shared" si="168"/>
        <v>846720</v>
      </c>
      <c r="AI165" s="70">
        <f t="shared" si="195"/>
        <v>123367104</v>
      </c>
      <c r="AJ165" s="70">
        <f t="shared" si="196"/>
        <v>942049257.13748598</v>
      </c>
      <c r="AK165" s="70">
        <f t="shared" si="197"/>
        <v>602911524567.99231</v>
      </c>
      <c r="AL165" s="70">
        <f t="shared" si="198"/>
        <v>2182.243354307032</v>
      </c>
      <c r="AM165" s="99">
        <f t="shared" si="241"/>
        <v>7.6361463193420347</v>
      </c>
      <c r="AO165" s="71">
        <f t="shared" si="199"/>
        <v>94</v>
      </c>
      <c r="AP165" s="71">
        <f t="shared" si="200"/>
        <v>4.55</v>
      </c>
      <c r="AQ165" s="71">
        <v>1</v>
      </c>
      <c r="AR165" s="62">
        <f t="shared" si="201"/>
        <v>1.325</v>
      </c>
      <c r="AS165" s="70">
        <f t="shared" si="169"/>
        <v>5184</v>
      </c>
      <c r="AT165" s="70">
        <f t="shared" si="202"/>
        <v>645667.19999999995</v>
      </c>
      <c r="AU165" s="70">
        <f t="shared" si="203"/>
        <v>20767074.224687751</v>
      </c>
      <c r="AV165" s="70">
        <f t="shared" si="204"/>
        <v>850619360243.21399</v>
      </c>
      <c r="AW165" s="70">
        <f t="shared" si="205"/>
        <v>2182.243354307032</v>
      </c>
      <c r="AX165" s="99">
        <f t="shared" si="164"/>
        <v>32.163743527141776</v>
      </c>
      <c r="AZ165" s="71">
        <f t="shared" si="206"/>
        <v>57</v>
      </c>
      <c r="BA165" s="71">
        <f t="shared" si="207"/>
        <v>6.06</v>
      </c>
      <c r="BB165" s="71">
        <v>1</v>
      </c>
      <c r="BC165" s="62">
        <f t="shared" si="208"/>
        <v>1.51</v>
      </c>
      <c r="BD165" s="70">
        <f t="shared" si="170"/>
        <v>40</v>
      </c>
      <c r="BE165" s="70">
        <f t="shared" si="209"/>
        <v>3442.8</v>
      </c>
      <c r="BF165" s="70">
        <f t="shared" si="210"/>
        <v>163762.5433965316</v>
      </c>
      <c r="BG165" s="70">
        <f t="shared" si="211"/>
        <v>1132912818257.9949</v>
      </c>
      <c r="BH165" s="70">
        <f t="shared" si="212"/>
        <v>2182.243354307032</v>
      </c>
      <c r="BI165" s="99">
        <f t="shared" si="245"/>
        <v>47.566673462452535</v>
      </c>
      <c r="BK165" s="71">
        <f t="shared" si="213"/>
        <v>7</v>
      </c>
      <c r="BL165" s="71">
        <f t="shared" si="214"/>
        <v>7.8199999999999994</v>
      </c>
      <c r="BM165" s="71">
        <v>1</v>
      </c>
      <c r="BN165" s="62">
        <f t="shared" si="215"/>
        <v>1.76</v>
      </c>
      <c r="BO165" s="70">
        <f t="shared" si="171"/>
        <v>1</v>
      </c>
      <c r="BP165" s="70">
        <f t="shared" si="216"/>
        <v>12.32</v>
      </c>
      <c r="BQ165" s="70">
        <f t="shared" si="217"/>
        <v>206.37103724488074</v>
      </c>
      <c r="BR165" s="70">
        <f t="shared" si="218"/>
        <v>1461943603758.6667</v>
      </c>
      <c r="BS165" s="70">
        <f t="shared" si="219"/>
        <v>2182.243354307032</v>
      </c>
      <c r="BT165" s="99">
        <f t="shared" si="246"/>
        <v>16.750895880266292</v>
      </c>
      <c r="BV165" s="71">
        <f t="shared" si="220"/>
        <v>-48</v>
      </c>
      <c r="BW165" s="71">
        <f t="shared" si="221"/>
        <v>9.8550000000000004</v>
      </c>
      <c r="BX165" s="71">
        <v>1</v>
      </c>
      <c r="BY165" s="62">
        <f t="shared" si="222"/>
        <v>2.0350000000000001</v>
      </c>
      <c r="BZ165" s="70">
        <f t="shared" si="172"/>
        <v>1</v>
      </c>
      <c r="CA165" s="70">
        <f t="shared" si="223"/>
        <v>-97.68</v>
      </c>
      <c r="CB165" s="70">
        <f t="shared" si="224"/>
        <v>0.12698975059244955</v>
      </c>
      <c r="CC165" s="70">
        <f t="shared" si="225"/>
        <v>1842385449493.8186</v>
      </c>
      <c r="CD165" s="70">
        <f t="shared" si="226"/>
        <v>2182.243354307032</v>
      </c>
      <c r="CG165" s="71">
        <f t="shared" si="227"/>
        <v>-98</v>
      </c>
      <c r="CH165" s="71">
        <f t="shared" si="228"/>
        <v>12.14</v>
      </c>
      <c r="CI165" s="71">
        <v>1</v>
      </c>
      <c r="CJ165" s="62">
        <f t="shared" si="229"/>
        <v>2.2850000000000001</v>
      </c>
      <c r="CK165" s="70">
        <f t="shared" si="173"/>
        <v>1</v>
      </c>
      <c r="CL165" s="70">
        <f t="shared" si="230"/>
        <v>-223.93</v>
      </c>
      <c r="CM165" s="70">
        <f t="shared" si="231"/>
        <v>1.5276742970259506E-4</v>
      </c>
      <c r="CN165" s="70">
        <f t="shared" si="232"/>
        <v>2269564622714.8613</v>
      </c>
      <c r="CO165" s="70">
        <f t="shared" si="233"/>
        <v>2182.243354307032</v>
      </c>
      <c r="CR165" s="71">
        <f t="shared" si="234"/>
        <v>-161</v>
      </c>
      <c r="CS165" s="71">
        <f t="shared" si="235"/>
        <v>14.74</v>
      </c>
      <c r="CT165" s="71">
        <v>1</v>
      </c>
      <c r="CU165" s="62">
        <f t="shared" si="242"/>
        <v>2.6</v>
      </c>
      <c r="CV165" s="70">
        <f t="shared" si="174"/>
        <v>1</v>
      </c>
      <c r="CW165" s="70">
        <f t="shared" si="236"/>
        <v>-418.6</v>
      </c>
      <c r="CX165" s="70">
        <f t="shared" si="237"/>
        <v>2.9876630993058745E-8</v>
      </c>
      <c r="CY165" s="70">
        <f t="shared" si="238"/>
        <v>2755632828568.1265</v>
      </c>
      <c r="CZ165" s="70">
        <f t="shared" si="239"/>
        <v>2182.243354307032</v>
      </c>
    </row>
    <row r="166" spans="1:104">
      <c r="A166" s="62">
        <f t="shared" si="175"/>
        <v>64.000000000000611</v>
      </c>
      <c r="B166" s="62">
        <f t="shared" si="176"/>
        <v>5.333333333333333</v>
      </c>
      <c r="C166" s="83">
        <f t="shared" si="244"/>
        <v>7.8199999999999994</v>
      </c>
      <c r="D166" s="87"/>
      <c r="E166" s="65">
        <f t="shared" si="177"/>
        <v>4294967296.0000458</v>
      </c>
      <c r="F166" s="62">
        <f t="shared" si="240"/>
        <v>32.000000000000014</v>
      </c>
      <c r="G166" s="66">
        <v>160</v>
      </c>
      <c r="H166" s="71">
        <f t="shared" si="178"/>
        <v>160</v>
      </c>
      <c r="I166" s="71">
        <f t="shared" si="179"/>
        <v>1</v>
      </c>
      <c r="J166" s="71">
        <v>14</v>
      </c>
      <c r="K166" s="62">
        <f t="shared" si="180"/>
        <v>1</v>
      </c>
      <c r="L166" s="70">
        <f t="shared" si="166"/>
        <v>55319040</v>
      </c>
      <c r="M166" s="70">
        <f t="shared" si="181"/>
        <v>8851046400</v>
      </c>
      <c r="N166" s="70">
        <f t="shared" si="182"/>
        <v>42949672960.000458</v>
      </c>
      <c r="O166" s="70">
        <f t="shared" si="183"/>
        <v>214748364800.00229</v>
      </c>
      <c r="P166" s="70">
        <f t="shared" si="184"/>
        <v>2261.3333333333549</v>
      </c>
      <c r="Q166" s="99">
        <f t="shared" si="243"/>
        <v>4.8524966449165214</v>
      </c>
      <c r="S166" s="71">
        <f t="shared" si="185"/>
        <v>150</v>
      </c>
      <c r="T166" s="71">
        <f t="shared" si="186"/>
        <v>2.0499999999999998</v>
      </c>
      <c r="U166" s="71">
        <v>1</v>
      </c>
      <c r="V166" s="62">
        <f t="shared" si="187"/>
        <v>1.05</v>
      </c>
      <c r="W166" s="70">
        <f t="shared" si="167"/>
        <v>7902720</v>
      </c>
      <c r="X166" s="70">
        <f t="shared" si="188"/>
        <v>1244678400</v>
      </c>
      <c r="Y166" s="70">
        <f t="shared" si="189"/>
        <v>22011707392.000221</v>
      </c>
      <c r="Z166" s="70">
        <f t="shared" si="190"/>
        <v>440234147840.00464</v>
      </c>
      <c r="AA166" s="70">
        <f t="shared" si="191"/>
        <v>2261.3333333333549</v>
      </c>
      <c r="AB166" s="99">
        <f t="shared" si="163"/>
        <v>17.684654439251315</v>
      </c>
      <c r="AD166" s="71">
        <f t="shared" si="192"/>
        <v>125</v>
      </c>
      <c r="AE166" s="71">
        <f t="shared" si="193"/>
        <v>3.2249999999999996</v>
      </c>
      <c r="AF166" s="71">
        <v>1</v>
      </c>
      <c r="AG166" s="62">
        <f t="shared" si="194"/>
        <v>1.175</v>
      </c>
      <c r="AH166" s="70">
        <f t="shared" si="168"/>
        <v>846720</v>
      </c>
      <c r="AI166" s="70">
        <f t="shared" si="195"/>
        <v>124362000</v>
      </c>
      <c r="AJ166" s="70">
        <f t="shared" si="196"/>
        <v>1082130432.0000088</v>
      </c>
      <c r="AK166" s="70">
        <f t="shared" si="197"/>
        <v>692563476480.00732</v>
      </c>
      <c r="AL166" s="70">
        <f t="shared" si="198"/>
        <v>2261.3333333333549</v>
      </c>
      <c r="AM166" s="99">
        <f t="shared" si="241"/>
        <v>8.7014556858204983</v>
      </c>
      <c r="AO166" s="71">
        <f t="shared" si="199"/>
        <v>95</v>
      </c>
      <c r="AP166" s="71">
        <f t="shared" si="200"/>
        <v>4.55</v>
      </c>
      <c r="AQ166" s="71">
        <v>1</v>
      </c>
      <c r="AR166" s="62">
        <f t="shared" si="201"/>
        <v>1.325</v>
      </c>
      <c r="AS166" s="70">
        <f t="shared" si="169"/>
        <v>5184</v>
      </c>
      <c r="AT166" s="70">
        <f t="shared" si="202"/>
        <v>652536</v>
      </c>
      <c r="AU166" s="70">
        <f t="shared" si="203"/>
        <v>23855104.000000153</v>
      </c>
      <c r="AV166" s="70">
        <f t="shared" si="204"/>
        <v>977105059840.0105</v>
      </c>
      <c r="AW166" s="70">
        <f t="shared" si="205"/>
        <v>2261.3333333333549</v>
      </c>
      <c r="AX166" s="99">
        <f t="shared" si="164"/>
        <v>36.557529393014569</v>
      </c>
      <c r="AZ166" s="71">
        <f t="shared" si="206"/>
        <v>58</v>
      </c>
      <c r="BA166" s="71">
        <f t="shared" si="207"/>
        <v>6.06</v>
      </c>
      <c r="BB166" s="71">
        <v>1</v>
      </c>
      <c r="BC166" s="62">
        <f t="shared" si="208"/>
        <v>1.51</v>
      </c>
      <c r="BD166" s="70">
        <f t="shared" si="170"/>
        <v>40</v>
      </c>
      <c r="BE166" s="70">
        <f t="shared" si="209"/>
        <v>3503.2</v>
      </c>
      <c r="BF166" s="70">
        <f t="shared" si="210"/>
        <v>188113.76420972639</v>
      </c>
      <c r="BG166" s="70">
        <f t="shared" si="211"/>
        <v>1301375090688.0139</v>
      </c>
      <c r="BH166" s="70">
        <f t="shared" si="212"/>
        <v>2261.3333333333549</v>
      </c>
      <c r="BI166" s="99">
        <f t="shared" si="245"/>
        <v>53.697694739017585</v>
      </c>
      <c r="BK166" s="71">
        <f t="shared" si="213"/>
        <v>8</v>
      </c>
      <c r="BL166" s="71">
        <f t="shared" si="214"/>
        <v>7.8199999999999994</v>
      </c>
      <c r="BM166" s="71">
        <v>1</v>
      </c>
      <c r="BN166" s="62">
        <f t="shared" si="215"/>
        <v>1.76</v>
      </c>
      <c r="BO166" s="70">
        <f t="shared" si="171"/>
        <v>1</v>
      </c>
      <c r="BP166" s="70">
        <f t="shared" si="216"/>
        <v>14.08</v>
      </c>
      <c r="BQ166" s="70">
        <f t="shared" si="217"/>
        <v>237.05807100222634</v>
      </c>
      <c r="BR166" s="70">
        <f t="shared" si="218"/>
        <v>1679332212736.0178</v>
      </c>
      <c r="BS166" s="70">
        <f t="shared" si="219"/>
        <v>2261.3333333333549</v>
      </c>
      <c r="BT166" s="99">
        <f t="shared" si="246"/>
        <v>16.836510724589939</v>
      </c>
      <c r="BV166" s="71">
        <f t="shared" si="220"/>
        <v>-47</v>
      </c>
      <c r="BW166" s="71">
        <f t="shared" si="221"/>
        <v>9.8550000000000004</v>
      </c>
      <c r="BX166" s="71">
        <v>1</v>
      </c>
      <c r="BY166" s="62">
        <f t="shared" si="222"/>
        <v>2.0350000000000001</v>
      </c>
      <c r="BZ166" s="70">
        <f t="shared" si="172"/>
        <v>1</v>
      </c>
      <c r="CA166" s="70">
        <f t="shared" si="223"/>
        <v>-95.64500000000001</v>
      </c>
      <c r="CB166" s="70">
        <f t="shared" si="224"/>
        <v>0.14587291760703056</v>
      </c>
      <c r="CC166" s="70">
        <f t="shared" si="225"/>
        <v>2116345135104.0227</v>
      </c>
      <c r="CD166" s="70">
        <f t="shared" si="226"/>
        <v>2261.3333333333549</v>
      </c>
      <c r="CG166" s="71">
        <f t="shared" si="227"/>
        <v>-97</v>
      </c>
      <c r="CH166" s="71">
        <f t="shared" si="228"/>
        <v>12.14</v>
      </c>
      <c r="CI166" s="71">
        <v>1</v>
      </c>
      <c r="CJ166" s="62">
        <f t="shared" si="229"/>
        <v>2.2850000000000001</v>
      </c>
      <c r="CK166" s="70">
        <f t="shared" si="173"/>
        <v>1</v>
      </c>
      <c r="CL166" s="70">
        <f t="shared" si="230"/>
        <v>-221.64500000000001</v>
      </c>
      <c r="CM166" s="70">
        <f t="shared" si="231"/>
        <v>1.7548369519649611E-4</v>
      </c>
      <c r="CN166" s="70">
        <f t="shared" si="232"/>
        <v>2607045148672.0278</v>
      </c>
      <c r="CO166" s="70">
        <f t="shared" si="233"/>
        <v>2261.3333333333549</v>
      </c>
      <c r="CR166" s="71">
        <f t="shared" si="234"/>
        <v>-160</v>
      </c>
      <c r="CS166" s="71">
        <f t="shared" si="235"/>
        <v>14.74</v>
      </c>
      <c r="CT166" s="71">
        <v>1</v>
      </c>
      <c r="CU166" s="62">
        <f t="shared" si="242"/>
        <v>2.6</v>
      </c>
      <c r="CV166" s="70">
        <f t="shared" si="174"/>
        <v>1</v>
      </c>
      <c r="CW166" s="70">
        <f t="shared" si="236"/>
        <v>-416</v>
      </c>
      <c r="CX166" s="70">
        <f t="shared" si="237"/>
        <v>3.4319236874580021E-8</v>
      </c>
      <c r="CY166" s="70">
        <f t="shared" si="238"/>
        <v>3165390897152.0337</v>
      </c>
      <c r="CZ166" s="70">
        <f t="shared" si="239"/>
        <v>2261.3333333333549</v>
      </c>
    </row>
    <row r="167" spans="1:104">
      <c r="A167" s="62">
        <f t="shared" si="175"/>
        <v>66.256955125848805</v>
      </c>
      <c r="B167" s="62">
        <f t="shared" si="176"/>
        <v>5.3666666666666663</v>
      </c>
      <c r="C167" s="83">
        <f t="shared" si="244"/>
        <v>7.8199999999999994</v>
      </c>
      <c r="D167" s="87"/>
      <c r="E167" s="65">
        <f t="shared" si="177"/>
        <v>4933621867.6813173</v>
      </c>
      <c r="F167" s="62">
        <f t="shared" si="240"/>
        <v>32.200000000000017</v>
      </c>
      <c r="G167" s="66">
        <v>161</v>
      </c>
      <c r="H167" s="71">
        <f t="shared" si="178"/>
        <v>161</v>
      </c>
      <c r="I167" s="71">
        <f t="shared" si="179"/>
        <v>1</v>
      </c>
      <c r="J167" s="71">
        <v>1</v>
      </c>
      <c r="K167" s="62">
        <f t="shared" si="180"/>
        <v>1</v>
      </c>
      <c r="L167" s="70">
        <f t="shared" si="166"/>
        <v>55319040</v>
      </c>
      <c r="M167" s="70">
        <f t="shared" si="181"/>
        <v>8906365440</v>
      </c>
      <c r="N167" s="70">
        <f t="shared" si="182"/>
        <v>49336218676.813171</v>
      </c>
      <c r="O167" s="70">
        <f t="shared" si="183"/>
        <v>246681093384.06586</v>
      </c>
      <c r="P167" s="70">
        <f t="shared" si="184"/>
        <v>2343.2876462841859</v>
      </c>
      <c r="Q167" s="99">
        <f t="shared" si="243"/>
        <v>5.5394334545532828</v>
      </c>
      <c r="S167" s="71">
        <f t="shared" si="185"/>
        <v>151</v>
      </c>
      <c r="T167" s="71">
        <f t="shared" si="186"/>
        <v>2.0499999999999998</v>
      </c>
      <c r="U167" s="71">
        <v>1</v>
      </c>
      <c r="V167" s="62">
        <f t="shared" si="187"/>
        <v>1.05</v>
      </c>
      <c r="W167" s="70">
        <f t="shared" si="167"/>
        <v>7902720</v>
      </c>
      <c r="X167" s="70">
        <f t="shared" si="188"/>
        <v>1252976256</v>
      </c>
      <c r="Y167" s="70">
        <f t="shared" si="189"/>
        <v>25284812071.866734</v>
      </c>
      <c r="Z167" s="70">
        <f t="shared" si="190"/>
        <v>505696241437.33502</v>
      </c>
      <c r="AA167" s="70">
        <f t="shared" si="191"/>
        <v>2343.2876462841859</v>
      </c>
      <c r="AB167" s="99">
        <f t="shared" si="163"/>
        <v>20.179801453369866</v>
      </c>
      <c r="AD167" s="71">
        <f t="shared" si="192"/>
        <v>126</v>
      </c>
      <c r="AE167" s="71">
        <f t="shared" si="193"/>
        <v>3.2249999999999996</v>
      </c>
      <c r="AF167" s="71">
        <v>1</v>
      </c>
      <c r="AG167" s="62">
        <f t="shared" si="194"/>
        <v>1.175</v>
      </c>
      <c r="AH167" s="70">
        <f t="shared" si="168"/>
        <v>846720</v>
      </c>
      <c r="AI167" s="70">
        <f t="shared" si="195"/>
        <v>125356896</v>
      </c>
      <c r="AJ167" s="70">
        <f t="shared" si="196"/>
        <v>1243041447.1306412</v>
      </c>
      <c r="AK167" s="70">
        <f t="shared" si="197"/>
        <v>795546526163.6123</v>
      </c>
      <c r="AL167" s="70">
        <f t="shared" si="198"/>
        <v>2343.2876462841859</v>
      </c>
      <c r="AM167" s="99">
        <f t="shared" si="241"/>
        <v>9.9160196749817509</v>
      </c>
      <c r="AO167" s="71">
        <f t="shared" si="199"/>
        <v>96</v>
      </c>
      <c r="AP167" s="71">
        <f t="shared" si="200"/>
        <v>4.55</v>
      </c>
      <c r="AQ167" s="71">
        <v>1</v>
      </c>
      <c r="AR167" s="62">
        <f t="shared" si="201"/>
        <v>1.325</v>
      </c>
      <c r="AS167" s="70">
        <f t="shared" si="169"/>
        <v>5184</v>
      </c>
      <c r="AT167" s="70">
        <f t="shared" si="202"/>
        <v>659404.79999999993</v>
      </c>
      <c r="AU167" s="70">
        <f t="shared" si="203"/>
        <v>27402318.723083366</v>
      </c>
      <c r="AV167" s="70">
        <f t="shared" si="204"/>
        <v>1122398974897.4998</v>
      </c>
      <c r="AW167" s="70">
        <f t="shared" si="205"/>
        <v>2343.2876462841859</v>
      </c>
      <c r="AX167" s="99">
        <f t="shared" si="164"/>
        <v>41.55614081529793</v>
      </c>
      <c r="AZ167" s="71">
        <f t="shared" si="206"/>
        <v>59</v>
      </c>
      <c r="BA167" s="71">
        <f t="shared" si="207"/>
        <v>6.06</v>
      </c>
      <c r="BB167" s="71">
        <v>1</v>
      </c>
      <c r="BC167" s="62">
        <f t="shared" si="208"/>
        <v>1.51</v>
      </c>
      <c r="BD167" s="70">
        <f t="shared" si="170"/>
        <v>40</v>
      </c>
      <c r="BE167" s="70">
        <f t="shared" si="209"/>
        <v>3563.6</v>
      </c>
      <c r="BF167" s="70">
        <f t="shared" si="210"/>
        <v>216085.97150001282</v>
      </c>
      <c r="BG167" s="70">
        <f t="shared" si="211"/>
        <v>1494887425907.439</v>
      </c>
      <c r="BH167" s="70">
        <f t="shared" si="212"/>
        <v>2343.2876462841859</v>
      </c>
      <c r="BI167" s="99">
        <f t="shared" si="245"/>
        <v>60.636988298353579</v>
      </c>
      <c r="BK167" s="71">
        <f t="shared" si="213"/>
        <v>9</v>
      </c>
      <c r="BL167" s="71">
        <f t="shared" si="214"/>
        <v>7.8199999999999994</v>
      </c>
      <c r="BM167" s="71">
        <v>1</v>
      </c>
      <c r="BN167" s="62">
        <f t="shared" si="215"/>
        <v>1.76</v>
      </c>
      <c r="BO167" s="70">
        <f t="shared" si="171"/>
        <v>1</v>
      </c>
      <c r="BP167" s="70">
        <f t="shared" si="216"/>
        <v>15.84</v>
      </c>
      <c r="BQ167" s="70">
        <f t="shared" si="217"/>
        <v>272.30821619902775</v>
      </c>
      <c r="BR167" s="70">
        <f t="shared" si="218"/>
        <v>1929046150263.395</v>
      </c>
      <c r="BS167" s="70">
        <f t="shared" si="219"/>
        <v>2343.2876462841859</v>
      </c>
      <c r="BT167" s="99">
        <f t="shared" si="246"/>
        <v>17.191175265090138</v>
      </c>
      <c r="BV167" s="71">
        <f t="shared" si="220"/>
        <v>-46</v>
      </c>
      <c r="BW167" s="71">
        <f t="shared" si="221"/>
        <v>9.8550000000000004</v>
      </c>
      <c r="BX167" s="71">
        <v>1</v>
      </c>
      <c r="BY167" s="62">
        <f t="shared" si="222"/>
        <v>2.0350000000000001</v>
      </c>
      <c r="BZ167" s="70">
        <f t="shared" si="172"/>
        <v>1</v>
      </c>
      <c r="CA167" s="70">
        <f t="shared" si="223"/>
        <v>-93.610000000000014</v>
      </c>
      <c r="CB167" s="70">
        <f t="shared" si="224"/>
        <v>0.16756398049381405</v>
      </c>
      <c r="CC167" s="70">
        <f t="shared" si="225"/>
        <v>2431042175299.9692</v>
      </c>
      <c r="CD167" s="70">
        <f t="shared" si="226"/>
        <v>2343.2876462841859</v>
      </c>
      <c r="CG167" s="71">
        <f t="shared" si="227"/>
        <v>-96</v>
      </c>
      <c r="CH167" s="71">
        <f t="shared" si="228"/>
        <v>12.14</v>
      </c>
      <c r="CI167" s="71">
        <v>1</v>
      </c>
      <c r="CJ167" s="62">
        <f t="shared" si="229"/>
        <v>2.2850000000000001</v>
      </c>
      <c r="CK167" s="70">
        <f t="shared" si="173"/>
        <v>1</v>
      </c>
      <c r="CL167" s="70">
        <f t="shared" si="230"/>
        <v>-219.36</v>
      </c>
      <c r="CM167" s="70">
        <f t="shared" si="231"/>
        <v>2.0157783200101622E-4</v>
      </c>
      <c r="CN167" s="70">
        <f t="shared" si="232"/>
        <v>2994708473682.5596</v>
      </c>
      <c r="CO167" s="70">
        <f t="shared" si="233"/>
        <v>2343.2876462841859</v>
      </c>
      <c r="CR167" s="71">
        <f t="shared" si="234"/>
        <v>-159</v>
      </c>
      <c r="CS167" s="71">
        <f t="shared" si="235"/>
        <v>14.74</v>
      </c>
      <c r="CT167" s="71">
        <v>1</v>
      </c>
      <c r="CU167" s="62">
        <f t="shared" si="242"/>
        <v>2.6</v>
      </c>
      <c r="CV167" s="70">
        <f t="shared" si="174"/>
        <v>1</v>
      </c>
      <c r="CW167" s="70">
        <f t="shared" si="236"/>
        <v>-413.40000000000003</v>
      </c>
      <c r="CX167" s="70">
        <f t="shared" si="237"/>
        <v>3.9422450942583655E-8</v>
      </c>
      <c r="CY167" s="70">
        <f t="shared" si="238"/>
        <v>3636079316481.1309</v>
      </c>
      <c r="CZ167" s="70">
        <f t="shared" si="239"/>
        <v>2343.2876462841859</v>
      </c>
    </row>
    <row r="168" spans="1:104">
      <c r="A168" s="62">
        <f t="shared" si="175"/>
        <v>68.593501602323443</v>
      </c>
      <c r="B168" s="62">
        <f t="shared" si="176"/>
        <v>5.4</v>
      </c>
      <c r="C168" s="83">
        <f t="shared" si="244"/>
        <v>7.8199999999999994</v>
      </c>
      <c r="D168" s="87"/>
      <c r="E168" s="65">
        <f t="shared" si="177"/>
        <v>5667243323.5829287</v>
      </c>
      <c r="F168" s="62">
        <f t="shared" si="240"/>
        <v>32.400000000000013</v>
      </c>
      <c r="G168" s="66">
        <v>162</v>
      </c>
      <c r="H168" s="71">
        <f t="shared" si="178"/>
        <v>162</v>
      </c>
      <c r="I168" s="71">
        <f t="shared" si="179"/>
        <v>1</v>
      </c>
      <c r="J168" s="71">
        <v>1</v>
      </c>
      <c r="K168" s="62">
        <f t="shared" si="180"/>
        <v>1</v>
      </c>
      <c r="L168" s="70">
        <f t="shared" si="166"/>
        <v>55319040</v>
      </c>
      <c r="M168" s="70">
        <f t="shared" si="181"/>
        <v>8961684480</v>
      </c>
      <c r="N168" s="70">
        <f t="shared" si="182"/>
        <v>56672433235.829285</v>
      </c>
      <c r="O168" s="70">
        <f t="shared" si="183"/>
        <v>283362166179.14642</v>
      </c>
      <c r="P168" s="70">
        <f t="shared" si="184"/>
        <v>2428.2099567222499</v>
      </c>
      <c r="Q168" s="99">
        <f t="shared" si="243"/>
        <v>6.3238594666333627</v>
      </c>
      <c r="S168" s="71">
        <f t="shared" si="185"/>
        <v>152</v>
      </c>
      <c r="T168" s="71">
        <f t="shared" si="186"/>
        <v>2.0499999999999998</v>
      </c>
      <c r="U168" s="71">
        <v>1</v>
      </c>
      <c r="V168" s="62">
        <f t="shared" si="187"/>
        <v>1.05</v>
      </c>
      <c r="W168" s="70">
        <f t="shared" si="167"/>
        <v>7902720</v>
      </c>
      <c r="X168" s="70">
        <f t="shared" si="188"/>
        <v>1261274112</v>
      </c>
      <c r="Y168" s="70">
        <f t="shared" si="189"/>
        <v>29044622033.362484</v>
      </c>
      <c r="Z168" s="70">
        <f t="shared" si="190"/>
        <v>580892440667.25012</v>
      </c>
      <c r="AA168" s="70">
        <f t="shared" si="191"/>
        <v>2428.2099567222499</v>
      </c>
      <c r="AB168" s="99">
        <f t="shared" si="163"/>
        <v>23.028001413036602</v>
      </c>
      <c r="AD168" s="71">
        <f t="shared" si="192"/>
        <v>127</v>
      </c>
      <c r="AE168" s="71">
        <f t="shared" si="193"/>
        <v>3.2249999999999996</v>
      </c>
      <c r="AF168" s="71">
        <v>1</v>
      </c>
      <c r="AG168" s="62">
        <f t="shared" si="194"/>
        <v>1.175</v>
      </c>
      <c r="AH168" s="70">
        <f t="shared" si="168"/>
        <v>846720</v>
      </c>
      <c r="AI168" s="70">
        <f t="shared" si="195"/>
        <v>126351792</v>
      </c>
      <c r="AJ168" s="70">
        <f t="shared" si="196"/>
        <v>1427879665.5121017</v>
      </c>
      <c r="AK168" s="70">
        <f t="shared" si="197"/>
        <v>913842985927.74719</v>
      </c>
      <c r="AL168" s="70">
        <f t="shared" si="198"/>
        <v>2428.2099567222499</v>
      </c>
      <c r="AM168" s="99">
        <f t="shared" si="241"/>
        <v>11.300826390433004</v>
      </c>
      <c r="AO168" s="71">
        <f t="shared" si="199"/>
        <v>97</v>
      </c>
      <c r="AP168" s="71">
        <f t="shared" si="200"/>
        <v>4.55</v>
      </c>
      <c r="AQ168" s="71">
        <v>1</v>
      </c>
      <c r="AR168" s="62">
        <f t="shared" si="201"/>
        <v>1.325</v>
      </c>
      <c r="AS168" s="70">
        <f t="shared" si="169"/>
        <v>5184</v>
      </c>
      <c r="AT168" s="70">
        <f t="shared" si="202"/>
        <v>666273.6</v>
      </c>
      <c r="AU168" s="70">
        <f t="shared" si="203"/>
        <v>31476998.440310322</v>
      </c>
      <c r="AV168" s="70">
        <f t="shared" si="204"/>
        <v>1289297856115.1162</v>
      </c>
      <c r="AW168" s="70">
        <f t="shared" si="205"/>
        <v>2428.2099567222499</v>
      </c>
      <c r="AX168" s="99">
        <f t="shared" si="164"/>
        <v>47.243352341005739</v>
      </c>
      <c r="AZ168" s="71">
        <f t="shared" si="206"/>
        <v>60</v>
      </c>
      <c r="BA168" s="71">
        <f t="shared" si="207"/>
        <v>6.06</v>
      </c>
      <c r="BB168" s="71">
        <v>12</v>
      </c>
      <c r="BC168" s="62">
        <f t="shared" si="208"/>
        <v>1.51</v>
      </c>
      <c r="BD168" s="70">
        <f t="shared" si="170"/>
        <v>480</v>
      </c>
      <c r="BE168" s="70">
        <f t="shared" si="209"/>
        <v>43488</v>
      </c>
      <c r="BF168" s="70">
        <f t="shared" si="210"/>
        <v>248217.60000000097</v>
      </c>
      <c r="BG168" s="70">
        <f t="shared" si="211"/>
        <v>1717174727045.6272</v>
      </c>
      <c r="BH168" s="70">
        <f t="shared" si="212"/>
        <v>2428.2099567222499</v>
      </c>
      <c r="BI168" s="99">
        <f t="shared" si="245"/>
        <v>5.7077262693156952</v>
      </c>
      <c r="BK168" s="71">
        <f t="shared" si="213"/>
        <v>10</v>
      </c>
      <c r="BL168" s="71">
        <f t="shared" si="214"/>
        <v>7.8199999999999994</v>
      </c>
      <c r="BM168" s="71">
        <v>1</v>
      </c>
      <c r="BN168" s="62">
        <f t="shared" si="215"/>
        <v>1.76</v>
      </c>
      <c r="BO168" s="70">
        <f t="shared" si="171"/>
        <v>1</v>
      </c>
      <c r="BP168" s="70">
        <f t="shared" si="216"/>
        <v>17.600000000000001</v>
      </c>
      <c r="BQ168" s="70">
        <f t="shared" si="217"/>
        <v>312.80000000000018</v>
      </c>
      <c r="BR168" s="70">
        <f t="shared" si="218"/>
        <v>2215892139520.9248</v>
      </c>
      <c r="BS168" s="70">
        <f t="shared" si="219"/>
        <v>2428.2099567222499</v>
      </c>
      <c r="BT168" s="99">
        <f t="shared" si="246"/>
        <v>17.77272727272728</v>
      </c>
      <c r="BV168" s="71">
        <f t="shared" si="220"/>
        <v>-45</v>
      </c>
      <c r="BW168" s="71">
        <f t="shared" si="221"/>
        <v>9.8550000000000004</v>
      </c>
      <c r="BX168" s="71">
        <v>1</v>
      </c>
      <c r="BY168" s="62">
        <f t="shared" si="222"/>
        <v>2.0350000000000001</v>
      </c>
      <c r="BZ168" s="70">
        <f t="shared" si="172"/>
        <v>1</v>
      </c>
      <c r="CA168" s="70">
        <f t="shared" si="223"/>
        <v>-91.575000000000003</v>
      </c>
      <c r="CB168" s="70">
        <f t="shared" si="224"/>
        <v>0.19248046874999947</v>
      </c>
      <c r="CC168" s="70">
        <f t="shared" si="225"/>
        <v>2792534147695.4883</v>
      </c>
      <c r="CD168" s="70">
        <f t="shared" si="226"/>
        <v>2428.2099567222499</v>
      </c>
      <c r="CG168" s="71">
        <f t="shared" si="227"/>
        <v>-95</v>
      </c>
      <c r="CH168" s="71">
        <f t="shared" si="228"/>
        <v>12.14</v>
      </c>
      <c r="CI168" s="71">
        <v>1</v>
      </c>
      <c r="CJ168" s="62">
        <f t="shared" si="229"/>
        <v>2.2850000000000001</v>
      </c>
      <c r="CK168" s="70">
        <f t="shared" si="173"/>
        <v>1</v>
      </c>
      <c r="CL168" s="70">
        <f t="shared" si="230"/>
        <v>-217.07500000000002</v>
      </c>
      <c r="CM168" s="70">
        <f t="shared" si="231"/>
        <v>2.3155212402343602E-4</v>
      </c>
      <c r="CN168" s="70">
        <f t="shared" si="232"/>
        <v>3440016697414.8379</v>
      </c>
      <c r="CO168" s="70">
        <f t="shared" si="233"/>
        <v>2428.2099567222499</v>
      </c>
      <c r="CR168" s="71">
        <f t="shared" si="234"/>
        <v>-158</v>
      </c>
      <c r="CS168" s="71">
        <f t="shared" si="235"/>
        <v>14.74</v>
      </c>
      <c r="CT168" s="71">
        <v>1</v>
      </c>
      <c r="CU168" s="62">
        <f t="shared" si="242"/>
        <v>2.6</v>
      </c>
      <c r="CV168" s="70">
        <f t="shared" si="174"/>
        <v>1</v>
      </c>
      <c r="CW168" s="70">
        <f t="shared" si="236"/>
        <v>-410.8</v>
      </c>
      <c r="CX168" s="70">
        <f t="shared" si="237"/>
        <v>4.5284504547697167E-8</v>
      </c>
      <c r="CY168" s="70">
        <f t="shared" si="238"/>
        <v>4176758329480.6182</v>
      </c>
      <c r="CZ168" s="70">
        <f t="shared" si="239"/>
        <v>2428.2099567222499</v>
      </c>
    </row>
    <row r="169" spans="1:104">
      <c r="A169" s="62">
        <f t="shared" si="175"/>
        <v>71.01244621234278</v>
      </c>
      <c r="B169" s="62">
        <f t="shared" si="176"/>
        <v>5.4333333333333336</v>
      </c>
      <c r="C169" s="83">
        <f t="shared" si="244"/>
        <v>7.8199999999999994</v>
      </c>
      <c r="D169" s="87"/>
      <c r="E169" s="65">
        <f t="shared" si="177"/>
        <v>6509953083.1676407</v>
      </c>
      <c r="F169" s="62">
        <f t="shared" si="240"/>
        <v>32.600000000000016</v>
      </c>
      <c r="G169" s="66">
        <v>163</v>
      </c>
      <c r="H169" s="71">
        <f t="shared" si="178"/>
        <v>163</v>
      </c>
      <c r="I169" s="71">
        <f t="shared" si="179"/>
        <v>1</v>
      </c>
      <c r="J169" s="71">
        <v>1</v>
      </c>
      <c r="K169" s="62">
        <f t="shared" si="180"/>
        <v>1</v>
      </c>
      <c r="L169" s="70">
        <f t="shared" si="166"/>
        <v>55319040</v>
      </c>
      <c r="M169" s="70">
        <f t="shared" si="181"/>
        <v>9017003520</v>
      </c>
      <c r="N169" s="70">
        <f t="shared" si="182"/>
        <v>65099530831.676407</v>
      </c>
      <c r="O169" s="70">
        <f t="shared" si="183"/>
        <v>325497654158.38202</v>
      </c>
      <c r="P169" s="70">
        <f t="shared" si="184"/>
        <v>2516.2076774573461</v>
      </c>
      <c r="Q169" s="99">
        <f t="shared" si="243"/>
        <v>7.2196412796427971</v>
      </c>
      <c r="S169" s="71">
        <f t="shared" si="185"/>
        <v>153</v>
      </c>
      <c r="T169" s="71">
        <f t="shared" si="186"/>
        <v>2.0499999999999998</v>
      </c>
      <c r="U169" s="71">
        <v>1</v>
      </c>
      <c r="V169" s="62">
        <f t="shared" si="187"/>
        <v>1.05</v>
      </c>
      <c r="W169" s="70">
        <f t="shared" si="167"/>
        <v>7902720</v>
      </c>
      <c r="X169" s="70">
        <f t="shared" si="188"/>
        <v>1269571968</v>
      </c>
      <c r="Y169" s="70">
        <f t="shared" si="189"/>
        <v>33363509551.234135</v>
      </c>
      <c r="Z169" s="70">
        <f t="shared" si="190"/>
        <v>667270191024.68311</v>
      </c>
      <c r="AA169" s="70">
        <f t="shared" si="191"/>
        <v>2516.2076774573461</v>
      </c>
      <c r="AB169" s="99">
        <f t="shared" si="163"/>
        <v>26.279336967240077</v>
      </c>
      <c r="AD169" s="71">
        <f t="shared" si="192"/>
        <v>128</v>
      </c>
      <c r="AE169" s="71">
        <f t="shared" si="193"/>
        <v>3.2249999999999996</v>
      </c>
      <c r="AF169" s="71">
        <v>1</v>
      </c>
      <c r="AG169" s="62">
        <f t="shared" si="194"/>
        <v>1.175</v>
      </c>
      <c r="AH169" s="70">
        <f t="shared" si="168"/>
        <v>846720</v>
      </c>
      <c r="AI169" s="70">
        <f t="shared" si="195"/>
        <v>127346688</v>
      </c>
      <c r="AJ169" s="70">
        <f t="shared" si="196"/>
        <v>1640203022.9074678</v>
      </c>
      <c r="AK169" s="70">
        <f t="shared" si="197"/>
        <v>1049729934660.7819</v>
      </c>
      <c r="AL169" s="70">
        <f t="shared" si="198"/>
        <v>2516.2076774573461</v>
      </c>
      <c r="AM169" s="99">
        <f t="shared" si="241"/>
        <v>12.879824741947493</v>
      </c>
      <c r="AO169" s="71">
        <f t="shared" si="199"/>
        <v>98</v>
      </c>
      <c r="AP169" s="71">
        <f t="shared" si="200"/>
        <v>4.55</v>
      </c>
      <c r="AQ169" s="71">
        <v>1</v>
      </c>
      <c r="AR169" s="62">
        <f t="shared" si="201"/>
        <v>1.325</v>
      </c>
      <c r="AS169" s="70">
        <f t="shared" si="169"/>
        <v>5184</v>
      </c>
      <c r="AT169" s="70">
        <f t="shared" si="202"/>
        <v>673142.4</v>
      </c>
      <c r="AU169" s="70">
        <f t="shared" si="203"/>
        <v>36157576.328628697</v>
      </c>
      <c r="AV169" s="70">
        <f t="shared" si="204"/>
        <v>1481014326420.6382</v>
      </c>
      <c r="AW169" s="70">
        <f t="shared" si="205"/>
        <v>2516.2076774573461</v>
      </c>
      <c r="AX169" s="99">
        <f t="shared" si="164"/>
        <v>53.714602331733516</v>
      </c>
      <c r="AZ169" s="71">
        <f t="shared" si="206"/>
        <v>61</v>
      </c>
      <c r="BA169" s="71">
        <f t="shared" si="207"/>
        <v>6.06</v>
      </c>
      <c r="BB169" s="71">
        <v>1</v>
      </c>
      <c r="BC169" s="62">
        <f t="shared" si="208"/>
        <v>1.51</v>
      </c>
      <c r="BD169" s="70">
        <f t="shared" si="170"/>
        <v>480</v>
      </c>
      <c r="BE169" s="70">
        <f t="shared" si="209"/>
        <v>44212.800000000003</v>
      </c>
      <c r="BF169" s="70">
        <f t="shared" si="210"/>
        <v>285127.14880131313</v>
      </c>
      <c r="BG169" s="70">
        <f t="shared" si="211"/>
        <v>1972515784199.7952</v>
      </c>
      <c r="BH169" s="70">
        <f t="shared" si="212"/>
        <v>2516.2076774573461</v>
      </c>
      <c r="BI169" s="99">
        <f t="shared" si="245"/>
        <v>6.4489728947570182</v>
      </c>
      <c r="BK169" s="71">
        <f t="shared" si="213"/>
        <v>11</v>
      </c>
      <c r="BL169" s="71">
        <f t="shared" si="214"/>
        <v>7.8199999999999994</v>
      </c>
      <c r="BM169" s="71">
        <v>1</v>
      </c>
      <c r="BN169" s="62">
        <f t="shared" si="215"/>
        <v>1.76</v>
      </c>
      <c r="BO169" s="70">
        <f t="shared" si="171"/>
        <v>1</v>
      </c>
      <c r="BP169" s="70">
        <f t="shared" si="216"/>
        <v>19.36</v>
      </c>
      <c r="BQ169" s="70">
        <f t="shared" si="217"/>
        <v>359.31284544307272</v>
      </c>
      <c r="BR169" s="70">
        <f t="shared" si="218"/>
        <v>2545391655518.5474</v>
      </c>
      <c r="BS169" s="70">
        <f t="shared" si="219"/>
        <v>2516.2076774573461</v>
      </c>
      <c r="BT169" s="99">
        <f t="shared" si="246"/>
        <v>18.559547801811608</v>
      </c>
      <c r="BV169" s="71">
        <f t="shared" si="220"/>
        <v>-44</v>
      </c>
      <c r="BW169" s="71">
        <f t="shared" si="221"/>
        <v>9.8550000000000004</v>
      </c>
      <c r="BX169" s="71">
        <v>1</v>
      </c>
      <c r="BY169" s="62">
        <f t="shared" si="222"/>
        <v>2.0350000000000001</v>
      </c>
      <c r="BZ169" s="70">
        <f t="shared" si="172"/>
        <v>1</v>
      </c>
      <c r="CA169" s="70">
        <f t="shared" si="223"/>
        <v>-89.54</v>
      </c>
      <c r="CB169" s="70">
        <f t="shared" si="224"/>
        <v>0.22110199782218259</v>
      </c>
      <c r="CC169" s="70">
        <f t="shared" si="225"/>
        <v>3207779381730.855</v>
      </c>
      <c r="CD169" s="70">
        <f t="shared" si="226"/>
        <v>2516.2076774573461</v>
      </c>
      <c r="CG169" s="71">
        <f t="shared" si="227"/>
        <v>-94</v>
      </c>
      <c r="CH169" s="71">
        <f t="shared" si="228"/>
        <v>12.14</v>
      </c>
      <c r="CI169" s="71">
        <v>1</v>
      </c>
      <c r="CJ169" s="62">
        <f t="shared" si="229"/>
        <v>2.2850000000000001</v>
      </c>
      <c r="CK169" s="70">
        <f t="shared" si="173"/>
        <v>1</v>
      </c>
      <c r="CL169" s="70">
        <f t="shared" si="230"/>
        <v>-214.79000000000002</v>
      </c>
      <c r="CM169" s="70">
        <f t="shared" si="231"/>
        <v>2.6598354396179045E-4</v>
      </c>
      <c r="CN169" s="70">
        <f t="shared" si="232"/>
        <v>3951541521482.7583</v>
      </c>
      <c r="CO169" s="70">
        <f t="shared" si="233"/>
        <v>2516.2076774573461</v>
      </c>
      <c r="CR169" s="71">
        <f t="shared" si="234"/>
        <v>-157</v>
      </c>
      <c r="CS169" s="71">
        <f t="shared" si="235"/>
        <v>14.74</v>
      </c>
      <c r="CT169" s="71">
        <v>1</v>
      </c>
      <c r="CU169" s="62">
        <f t="shared" si="242"/>
        <v>2.6</v>
      </c>
      <c r="CV169" s="70">
        <f t="shared" si="174"/>
        <v>1</v>
      </c>
      <c r="CW169" s="70">
        <f t="shared" si="236"/>
        <v>-408.2</v>
      </c>
      <c r="CX169" s="70">
        <f t="shared" si="237"/>
        <v>5.2018235880795477E-8</v>
      </c>
      <c r="CY169" s="70">
        <f t="shared" si="238"/>
        <v>4797835422294.5508</v>
      </c>
      <c r="CZ169" s="70">
        <f t="shared" si="239"/>
        <v>2516.2076774573461</v>
      </c>
    </row>
    <row r="170" spans="1:104">
      <c r="A170" s="62">
        <f t="shared" si="175"/>
        <v>73.516694719810957</v>
      </c>
      <c r="B170" s="62">
        <f t="shared" si="176"/>
        <v>5.4666666666666668</v>
      </c>
      <c r="C170" s="83">
        <f t="shared" si="244"/>
        <v>7.8199999999999994</v>
      </c>
      <c r="D170" s="87"/>
      <c r="E170" s="65">
        <f t="shared" si="177"/>
        <v>7477972397.7425442</v>
      </c>
      <c r="F170" s="62">
        <f t="shared" si="240"/>
        <v>32.800000000000018</v>
      </c>
      <c r="G170" s="66">
        <v>164</v>
      </c>
      <c r="H170" s="71">
        <f t="shared" si="178"/>
        <v>164</v>
      </c>
      <c r="I170" s="71">
        <f t="shared" si="179"/>
        <v>1</v>
      </c>
      <c r="J170" s="71">
        <v>1</v>
      </c>
      <c r="K170" s="62">
        <f t="shared" si="180"/>
        <v>1</v>
      </c>
      <c r="L170" s="70">
        <f t="shared" si="166"/>
        <v>55319040</v>
      </c>
      <c r="M170" s="70">
        <f t="shared" si="181"/>
        <v>9072322560</v>
      </c>
      <c r="N170" s="70">
        <f t="shared" si="182"/>
        <v>74779723977.425446</v>
      </c>
      <c r="O170" s="70">
        <f t="shared" si="183"/>
        <v>373898619887.1272</v>
      </c>
      <c r="P170" s="70">
        <f t="shared" si="184"/>
        <v>2607.392106062629</v>
      </c>
      <c r="Q170" s="99">
        <f t="shared" si="243"/>
        <v>8.2426218295114762</v>
      </c>
      <c r="S170" s="71">
        <f t="shared" si="185"/>
        <v>154</v>
      </c>
      <c r="T170" s="71">
        <f t="shared" si="186"/>
        <v>2.0499999999999998</v>
      </c>
      <c r="U170" s="71">
        <v>1</v>
      </c>
      <c r="V170" s="62">
        <f t="shared" si="187"/>
        <v>1.05</v>
      </c>
      <c r="W170" s="70">
        <f t="shared" si="167"/>
        <v>7902720</v>
      </c>
      <c r="X170" s="70">
        <f t="shared" si="188"/>
        <v>1277869824</v>
      </c>
      <c r="Y170" s="70">
        <f t="shared" si="189"/>
        <v>38324608538.430511</v>
      </c>
      <c r="Z170" s="70">
        <f t="shared" si="190"/>
        <v>766492170768.61072</v>
      </c>
      <c r="AA170" s="70">
        <f t="shared" si="191"/>
        <v>2607.392106062629</v>
      </c>
      <c r="AB170" s="99">
        <f t="shared" ref="AB170:AB233" si="247">Y170/X170</f>
        <v>29.991011461923769</v>
      </c>
      <c r="AD170" s="71">
        <f t="shared" si="192"/>
        <v>129</v>
      </c>
      <c r="AE170" s="71">
        <f t="shared" si="193"/>
        <v>3.2249999999999996</v>
      </c>
      <c r="AF170" s="71">
        <v>1</v>
      </c>
      <c r="AG170" s="62">
        <f t="shared" si="194"/>
        <v>1.175</v>
      </c>
      <c r="AH170" s="70">
        <f t="shared" si="168"/>
        <v>846720</v>
      </c>
      <c r="AI170" s="70">
        <f t="shared" si="195"/>
        <v>128341584</v>
      </c>
      <c r="AJ170" s="70">
        <f t="shared" si="196"/>
        <v>1884098514.2749727</v>
      </c>
      <c r="AK170" s="70">
        <f t="shared" si="197"/>
        <v>1205823049135.9851</v>
      </c>
      <c r="AL170" s="70">
        <f t="shared" si="198"/>
        <v>2607.392106062629</v>
      </c>
      <c r="AM170" s="99">
        <f t="shared" si="241"/>
        <v>14.680343311603297</v>
      </c>
      <c r="AO170" s="71">
        <f t="shared" si="199"/>
        <v>99</v>
      </c>
      <c r="AP170" s="71">
        <f t="shared" si="200"/>
        <v>4.55</v>
      </c>
      <c r="AQ170" s="71">
        <v>1</v>
      </c>
      <c r="AR170" s="62">
        <f t="shared" si="201"/>
        <v>1.325</v>
      </c>
      <c r="AS170" s="70">
        <f t="shared" si="169"/>
        <v>5184</v>
      </c>
      <c r="AT170" s="70">
        <f t="shared" si="202"/>
        <v>680011.2</v>
      </c>
      <c r="AU170" s="70">
        <f t="shared" si="203"/>
        <v>41534148.449375525</v>
      </c>
      <c r="AV170" s="70">
        <f t="shared" si="204"/>
        <v>1701238720486.4287</v>
      </c>
      <c r="AW170" s="70">
        <f t="shared" si="205"/>
        <v>2607.392106062629</v>
      </c>
      <c r="AX170" s="99">
        <f t="shared" si="164"/>
        <v>61.078624071744009</v>
      </c>
      <c r="AZ170" s="71">
        <f t="shared" si="206"/>
        <v>62</v>
      </c>
      <c r="BA170" s="71">
        <f t="shared" si="207"/>
        <v>6.06</v>
      </c>
      <c r="BB170" s="71">
        <v>1</v>
      </c>
      <c r="BC170" s="62">
        <f t="shared" si="208"/>
        <v>1.51</v>
      </c>
      <c r="BD170" s="70">
        <f t="shared" si="170"/>
        <v>480</v>
      </c>
      <c r="BE170" s="70">
        <f t="shared" si="209"/>
        <v>44937.599999999999</v>
      </c>
      <c r="BF170" s="70">
        <f t="shared" si="210"/>
        <v>327525.08679306321</v>
      </c>
      <c r="BG170" s="70">
        <f t="shared" si="211"/>
        <v>2265825636515.9907</v>
      </c>
      <c r="BH170" s="70">
        <f t="shared" si="212"/>
        <v>2607.392106062629</v>
      </c>
      <c r="BI170" s="99">
        <f t="shared" si="245"/>
        <v>7.2884419015048252</v>
      </c>
      <c r="BK170" s="71">
        <f t="shared" si="213"/>
        <v>12</v>
      </c>
      <c r="BL170" s="71">
        <f t="shared" si="214"/>
        <v>7.8199999999999994</v>
      </c>
      <c r="BM170" s="71">
        <v>1</v>
      </c>
      <c r="BN170" s="62">
        <f t="shared" si="215"/>
        <v>1.76</v>
      </c>
      <c r="BO170" s="70">
        <f t="shared" si="171"/>
        <v>1</v>
      </c>
      <c r="BP170" s="70">
        <f t="shared" si="216"/>
        <v>21.12</v>
      </c>
      <c r="BQ170" s="70">
        <f t="shared" si="217"/>
        <v>412.74207448976159</v>
      </c>
      <c r="BR170" s="70">
        <f t="shared" si="218"/>
        <v>2923887207517.3345</v>
      </c>
      <c r="BS170" s="70">
        <f t="shared" si="219"/>
        <v>2607.392106062629</v>
      </c>
      <c r="BT170" s="99">
        <f t="shared" si="246"/>
        <v>19.542711860310682</v>
      </c>
      <c r="BV170" s="71">
        <f t="shared" si="220"/>
        <v>-43</v>
      </c>
      <c r="BW170" s="71">
        <f t="shared" si="221"/>
        <v>9.8550000000000004</v>
      </c>
      <c r="BX170" s="71">
        <v>1</v>
      </c>
      <c r="BY170" s="62">
        <f t="shared" si="222"/>
        <v>2.0350000000000001</v>
      </c>
      <c r="BZ170" s="70">
        <f t="shared" si="172"/>
        <v>1</v>
      </c>
      <c r="CA170" s="70">
        <f t="shared" si="223"/>
        <v>-87.50500000000001</v>
      </c>
      <c r="CB170" s="70">
        <f t="shared" si="224"/>
        <v>0.25397950118489915</v>
      </c>
      <c r="CC170" s="70">
        <f t="shared" si="225"/>
        <v>3684770898987.6387</v>
      </c>
      <c r="CD170" s="70">
        <f t="shared" si="226"/>
        <v>2607.392106062629</v>
      </c>
      <c r="CG170" s="71">
        <f t="shared" si="227"/>
        <v>-93</v>
      </c>
      <c r="CH170" s="71">
        <f t="shared" si="228"/>
        <v>12.14</v>
      </c>
      <c r="CI170" s="71">
        <v>1</v>
      </c>
      <c r="CJ170" s="62">
        <f t="shared" si="229"/>
        <v>2.2850000000000001</v>
      </c>
      <c r="CK170" s="70">
        <f t="shared" si="173"/>
        <v>1</v>
      </c>
      <c r="CL170" s="70">
        <f t="shared" si="230"/>
        <v>-212.50500000000002</v>
      </c>
      <c r="CM170" s="70">
        <f t="shared" si="231"/>
        <v>3.0553485940519023E-4</v>
      </c>
      <c r="CN170" s="70">
        <f t="shared" si="232"/>
        <v>4539129245429.7246</v>
      </c>
      <c r="CO170" s="70">
        <f t="shared" si="233"/>
        <v>2607.392106062629</v>
      </c>
      <c r="CR170" s="71">
        <f t="shared" si="234"/>
        <v>-156</v>
      </c>
      <c r="CS170" s="71">
        <f t="shared" si="235"/>
        <v>14.74</v>
      </c>
      <c r="CT170" s="71">
        <v>1</v>
      </c>
      <c r="CU170" s="62">
        <f t="shared" si="242"/>
        <v>2.6</v>
      </c>
      <c r="CV170" s="70">
        <f t="shared" si="174"/>
        <v>1</v>
      </c>
      <c r="CW170" s="70">
        <f t="shared" si="236"/>
        <v>-405.6</v>
      </c>
      <c r="CX170" s="70">
        <f t="shared" si="237"/>
        <v>5.9753261986117517E-8</v>
      </c>
      <c r="CY170" s="70">
        <f t="shared" si="238"/>
        <v>5511265657136.2549</v>
      </c>
      <c r="CZ170" s="70">
        <f t="shared" si="239"/>
        <v>2607.392106062629</v>
      </c>
    </row>
    <row r="171" spans="1:104">
      <c r="A171" s="62">
        <f t="shared" si="175"/>
        <v>76.109255360174899</v>
      </c>
      <c r="B171" s="62">
        <f t="shared" si="176"/>
        <v>5.5</v>
      </c>
      <c r="C171" s="83">
        <f t="shared" si="244"/>
        <v>7.8199999999999994</v>
      </c>
      <c r="D171" s="87"/>
      <c r="E171" s="65">
        <f t="shared" si="177"/>
        <v>8589934592.0000935</v>
      </c>
      <c r="F171" s="62">
        <f t="shared" si="240"/>
        <v>33.000000000000021</v>
      </c>
      <c r="G171" s="66">
        <v>165</v>
      </c>
      <c r="H171" s="71">
        <f t="shared" si="178"/>
        <v>165</v>
      </c>
      <c r="I171" s="71">
        <f t="shared" si="179"/>
        <v>1</v>
      </c>
      <c r="J171" s="71">
        <v>1</v>
      </c>
      <c r="K171" s="62">
        <f t="shared" si="180"/>
        <v>1</v>
      </c>
      <c r="L171" s="70">
        <f t="shared" si="166"/>
        <v>55319040</v>
      </c>
      <c r="M171" s="70">
        <f t="shared" si="181"/>
        <v>9127641600</v>
      </c>
      <c r="N171" s="70">
        <f t="shared" si="182"/>
        <v>85899345920.000931</v>
      </c>
      <c r="O171" s="70">
        <f t="shared" si="183"/>
        <v>429496729600.0047</v>
      </c>
      <c r="P171" s="70">
        <f t="shared" si="184"/>
        <v>2701.8785652862089</v>
      </c>
      <c r="Q171" s="99">
        <f t="shared" si="243"/>
        <v>9.410902584080528</v>
      </c>
      <c r="S171" s="71">
        <f t="shared" si="185"/>
        <v>155</v>
      </c>
      <c r="T171" s="71">
        <f t="shared" si="186"/>
        <v>2.0499999999999998</v>
      </c>
      <c r="U171" s="71">
        <v>1</v>
      </c>
      <c r="V171" s="62">
        <f t="shared" si="187"/>
        <v>1.05</v>
      </c>
      <c r="W171" s="70">
        <f t="shared" si="167"/>
        <v>7902720</v>
      </c>
      <c r="X171" s="70">
        <f t="shared" si="188"/>
        <v>1286167680</v>
      </c>
      <c r="Y171" s="70">
        <f t="shared" si="189"/>
        <v>44023414784.00045</v>
      </c>
      <c r="Z171" s="70">
        <f t="shared" si="190"/>
        <v>880468295680.00952</v>
      </c>
      <c r="AA171" s="70">
        <f t="shared" si="191"/>
        <v>2701.8785652862089</v>
      </c>
      <c r="AB171" s="99">
        <f t="shared" si="247"/>
        <v>34.228363430808997</v>
      </c>
      <c r="AD171" s="71">
        <f t="shared" si="192"/>
        <v>130</v>
      </c>
      <c r="AE171" s="71">
        <f t="shared" si="193"/>
        <v>3.2249999999999996</v>
      </c>
      <c r="AF171" s="71">
        <v>1</v>
      </c>
      <c r="AG171" s="62">
        <f t="shared" si="194"/>
        <v>1.175</v>
      </c>
      <c r="AH171" s="70">
        <f t="shared" si="168"/>
        <v>846720</v>
      </c>
      <c r="AI171" s="70">
        <f t="shared" si="195"/>
        <v>129336480</v>
      </c>
      <c r="AJ171" s="70">
        <f t="shared" si="196"/>
        <v>2164260864.0000186</v>
      </c>
      <c r="AK171" s="70">
        <f t="shared" si="197"/>
        <v>1385126952960.0149</v>
      </c>
      <c r="AL171" s="70">
        <f t="shared" si="198"/>
        <v>2701.8785652862089</v>
      </c>
      <c r="AM171" s="99">
        <f t="shared" si="241"/>
        <v>16.733568626577888</v>
      </c>
      <c r="AO171" s="71">
        <f t="shared" si="199"/>
        <v>100</v>
      </c>
      <c r="AP171" s="71">
        <f t="shared" si="200"/>
        <v>4.55</v>
      </c>
      <c r="AQ171" s="71">
        <v>14</v>
      </c>
      <c r="AR171" s="62">
        <f t="shared" si="201"/>
        <v>1.325</v>
      </c>
      <c r="AS171" s="70">
        <f t="shared" si="169"/>
        <v>72576</v>
      </c>
      <c r="AT171" s="70">
        <f t="shared" si="202"/>
        <v>9616320</v>
      </c>
      <c r="AU171" s="70">
        <f t="shared" si="203"/>
        <v>47710208.00000032</v>
      </c>
      <c r="AV171" s="70">
        <f t="shared" si="204"/>
        <v>1954210119680.0212</v>
      </c>
      <c r="AW171" s="70">
        <f t="shared" si="205"/>
        <v>2701.8785652862089</v>
      </c>
      <c r="AX171" s="99">
        <f t="shared" si="164"/>
        <v>4.9613789890519779</v>
      </c>
      <c r="AZ171" s="71">
        <f t="shared" si="206"/>
        <v>63</v>
      </c>
      <c r="BA171" s="71">
        <f t="shared" si="207"/>
        <v>6.06</v>
      </c>
      <c r="BB171" s="71">
        <v>1</v>
      </c>
      <c r="BC171" s="62">
        <f t="shared" si="208"/>
        <v>1.51</v>
      </c>
      <c r="BD171" s="70">
        <f t="shared" si="170"/>
        <v>480</v>
      </c>
      <c r="BE171" s="70">
        <f t="shared" si="209"/>
        <v>45662.400000000001</v>
      </c>
      <c r="BF171" s="70">
        <f t="shared" si="210"/>
        <v>376227.52841945295</v>
      </c>
      <c r="BG171" s="70">
        <f t="shared" si="211"/>
        <v>2602750181376.0278</v>
      </c>
      <c r="BH171" s="70">
        <f t="shared" si="212"/>
        <v>2701.8785652862089</v>
      </c>
      <c r="BI171" s="99">
        <f t="shared" si="245"/>
        <v>8.2393288223889449</v>
      </c>
      <c r="BK171" s="71">
        <f t="shared" si="213"/>
        <v>13</v>
      </c>
      <c r="BL171" s="71">
        <f t="shared" si="214"/>
        <v>7.8199999999999994</v>
      </c>
      <c r="BM171" s="71">
        <v>1</v>
      </c>
      <c r="BN171" s="62">
        <f t="shared" si="215"/>
        <v>1.76</v>
      </c>
      <c r="BO171" s="70">
        <f t="shared" si="171"/>
        <v>1</v>
      </c>
      <c r="BP171" s="70">
        <f t="shared" si="216"/>
        <v>22.88</v>
      </c>
      <c r="BQ171" s="70">
        <f t="shared" si="217"/>
        <v>474.11614200445285</v>
      </c>
      <c r="BR171" s="70">
        <f t="shared" si="218"/>
        <v>3358664425472.0361</v>
      </c>
      <c r="BS171" s="70">
        <f t="shared" si="219"/>
        <v>2701.8785652862089</v>
      </c>
      <c r="BT171" s="99">
        <f t="shared" si="246"/>
        <v>20.721859353341472</v>
      </c>
      <c r="BV171" s="71">
        <f t="shared" si="220"/>
        <v>-42</v>
      </c>
      <c r="BW171" s="71">
        <f t="shared" si="221"/>
        <v>9.8550000000000004</v>
      </c>
      <c r="BX171" s="71">
        <v>1</v>
      </c>
      <c r="BY171" s="62">
        <f t="shared" si="222"/>
        <v>2.0350000000000001</v>
      </c>
      <c r="BZ171" s="70">
        <f t="shared" si="172"/>
        <v>1</v>
      </c>
      <c r="CA171" s="70">
        <f t="shared" si="223"/>
        <v>-85.47</v>
      </c>
      <c r="CB171" s="70">
        <f t="shared" si="224"/>
        <v>0.29174583521406117</v>
      </c>
      <c r="CC171" s="70">
        <f t="shared" si="225"/>
        <v>4232690270208.0459</v>
      </c>
      <c r="CD171" s="70">
        <f t="shared" si="226"/>
        <v>2701.8785652862089</v>
      </c>
      <c r="CG171" s="71">
        <f t="shared" si="227"/>
        <v>-92</v>
      </c>
      <c r="CH171" s="71">
        <f t="shared" si="228"/>
        <v>12.14</v>
      </c>
      <c r="CI171" s="71">
        <v>1</v>
      </c>
      <c r="CJ171" s="62">
        <f t="shared" si="229"/>
        <v>2.2850000000000001</v>
      </c>
      <c r="CK171" s="70">
        <f t="shared" si="173"/>
        <v>1</v>
      </c>
      <c r="CL171" s="70">
        <f t="shared" si="230"/>
        <v>-210.22000000000003</v>
      </c>
      <c r="CM171" s="70">
        <f t="shared" si="231"/>
        <v>3.5096739039299239E-4</v>
      </c>
      <c r="CN171" s="70">
        <f t="shared" si="232"/>
        <v>5214090297344.0566</v>
      </c>
      <c r="CO171" s="70">
        <f t="shared" si="233"/>
        <v>2701.8785652862089</v>
      </c>
      <c r="CR171" s="71">
        <f t="shared" si="234"/>
        <v>-155</v>
      </c>
      <c r="CS171" s="71">
        <f t="shared" si="235"/>
        <v>14.74</v>
      </c>
      <c r="CT171" s="71">
        <v>1</v>
      </c>
      <c r="CU171" s="62">
        <f t="shared" si="242"/>
        <v>2.6</v>
      </c>
      <c r="CV171" s="70">
        <f t="shared" si="174"/>
        <v>1</v>
      </c>
      <c r="CW171" s="70">
        <f t="shared" si="236"/>
        <v>-403</v>
      </c>
      <c r="CX171" s="70">
        <f t="shared" si="237"/>
        <v>6.8638473749160068E-8</v>
      </c>
      <c r="CY171" s="70">
        <f t="shared" si="238"/>
        <v>6330781794304.0684</v>
      </c>
      <c r="CZ171" s="70">
        <f t="shared" si="239"/>
        <v>2701.8785652862089</v>
      </c>
    </row>
    <row r="172" spans="1:104">
      <c r="A172" s="62">
        <f t="shared" si="175"/>
        <v>78.79324245407544</v>
      </c>
      <c r="B172" s="62">
        <f t="shared" si="176"/>
        <v>5.5333333333333332</v>
      </c>
      <c r="C172" s="83">
        <f t="shared" si="244"/>
        <v>7.8199999999999994</v>
      </c>
      <c r="D172" s="87"/>
      <c r="E172" s="65">
        <f t="shared" si="177"/>
        <v>9867243735.3626366</v>
      </c>
      <c r="F172" s="62">
        <f t="shared" si="240"/>
        <v>33.200000000000017</v>
      </c>
      <c r="G172" s="66">
        <v>166</v>
      </c>
      <c r="H172" s="71">
        <f t="shared" si="178"/>
        <v>166</v>
      </c>
      <c r="I172" s="71">
        <f t="shared" si="179"/>
        <v>1</v>
      </c>
      <c r="J172" s="71">
        <v>1</v>
      </c>
      <c r="K172" s="62">
        <f t="shared" si="180"/>
        <v>1</v>
      </c>
      <c r="L172" s="70">
        <f t="shared" si="166"/>
        <v>55319040</v>
      </c>
      <c r="M172" s="70">
        <f t="shared" si="181"/>
        <v>9182960640</v>
      </c>
      <c r="N172" s="70">
        <f t="shared" si="182"/>
        <v>98672437353.626373</v>
      </c>
      <c r="O172" s="70">
        <f t="shared" si="183"/>
        <v>493362186768.13184</v>
      </c>
      <c r="P172" s="70">
        <f t="shared" si="184"/>
        <v>2799.7865485348138</v>
      </c>
      <c r="Q172" s="99">
        <f t="shared" si="243"/>
        <v>10.745166098591312</v>
      </c>
      <c r="S172" s="71">
        <f t="shared" si="185"/>
        <v>156</v>
      </c>
      <c r="T172" s="71">
        <f t="shared" si="186"/>
        <v>2.0499999999999998</v>
      </c>
      <c r="U172" s="71">
        <v>1</v>
      </c>
      <c r="V172" s="62">
        <f t="shared" si="187"/>
        <v>1.05</v>
      </c>
      <c r="W172" s="70">
        <f t="shared" si="167"/>
        <v>7902720</v>
      </c>
      <c r="X172" s="70">
        <f t="shared" si="188"/>
        <v>1294465536</v>
      </c>
      <c r="Y172" s="70">
        <f t="shared" si="189"/>
        <v>50569624143.733482</v>
      </c>
      <c r="Z172" s="70">
        <f t="shared" si="190"/>
        <v>1011392482874.6702</v>
      </c>
      <c r="AA172" s="70">
        <f t="shared" si="191"/>
        <v>2799.7865485348138</v>
      </c>
      <c r="AB172" s="99">
        <f t="shared" si="247"/>
        <v>39.066025890498089</v>
      </c>
      <c r="AD172" s="71">
        <f t="shared" si="192"/>
        <v>131</v>
      </c>
      <c r="AE172" s="71">
        <f t="shared" si="193"/>
        <v>3.2249999999999996</v>
      </c>
      <c r="AF172" s="71">
        <v>1</v>
      </c>
      <c r="AG172" s="62">
        <f t="shared" si="194"/>
        <v>1.175</v>
      </c>
      <c r="AH172" s="70">
        <f t="shared" si="168"/>
        <v>846720</v>
      </c>
      <c r="AI172" s="70">
        <f t="shared" si="195"/>
        <v>130331376</v>
      </c>
      <c r="AJ172" s="70">
        <f t="shared" si="196"/>
        <v>2486082894.2612834</v>
      </c>
      <c r="AK172" s="70">
        <f t="shared" si="197"/>
        <v>1591093052327.2249</v>
      </c>
      <c r="AL172" s="70">
        <f t="shared" si="198"/>
        <v>2799.7865485348138</v>
      </c>
      <c r="AM172" s="99">
        <f t="shared" si="241"/>
        <v>19.075091283171009</v>
      </c>
      <c r="AO172" s="71">
        <f t="shared" si="199"/>
        <v>101</v>
      </c>
      <c r="AP172" s="71">
        <f t="shared" si="200"/>
        <v>4.55</v>
      </c>
      <c r="AQ172" s="71">
        <v>1</v>
      </c>
      <c r="AR172" s="62">
        <f t="shared" si="201"/>
        <v>1.325</v>
      </c>
      <c r="AS172" s="70">
        <f t="shared" si="169"/>
        <v>72576</v>
      </c>
      <c r="AT172" s="70">
        <f t="shared" si="202"/>
        <v>9712483.1999999993</v>
      </c>
      <c r="AU172" s="70">
        <f t="shared" si="203"/>
        <v>54804637.446166746</v>
      </c>
      <c r="AV172" s="70">
        <f t="shared" si="204"/>
        <v>2244797949794.9995</v>
      </c>
      <c r="AW172" s="70">
        <f t="shared" si="205"/>
        <v>2799.7865485348138</v>
      </c>
      <c r="AX172" s="99">
        <f t="shared" si="164"/>
        <v>5.6427008744959011</v>
      </c>
      <c r="AZ172" s="71">
        <f t="shared" si="206"/>
        <v>64</v>
      </c>
      <c r="BA172" s="71">
        <f t="shared" si="207"/>
        <v>6.06</v>
      </c>
      <c r="BB172" s="71">
        <v>1</v>
      </c>
      <c r="BC172" s="62">
        <f t="shared" si="208"/>
        <v>1.51</v>
      </c>
      <c r="BD172" s="70">
        <f t="shared" si="170"/>
        <v>480</v>
      </c>
      <c r="BE172" s="70">
        <f t="shared" si="209"/>
        <v>46387.199999999997</v>
      </c>
      <c r="BF172" s="70">
        <f t="shared" si="210"/>
        <v>432171.94300002587</v>
      </c>
      <c r="BG172" s="70">
        <f t="shared" si="211"/>
        <v>2989774851814.8789</v>
      </c>
      <c r="BH172" s="70">
        <f t="shared" si="212"/>
        <v>2799.7865485348138</v>
      </c>
      <c r="BI172" s="99">
        <f t="shared" si="245"/>
        <v>9.316620597924123</v>
      </c>
      <c r="BK172" s="71">
        <f t="shared" si="213"/>
        <v>14</v>
      </c>
      <c r="BL172" s="71">
        <f t="shared" si="214"/>
        <v>7.8199999999999994</v>
      </c>
      <c r="BM172" s="71">
        <v>1</v>
      </c>
      <c r="BN172" s="62">
        <f t="shared" si="215"/>
        <v>1.76</v>
      </c>
      <c r="BO172" s="70">
        <f t="shared" si="171"/>
        <v>1</v>
      </c>
      <c r="BP172" s="70">
        <f t="shared" si="216"/>
        <v>24.64</v>
      </c>
      <c r="BQ172" s="70">
        <f t="shared" si="217"/>
        <v>544.61643239805562</v>
      </c>
      <c r="BR172" s="70">
        <f t="shared" si="218"/>
        <v>3858092300526.7905</v>
      </c>
      <c r="BS172" s="70">
        <f t="shared" si="219"/>
        <v>2799.7865485348138</v>
      </c>
      <c r="BT172" s="99">
        <f t="shared" si="246"/>
        <v>22.102939626544465</v>
      </c>
      <c r="BV172" s="71">
        <f t="shared" si="220"/>
        <v>-41</v>
      </c>
      <c r="BW172" s="71">
        <f t="shared" si="221"/>
        <v>9.8550000000000004</v>
      </c>
      <c r="BX172" s="71">
        <v>1</v>
      </c>
      <c r="BY172" s="62">
        <f t="shared" si="222"/>
        <v>2.0350000000000001</v>
      </c>
      <c r="BZ172" s="70">
        <f t="shared" si="172"/>
        <v>1</v>
      </c>
      <c r="CA172" s="70">
        <f t="shared" si="223"/>
        <v>-83.435000000000002</v>
      </c>
      <c r="CB172" s="70">
        <f t="shared" si="224"/>
        <v>0.33512796098762815</v>
      </c>
      <c r="CC172" s="70">
        <f t="shared" si="225"/>
        <v>4862084350599.9395</v>
      </c>
      <c r="CD172" s="70">
        <f t="shared" si="226"/>
        <v>2799.7865485348138</v>
      </c>
      <c r="CG172" s="71">
        <f t="shared" si="227"/>
        <v>-91</v>
      </c>
      <c r="CH172" s="71">
        <f t="shared" si="228"/>
        <v>12.14</v>
      </c>
      <c r="CI172" s="71">
        <v>1</v>
      </c>
      <c r="CJ172" s="62">
        <f t="shared" si="229"/>
        <v>2.2850000000000001</v>
      </c>
      <c r="CK172" s="70">
        <f t="shared" si="173"/>
        <v>1</v>
      </c>
      <c r="CL172" s="70">
        <f t="shared" si="230"/>
        <v>-207.935</v>
      </c>
      <c r="CM172" s="70">
        <f t="shared" si="231"/>
        <v>4.0315566400203265E-4</v>
      </c>
      <c r="CN172" s="70">
        <f t="shared" si="232"/>
        <v>5989416947365.1211</v>
      </c>
      <c r="CO172" s="70">
        <f t="shared" si="233"/>
        <v>2799.7865485348138</v>
      </c>
      <c r="CR172" s="71">
        <f t="shared" si="234"/>
        <v>-154</v>
      </c>
      <c r="CS172" s="71">
        <f t="shared" si="235"/>
        <v>14.74</v>
      </c>
      <c r="CT172" s="71">
        <v>1</v>
      </c>
      <c r="CU172" s="62">
        <f t="shared" si="242"/>
        <v>2.6</v>
      </c>
      <c r="CV172" s="70">
        <f t="shared" si="174"/>
        <v>1</v>
      </c>
      <c r="CW172" s="70">
        <f t="shared" si="236"/>
        <v>-400.40000000000003</v>
      </c>
      <c r="CX172" s="70">
        <f t="shared" si="237"/>
        <v>7.884490188516735E-8</v>
      </c>
      <c r="CY172" s="70">
        <f t="shared" si="238"/>
        <v>7272158632962.2637</v>
      </c>
      <c r="CZ172" s="70">
        <f t="shared" si="239"/>
        <v>2799.7865485348138</v>
      </c>
    </row>
    <row r="173" spans="1:104">
      <c r="A173" s="62">
        <f t="shared" si="175"/>
        <v>81.571880148433621</v>
      </c>
      <c r="B173" s="62">
        <f t="shared" si="176"/>
        <v>5.5666666666666664</v>
      </c>
      <c r="C173" s="83">
        <f t="shared" si="244"/>
        <v>7.8199999999999994</v>
      </c>
      <c r="D173" s="87"/>
      <c r="E173" s="65">
        <f t="shared" si="177"/>
        <v>11334486647.165861</v>
      </c>
      <c r="F173" s="62">
        <f t="shared" si="240"/>
        <v>33.40000000000002</v>
      </c>
      <c r="G173" s="66">
        <v>167</v>
      </c>
      <c r="H173" s="71">
        <f t="shared" si="178"/>
        <v>167</v>
      </c>
      <c r="I173" s="71">
        <f t="shared" si="179"/>
        <v>1</v>
      </c>
      <c r="J173" s="71">
        <v>1</v>
      </c>
      <c r="K173" s="62">
        <f t="shared" si="180"/>
        <v>1</v>
      </c>
      <c r="L173" s="70">
        <f t="shared" si="166"/>
        <v>55319040</v>
      </c>
      <c r="M173" s="70">
        <f t="shared" si="181"/>
        <v>9238279680</v>
      </c>
      <c r="N173" s="70">
        <f t="shared" si="182"/>
        <v>113344866471.65862</v>
      </c>
      <c r="O173" s="70">
        <f t="shared" si="183"/>
        <v>566724332358.29309</v>
      </c>
      <c r="P173" s="70">
        <f t="shared" si="184"/>
        <v>2901.2398706126223</v>
      </c>
      <c r="Q173" s="99">
        <f t="shared" si="243"/>
        <v>12.269044713707846</v>
      </c>
      <c r="S173" s="71">
        <f t="shared" si="185"/>
        <v>157</v>
      </c>
      <c r="T173" s="71">
        <f t="shared" si="186"/>
        <v>2.0499999999999998</v>
      </c>
      <c r="U173" s="71">
        <v>1</v>
      </c>
      <c r="V173" s="62">
        <f t="shared" si="187"/>
        <v>1.05</v>
      </c>
      <c r="W173" s="70">
        <f t="shared" si="167"/>
        <v>7902720</v>
      </c>
      <c r="X173" s="70">
        <f t="shared" si="188"/>
        <v>1302763392</v>
      </c>
      <c r="Y173" s="70">
        <f t="shared" si="189"/>
        <v>58089244066.724998</v>
      </c>
      <c r="Z173" s="70">
        <f t="shared" si="190"/>
        <v>1161784881334.5007</v>
      </c>
      <c r="AA173" s="70">
        <f t="shared" si="191"/>
        <v>2901.2398706126223</v>
      </c>
      <c r="AB173" s="99">
        <f t="shared" si="247"/>
        <v>44.589251143714208</v>
      </c>
      <c r="AD173" s="71">
        <f t="shared" si="192"/>
        <v>132</v>
      </c>
      <c r="AE173" s="71">
        <f t="shared" si="193"/>
        <v>3.2249999999999996</v>
      </c>
      <c r="AF173" s="71">
        <v>1</v>
      </c>
      <c r="AG173" s="62">
        <f t="shared" si="194"/>
        <v>1.175</v>
      </c>
      <c r="AH173" s="70">
        <f t="shared" si="168"/>
        <v>846720</v>
      </c>
      <c r="AI173" s="70">
        <f t="shared" si="195"/>
        <v>131326272</v>
      </c>
      <c r="AJ173" s="70">
        <f t="shared" si="196"/>
        <v>2855759331.0242043</v>
      </c>
      <c r="AK173" s="70">
        <f t="shared" si="197"/>
        <v>1827685971855.4951</v>
      </c>
      <c r="AL173" s="70">
        <f t="shared" si="198"/>
        <v>2901.2398706126223</v>
      </c>
      <c r="AM173" s="99">
        <f t="shared" si="241"/>
        <v>21.745529569469575</v>
      </c>
      <c r="AO173" s="71">
        <f t="shared" si="199"/>
        <v>102</v>
      </c>
      <c r="AP173" s="71">
        <f t="shared" si="200"/>
        <v>4.55</v>
      </c>
      <c r="AQ173" s="71">
        <v>1</v>
      </c>
      <c r="AR173" s="62">
        <f t="shared" si="201"/>
        <v>1.325</v>
      </c>
      <c r="AS173" s="70">
        <f t="shared" si="169"/>
        <v>72576</v>
      </c>
      <c r="AT173" s="70">
        <f t="shared" si="202"/>
        <v>9808646.4000000004</v>
      </c>
      <c r="AU173" s="70">
        <f t="shared" si="203"/>
        <v>62953996.880620643</v>
      </c>
      <c r="AV173" s="70">
        <f t="shared" si="204"/>
        <v>2578595712230.2334</v>
      </c>
      <c r="AW173" s="70">
        <f t="shared" si="205"/>
        <v>2901.2398706126223</v>
      </c>
      <c r="AX173" s="99">
        <f t="shared" ref="AX173:AX236" si="248">AU173/AT173</f>
        <v>6.4182145337220682</v>
      </c>
      <c r="AZ173" s="71">
        <f t="shared" si="206"/>
        <v>65</v>
      </c>
      <c r="BA173" s="71">
        <f t="shared" si="207"/>
        <v>6.06</v>
      </c>
      <c r="BB173" s="71">
        <v>1</v>
      </c>
      <c r="BC173" s="62">
        <f t="shared" si="208"/>
        <v>1.51</v>
      </c>
      <c r="BD173" s="70">
        <f t="shared" si="170"/>
        <v>480</v>
      </c>
      <c r="BE173" s="70">
        <f t="shared" si="209"/>
        <v>47112</v>
      </c>
      <c r="BF173" s="70">
        <f t="shared" si="210"/>
        <v>496435.20000000217</v>
      </c>
      <c r="BG173" s="70">
        <f t="shared" si="211"/>
        <v>3434349454091.2554</v>
      </c>
      <c r="BH173" s="70">
        <f t="shared" si="212"/>
        <v>2901.2398706126223</v>
      </c>
      <c r="BI173" s="99">
        <f t="shared" si="245"/>
        <v>10.537340804890519</v>
      </c>
      <c r="BK173" s="71">
        <f t="shared" si="213"/>
        <v>15</v>
      </c>
      <c r="BL173" s="71">
        <f t="shared" si="214"/>
        <v>7.8199999999999994</v>
      </c>
      <c r="BM173" s="71">
        <v>1</v>
      </c>
      <c r="BN173" s="62">
        <f t="shared" si="215"/>
        <v>1.76</v>
      </c>
      <c r="BO173" s="70">
        <f t="shared" si="171"/>
        <v>1</v>
      </c>
      <c r="BP173" s="70">
        <f t="shared" si="216"/>
        <v>26.4</v>
      </c>
      <c r="BQ173" s="70">
        <f t="shared" si="217"/>
        <v>625.60000000000048</v>
      </c>
      <c r="BR173" s="70">
        <f t="shared" si="218"/>
        <v>4431784279041.8506</v>
      </c>
      <c r="BS173" s="70">
        <f t="shared" si="219"/>
        <v>2901.2398706126223</v>
      </c>
      <c r="BT173" s="99">
        <f t="shared" si="246"/>
        <v>23.696969696969717</v>
      </c>
      <c r="BV173" s="71">
        <f t="shared" si="220"/>
        <v>-40</v>
      </c>
      <c r="BW173" s="71">
        <f t="shared" si="221"/>
        <v>9.8550000000000004</v>
      </c>
      <c r="BX173" s="71">
        <v>1</v>
      </c>
      <c r="BY173" s="62">
        <f t="shared" si="222"/>
        <v>2.0350000000000001</v>
      </c>
      <c r="BZ173" s="70">
        <f t="shared" si="172"/>
        <v>1</v>
      </c>
      <c r="CA173" s="70">
        <f t="shared" si="223"/>
        <v>-81.400000000000006</v>
      </c>
      <c r="CB173" s="70">
        <f t="shared" si="224"/>
        <v>0.38496093749999905</v>
      </c>
      <c r="CC173" s="70">
        <f t="shared" si="225"/>
        <v>5585068295390.9785</v>
      </c>
      <c r="CD173" s="70">
        <f t="shared" si="226"/>
        <v>2901.2398706126223</v>
      </c>
      <c r="CG173" s="71">
        <f t="shared" si="227"/>
        <v>-90</v>
      </c>
      <c r="CH173" s="71">
        <f t="shared" si="228"/>
        <v>12.14</v>
      </c>
      <c r="CI173" s="71">
        <v>1</v>
      </c>
      <c r="CJ173" s="62">
        <f t="shared" si="229"/>
        <v>2.2850000000000001</v>
      </c>
      <c r="CK173" s="70">
        <f t="shared" si="173"/>
        <v>1</v>
      </c>
      <c r="CL173" s="70">
        <f t="shared" si="230"/>
        <v>-205.65</v>
      </c>
      <c r="CM173" s="70">
        <f t="shared" si="231"/>
        <v>4.6310424804687226E-4</v>
      </c>
      <c r="CN173" s="70">
        <f t="shared" si="232"/>
        <v>6880033394829.6787</v>
      </c>
      <c r="CO173" s="70">
        <f t="shared" si="233"/>
        <v>2901.2398706126223</v>
      </c>
      <c r="CR173" s="71">
        <f t="shared" si="234"/>
        <v>-153</v>
      </c>
      <c r="CS173" s="71">
        <f t="shared" si="235"/>
        <v>14.74</v>
      </c>
      <c r="CT173" s="71">
        <v>1</v>
      </c>
      <c r="CU173" s="62">
        <f t="shared" si="242"/>
        <v>2.6</v>
      </c>
      <c r="CV173" s="70">
        <f t="shared" si="174"/>
        <v>1</v>
      </c>
      <c r="CW173" s="70">
        <f t="shared" si="236"/>
        <v>-397.8</v>
      </c>
      <c r="CX173" s="70">
        <f t="shared" si="237"/>
        <v>9.0569009095394334E-8</v>
      </c>
      <c r="CY173" s="70">
        <f t="shared" si="238"/>
        <v>8353516658961.2393</v>
      </c>
      <c r="CZ173" s="70">
        <f t="shared" si="239"/>
        <v>2901.2398706126223</v>
      </c>
    </row>
    <row r="174" spans="1:104">
      <c r="A174" s="62">
        <f t="shared" si="175"/>
        <v>84.448506289466096</v>
      </c>
      <c r="B174" s="62">
        <f t="shared" si="176"/>
        <v>5.6</v>
      </c>
      <c r="C174" s="83">
        <f t="shared" si="244"/>
        <v>7.8199999999999994</v>
      </c>
      <c r="D174" s="87"/>
      <c r="E174" s="65">
        <f t="shared" si="177"/>
        <v>13019906166.335283</v>
      </c>
      <c r="F174" s="62">
        <f t="shared" si="240"/>
        <v>33.600000000000016</v>
      </c>
      <c r="G174" s="66">
        <v>168</v>
      </c>
      <c r="H174" s="71">
        <f t="shared" si="178"/>
        <v>168</v>
      </c>
      <c r="I174" s="71">
        <f t="shared" si="179"/>
        <v>1</v>
      </c>
      <c r="J174" s="71">
        <v>1</v>
      </c>
      <c r="K174" s="62">
        <f t="shared" si="180"/>
        <v>1</v>
      </c>
      <c r="L174" s="70">
        <f t="shared" si="166"/>
        <v>55319040</v>
      </c>
      <c r="M174" s="70">
        <f t="shared" si="181"/>
        <v>9293598720</v>
      </c>
      <c r="N174" s="70">
        <f t="shared" si="182"/>
        <v>130199061663.35283</v>
      </c>
      <c r="O174" s="70">
        <f t="shared" si="183"/>
        <v>650995308316.76416</v>
      </c>
      <c r="P174" s="70">
        <f t="shared" si="184"/>
        <v>3006.366823904993</v>
      </c>
      <c r="Q174" s="99">
        <f t="shared" si="243"/>
        <v>14.009542006925905</v>
      </c>
      <c r="S174" s="71">
        <f t="shared" si="185"/>
        <v>158</v>
      </c>
      <c r="T174" s="71">
        <f t="shared" si="186"/>
        <v>2.0499999999999998</v>
      </c>
      <c r="U174" s="71">
        <v>1</v>
      </c>
      <c r="V174" s="62">
        <f t="shared" si="187"/>
        <v>1.05</v>
      </c>
      <c r="W174" s="70">
        <f t="shared" si="167"/>
        <v>7902720</v>
      </c>
      <c r="X174" s="70">
        <f t="shared" si="188"/>
        <v>1311061248</v>
      </c>
      <c r="Y174" s="70">
        <f t="shared" si="189"/>
        <v>66727019102.468269</v>
      </c>
      <c r="Z174" s="70">
        <f t="shared" si="190"/>
        <v>1334540382049.3665</v>
      </c>
      <c r="AA174" s="70">
        <f t="shared" si="191"/>
        <v>3006.366823904993</v>
      </c>
      <c r="AB174" s="99">
        <f t="shared" si="247"/>
        <v>50.895424759338376</v>
      </c>
      <c r="AD174" s="71">
        <f t="shared" si="192"/>
        <v>133</v>
      </c>
      <c r="AE174" s="71">
        <f t="shared" si="193"/>
        <v>3.2249999999999996</v>
      </c>
      <c r="AF174" s="71">
        <v>1</v>
      </c>
      <c r="AG174" s="62">
        <f t="shared" si="194"/>
        <v>1.175</v>
      </c>
      <c r="AH174" s="70">
        <f t="shared" si="168"/>
        <v>846720</v>
      </c>
      <c r="AI174" s="70">
        <f t="shared" si="195"/>
        <v>132321168</v>
      </c>
      <c r="AJ174" s="70">
        <f t="shared" si="196"/>
        <v>3280406045.8149366</v>
      </c>
      <c r="AK174" s="70">
        <f t="shared" si="197"/>
        <v>2099459869321.5642</v>
      </c>
      <c r="AL174" s="70">
        <f t="shared" si="198"/>
        <v>3006.366823904993</v>
      </c>
      <c r="AM174" s="99">
        <f t="shared" si="241"/>
        <v>24.791241608560593</v>
      </c>
      <c r="AO174" s="71">
        <f t="shared" si="199"/>
        <v>103</v>
      </c>
      <c r="AP174" s="71">
        <f t="shared" si="200"/>
        <v>4.55</v>
      </c>
      <c r="AQ174" s="71">
        <v>1</v>
      </c>
      <c r="AR174" s="62">
        <f t="shared" si="201"/>
        <v>1.325</v>
      </c>
      <c r="AS174" s="70">
        <f t="shared" si="169"/>
        <v>72576</v>
      </c>
      <c r="AT174" s="70">
        <f t="shared" si="202"/>
        <v>9904809.5999999996</v>
      </c>
      <c r="AU174" s="70">
        <f t="shared" si="203"/>
        <v>72315152.657257438</v>
      </c>
      <c r="AV174" s="70">
        <f t="shared" si="204"/>
        <v>2962028652841.2769</v>
      </c>
      <c r="AW174" s="70">
        <f t="shared" si="205"/>
        <v>3006.366823904993</v>
      </c>
      <c r="AX174" s="99">
        <f t="shared" si="248"/>
        <v>7.3010139091676676</v>
      </c>
      <c r="AZ174" s="71">
        <f t="shared" si="206"/>
        <v>66</v>
      </c>
      <c r="BA174" s="71">
        <f t="shared" si="207"/>
        <v>6.06</v>
      </c>
      <c r="BB174" s="71">
        <v>1</v>
      </c>
      <c r="BC174" s="62">
        <f t="shared" si="208"/>
        <v>1.51</v>
      </c>
      <c r="BD174" s="70">
        <f t="shared" si="170"/>
        <v>480</v>
      </c>
      <c r="BE174" s="70">
        <f t="shared" si="209"/>
        <v>47836.800000000003</v>
      </c>
      <c r="BF174" s="70">
        <f t="shared" si="210"/>
        <v>570254.29760262661</v>
      </c>
      <c r="BG174" s="70">
        <f t="shared" si="211"/>
        <v>3945031568399.5903</v>
      </c>
      <c r="BH174" s="70">
        <f t="shared" si="212"/>
        <v>3006.366823904993</v>
      </c>
      <c r="BI174" s="99">
        <f t="shared" si="245"/>
        <v>11.92082868424783</v>
      </c>
      <c r="BK174" s="71">
        <f t="shared" si="213"/>
        <v>16</v>
      </c>
      <c r="BL174" s="71">
        <f t="shared" si="214"/>
        <v>7.8199999999999994</v>
      </c>
      <c r="BM174" s="71">
        <v>1</v>
      </c>
      <c r="BN174" s="62">
        <f t="shared" si="215"/>
        <v>1.76</v>
      </c>
      <c r="BO174" s="70">
        <f t="shared" si="171"/>
        <v>1</v>
      </c>
      <c r="BP174" s="70">
        <f t="shared" si="216"/>
        <v>28.16</v>
      </c>
      <c r="BQ174" s="70">
        <f t="shared" si="217"/>
        <v>718.62569088614578</v>
      </c>
      <c r="BR174" s="70">
        <f t="shared" si="218"/>
        <v>5090783311037.0957</v>
      </c>
      <c r="BS174" s="70">
        <f t="shared" si="219"/>
        <v>3006.366823904993</v>
      </c>
      <c r="BT174" s="99">
        <f t="shared" si="246"/>
        <v>25.519378227490972</v>
      </c>
      <c r="BV174" s="71">
        <f t="shared" si="220"/>
        <v>-39</v>
      </c>
      <c r="BW174" s="71">
        <f t="shared" si="221"/>
        <v>9.8550000000000004</v>
      </c>
      <c r="BX174" s="71">
        <v>1</v>
      </c>
      <c r="BY174" s="62">
        <f t="shared" si="222"/>
        <v>2.0350000000000001</v>
      </c>
      <c r="BZ174" s="70">
        <f t="shared" si="172"/>
        <v>1</v>
      </c>
      <c r="CA174" s="70">
        <f t="shared" si="223"/>
        <v>-79.365000000000009</v>
      </c>
      <c r="CB174" s="70">
        <f t="shared" si="224"/>
        <v>0.4422039956443653</v>
      </c>
      <c r="CC174" s="70">
        <f t="shared" si="225"/>
        <v>6415558763461.7109</v>
      </c>
      <c r="CD174" s="70">
        <f t="shared" si="226"/>
        <v>3006.366823904993</v>
      </c>
      <c r="CG174" s="71">
        <f t="shared" si="227"/>
        <v>-89</v>
      </c>
      <c r="CH174" s="71">
        <f t="shared" si="228"/>
        <v>12.14</v>
      </c>
      <c r="CI174" s="71">
        <v>1</v>
      </c>
      <c r="CJ174" s="62">
        <f t="shared" si="229"/>
        <v>2.2850000000000001</v>
      </c>
      <c r="CK174" s="70">
        <f t="shared" si="173"/>
        <v>1</v>
      </c>
      <c r="CL174" s="70">
        <f t="shared" si="230"/>
        <v>-203.36500000000001</v>
      </c>
      <c r="CM174" s="70">
        <f t="shared" si="231"/>
        <v>5.319670879235809E-4</v>
      </c>
      <c r="CN174" s="70">
        <f t="shared" si="232"/>
        <v>7903083042965.5166</v>
      </c>
      <c r="CO174" s="70">
        <f t="shared" si="233"/>
        <v>3006.366823904993</v>
      </c>
      <c r="CR174" s="71">
        <f t="shared" si="234"/>
        <v>-152</v>
      </c>
      <c r="CS174" s="71">
        <f t="shared" si="235"/>
        <v>14.74</v>
      </c>
      <c r="CT174" s="71">
        <v>1</v>
      </c>
      <c r="CU174" s="62">
        <f t="shared" si="242"/>
        <v>2.6</v>
      </c>
      <c r="CV174" s="70">
        <f t="shared" si="174"/>
        <v>1</v>
      </c>
      <c r="CW174" s="70">
        <f t="shared" si="236"/>
        <v>-395.2</v>
      </c>
      <c r="CX174" s="70">
        <f t="shared" si="237"/>
        <v>1.0403647176159101E-7</v>
      </c>
      <c r="CY174" s="70">
        <f t="shared" si="238"/>
        <v>9595670844589.1035</v>
      </c>
      <c r="CZ174" s="70">
        <f t="shared" si="239"/>
        <v>3006.366823904993</v>
      </c>
    </row>
    <row r="175" spans="1:104">
      <c r="A175" s="62">
        <f t="shared" si="175"/>
        <v>87.426576432282218</v>
      </c>
      <c r="B175" s="62">
        <f t="shared" si="176"/>
        <v>5.6333333333333337</v>
      </c>
      <c r="C175" s="83">
        <f t="shared" si="244"/>
        <v>7.8199999999999994</v>
      </c>
      <c r="D175" s="87"/>
      <c r="E175" s="65">
        <f t="shared" si="177"/>
        <v>14955944795.485094</v>
      </c>
      <c r="F175" s="62">
        <f t="shared" si="240"/>
        <v>33.800000000000018</v>
      </c>
      <c r="G175" s="66">
        <v>169</v>
      </c>
      <c r="H175" s="71">
        <f t="shared" si="178"/>
        <v>169</v>
      </c>
      <c r="I175" s="71">
        <f t="shared" si="179"/>
        <v>1</v>
      </c>
      <c r="J175" s="71">
        <v>1</v>
      </c>
      <c r="K175" s="62">
        <f t="shared" si="180"/>
        <v>1</v>
      </c>
      <c r="L175" s="70">
        <f t="shared" si="166"/>
        <v>55319040</v>
      </c>
      <c r="M175" s="70">
        <f t="shared" si="181"/>
        <v>9348917760</v>
      </c>
      <c r="N175" s="70">
        <f t="shared" si="182"/>
        <v>149559447954.85095</v>
      </c>
      <c r="O175" s="70">
        <f t="shared" si="183"/>
        <v>747797239774.25476</v>
      </c>
      <c r="P175" s="70">
        <f t="shared" si="184"/>
        <v>3115.3003402036561</v>
      </c>
      <c r="Q175" s="99">
        <f t="shared" si="243"/>
        <v>15.997514556685003</v>
      </c>
      <c r="S175" s="71">
        <f t="shared" si="185"/>
        <v>159</v>
      </c>
      <c r="T175" s="71">
        <f t="shared" si="186"/>
        <v>2.0499999999999998</v>
      </c>
      <c r="U175" s="71">
        <v>1</v>
      </c>
      <c r="V175" s="62">
        <f t="shared" si="187"/>
        <v>1.05</v>
      </c>
      <c r="W175" s="70">
        <f t="shared" si="167"/>
        <v>7902720</v>
      </c>
      <c r="X175" s="70">
        <f t="shared" si="188"/>
        <v>1319359104</v>
      </c>
      <c r="Y175" s="70">
        <f t="shared" si="189"/>
        <v>76649217076.861053</v>
      </c>
      <c r="Z175" s="70">
        <f t="shared" si="190"/>
        <v>1532984341537.2222</v>
      </c>
      <c r="AA175" s="70">
        <f t="shared" si="191"/>
        <v>3115.3003402036561</v>
      </c>
      <c r="AB175" s="99">
        <f t="shared" si="247"/>
        <v>58.095795787877513</v>
      </c>
      <c r="AD175" s="71">
        <f t="shared" si="192"/>
        <v>134</v>
      </c>
      <c r="AE175" s="71">
        <f t="shared" si="193"/>
        <v>3.2249999999999996</v>
      </c>
      <c r="AF175" s="71">
        <v>1</v>
      </c>
      <c r="AG175" s="62">
        <f t="shared" si="194"/>
        <v>1.175</v>
      </c>
      <c r="AH175" s="70">
        <f t="shared" si="168"/>
        <v>846720</v>
      </c>
      <c r="AI175" s="70">
        <f t="shared" si="195"/>
        <v>133316064</v>
      </c>
      <c r="AJ175" s="70">
        <f t="shared" si="196"/>
        <v>3768197028.5499463</v>
      </c>
      <c r="AK175" s="70">
        <f t="shared" si="197"/>
        <v>2411646098271.9712</v>
      </c>
      <c r="AL175" s="70">
        <f t="shared" si="198"/>
        <v>3115.3003402036561</v>
      </c>
      <c r="AM175" s="99">
        <f t="shared" si="241"/>
        <v>28.265138614877998</v>
      </c>
      <c r="AO175" s="71">
        <f t="shared" si="199"/>
        <v>104</v>
      </c>
      <c r="AP175" s="71">
        <f t="shared" si="200"/>
        <v>4.55</v>
      </c>
      <c r="AQ175" s="71">
        <v>1</v>
      </c>
      <c r="AR175" s="62">
        <f t="shared" si="201"/>
        <v>1.325</v>
      </c>
      <c r="AS175" s="70">
        <f t="shared" si="169"/>
        <v>72576</v>
      </c>
      <c r="AT175" s="70">
        <f t="shared" si="202"/>
        <v>10000972.799999999</v>
      </c>
      <c r="AU175" s="70">
        <f t="shared" si="203"/>
        <v>83068296.89875108</v>
      </c>
      <c r="AV175" s="70">
        <f t="shared" si="204"/>
        <v>3402477440972.8589</v>
      </c>
      <c r="AW175" s="70">
        <f t="shared" si="205"/>
        <v>3115.3003402036561</v>
      </c>
      <c r="AX175" s="99">
        <f t="shared" si="248"/>
        <v>8.3060216800860704</v>
      </c>
      <c r="AZ175" s="71">
        <f t="shared" si="206"/>
        <v>67</v>
      </c>
      <c r="BA175" s="71">
        <f t="shared" si="207"/>
        <v>6.06</v>
      </c>
      <c r="BB175" s="71">
        <v>1</v>
      </c>
      <c r="BC175" s="62">
        <f t="shared" si="208"/>
        <v>1.51</v>
      </c>
      <c r="BD175" s="70">
        <f t="shared" si="170"/>
        <v>480</v>
      </c>
      <c r="BE175" s="70">
        <f t="shared" si="209"/>
        <v>48561.599999999999</v>
      </c>
      <c r="BF175" s="70">
        <f t="shared" si="210"/>
        <v>655050.17358612677</v>
      </c>
      <c r="BG175" s="70">
        <f t="shared" si="211"/>
        <v>4531651273031.9834</v>
      </c>
      <c r="BH175" s="70">
        <f t="shared" si="212"/>
        <v>3115.3003402036561</v>
      </c>
      <c r="BI175" s="99">
        <f t="shared" si="245"/>
        <v>13.489056653531325</v>
      </c>
      <c r="BK175" s="71">
        <f t="shared" si="213"/>
        <v>17</v>
      </c>
      <c r="BL175" s="71">
        <f t="shared" si="214"/>
        <v>7.8199999999999994</v>
      </c>
      <c r="BM175" s="71">
        <v>1</v>
      </c>
      <c r="BN175" s="62">
        <f t="shared" si="215"/>
        <v>1.76</v>
      </c>
      <c r="BO175" s="70">
        <f t="shared" si="171"/>
        <v>1</v>
      </c>
      <c r="BP175" s="70">
        <f t="shared" si="216"/>
        <v>29.92</v>
      </c>
      <c r="BQ175" s="70">
        <f t="shared" si="217"/>
        <v>825.48414897952341</v>
      </c>
      <c r="BR175" s="70">
        <f t="shared" si="218"/>
        <v>5847774415034.6709</v>
      </c>
      <c r="BS175" s="70">
        <f t="shared" si="219"/>
        <v>3115.3003402036561</v>
      </c>
      <c r="BT175" s="99">
        <f t="shared" si="246"/>
        <v>27.589710861615085</v>
      </c>
      <c r="BV175" s="71">
        <f t="shared" si="220"/>
        <v>-38</v>
      </c>
      <c r="BW175" s="71">
        <f t="shared" si="221"/>
        <v>9.8550000000000004</v>
      </c>
      <c r="BX175" s="71">
        <v>1</v>
      </c>
      <c r="BY175" s="62">
        <f t="shared" si="222"/>
        <v>2.0350000000000001</v>
      </c>
      <c r="BZ175" s="70">
        <f t="shared" si="172"/>
        <v>1</v>
      </c>
      <c r="CA175" s="70">
        <f t="shared" si="223"/>
        <v>-77.330000000000013</v>
      </c>
      <c r="CB175" s="70">
        <f t="shared" si="224"/>
        <v>0.50795900236979852</v>
      </c>
      <c r="CC175" s="70">
        <f t="shared" si="225"/>
        <v>7369541797975.2812</v>
      </c>
      <c r="CD175" s="70">
        <f t="shared" si="226"/>
        <v>3115.3003402036561</v>
      </c>
      <c r="CG175" s="71">
        <f t="shared" si="227"/>
        <v>-88</v>
      </c>
      <c r="CH175" s="71">
        <f t="shared" si="228"/>
        <v>12.14</v>
      </c>
      <c r="CI175" s="71">
        <v>1</v>
      </c>
      <c r="CJ175" s="62">
        <f t="shared" si="229"/>
        <v>2.2850000000000001</v>
      </c>
      <c r="CK175" s="70">
        <f t="shared" si="173"/>
        <v>1</v>
      </c>
      <c r="CL175" s="70">
        <f t="shared" si="230"/>
        <v>-201.08</v>
      </c>
      <c r="CM175" s="70">
        <f t="shared" si="231"/>
        <v>6.1106971881038068E-4</v>
      </c>
      <c r="CN175" s="70">
        <f t="shared" si="232"/>
        <v>9078258490859.4531</v>
      </c>
      <c r="CO175" s="70">
        <f t="shared" si="233"/>
        <v>3115.3003402036561</v>
      </c>
      <c r="CR175" s="71">
        <f t="shared" si="234"/>
        <v>-151</v>
      </c>
      <c r="CS175" s="71">
        <f t="shared" si="235"/>
        <v>14.74</v>
      </c>
      <c r="CT175" s="71">
        <v>1</v>
      </c>
      <c r="CU175" s="62">
        <f t="shared" si="242"/>
        <v>2.6</v>
      </c>
      <c r="CV175" s="70">
        <f t="shared" si="174"/>
        <v>1</v>
      </c>
      <c r="CW175" s="70">
        <f t="shared" si="236"/>
        <v>-392.6</v>
      </c>
      <c r="CX175" s="70">
        <f t="shared" si="237"/>
        <v>1.1950652397223506E-7</v>
      </c>
      <c r="CY175" s="70">
        <f t="shared" si="238"/>
        <v>11022531314272.514</v>
      </c>
      <c r="CZ175" s="70">
        <f t="shared" si="239"/>
        <v>3115.3003402036561</v>
      </c>
    </row>
    <row r="176" spans="1:104">
      <c r="A176" s="62">
        <f t="shared" si="175"/>
        <v>90.509667991879027</v>
      </c>
      <c r="B176" s="62">
        <f t="shared" si="176"/>
        <v>5.666666666666667</v>
      </c>
      <c r="C176" s="83">
        <f t="shared" si="244"/>
        <v>7.8199999999999994</v>
      </c>
      <c r="D176" s="87"/>
      <c r="E176" s="65">
        <f t="shared" si="177"/>
        <v>17179869184.000195</v>
      </c>
      <c r="F176" s="62">
        <f t="shared" si="240"/>
        <v>34.000000000000014</v>
      </c>
      <c r="G176" s="66">
        <v>170</v>
      </c>
      <c r="H176" s="71">
        <f t="shared" si="178"/>
        <v>170</v>
      </c>
      <c r="I176" s="71">
        <f t="shared" si="179"/>
        <v>1</v>
      </c>
      <c r="J176" s="71">
        <v>1</v>
      </c>
      <c r="K176" s="62">
        <f t="shared" si="180"/>
        <v>1</v>
      </c>
      <c r="L176" s="70">
        <f t="shared" si="166"/>
        <v>55319040</v>
      </c>
      <c r="M176" s="70">
        <f t="shared" si="181"/>
        <v>9404236800</v>
      </c>
      <c r="N176" s="70">
        <f t="shared" si="182"/>
        <v>171798691840.00195</v>
      </c>
      <c r="O176" s="70">
        <f t="shared" si="183"/>
        <v>858993459200.00977</v>
      </c>
      <c r="P176" s="70">
        <f t="shared" si="184"/>
        <v>3228.1781583770185</v>
      </c>
      <c r="Q176" s="99">
        <f t="shared" si="243"/>
        <v>18.268222663215152</v>
      </c>
      <c r="S176" s="71">
        <f t="shared" si="185"/>
        <v>160</v>
      </c>
      <c r="T176" s="71">
        <f t="shared" si="186"/>
        <v>2.0499999999999998</v>
      </c>
      <c r="U176" s="71">
        <v>14</v>
      </c>
      <c r="V176" s="62">
        <f t="shared" si="187"/>
        <v>1.05</v>
      </c>
      <c r="W176" s="70">
        <f t="shared" si="167"/>
        <v>110638080</v>
      </c>
      <c r="X176" s="70">
        <f t="shared" si="188"/>
        <v>18587197440</v>
      </c>
      <c r="Y176" s="70">
        <f t="shared" si="189"/>
        <v>88046829568.000946</v>
      </c>
      <c r="Z176" s="70">
        <f t="shared" si="190"/>
        <v>1760936591360.0198</v>
      </c>
      <c r="AA176" s="70">
        <f t="shared" si="191"/>
        <v>3228.1781583770185</v>
      </c>
      <c r="AB176" s="99">
        <f t="shared" si="247"/>
        <v>4.7369610105137481</v>
      </c>
      <c r="AD176" s="71">
        <f t="shared" si="192"/>
        <v>135</v>
      </c>
      <c r="AE176" s="71">
        <f t="shared" si="193"/>
        <v>3.2249999999999996</v>
      </c>
      <c r="AF176" s="71">
        <v>1</v>
      </c>
      <c r="AG176" s="62">
        <f t="shared" si="194"/>
        <v>1.175</v>
      </c>
      <c r="AH176" s="70">
        <f t="shared" si="168"/>
        <v>846720</v>
      </c>
      <c r="AI176" s="70">
        <f t="shared" si="195"/>
        <v>134310960</v>
      </c>
      <c r="AJ176" s="70">
        <f t="shared" si="196"/>
        <v>4328521728.0000391</v>
      </c>
      <c r="AK176" s="70">
        <f t="shared" si="197"/>
        <v>2770253905920.0308</v>
      </c>
      <c r="AL176" s="70">
        <f t="shared" si="198"/>
        <v>3228.1781583770185</v>
      </c>
      <c r="AM176" s="99">
        <f t="shared" si="241"/>
        <v>32.227613651187056</v>
      </c>
      <c r="AO176" s="71">
        <f t="shared" si="199"/>
        <v>105</v>
      </c>
      <c r="AP176" s="71">
        <f t="shared" si="200"/>
        <v>4.55</v>
      </c>
      <c r="AQ176" s="71">
        <v>1</v>
      </c>
      <c r="AR176" s="62">
        <f t="shared" si="201"/>
        <v>1.325</v>
      </c>
      <c r="AS176" s="70">
        <f t="shared" si="169"/>
        <v>72576</v>
      </c>
      <c r="AT176" s="70">
        <f t="shared" si="202"/>
        <v>10097136</v>
      </c>
      <c r="AU176" s="70">
        <f t="shared" si="203"/>
        <v>95420416.000000685</v>
      </c>
      <c r="AV176" s="70">
        <f t="shared" si="204"/>
        <v>3908420239360.0439</v>
      </c>
      <c r="AW176" s="70">
        <f t="shared" si="205"/>
        <v>3228.1781583770185</v>
      </c>
      <c r="AX176" s="99">
        <f t="shared" si="248"/>
        <v>9.4502456934323433</v>
      </c>
      <c r="AZ176" s="71">
        <f t="shared" si="206"/>
        <v>68</v>
      </c>
      <c r="BA176" s="71">
        <f t="shared" si="207"/>
        <v>6.06</v>
      </c>
      <c r="BB176" s="71">
        <v>1</v>
      </c>
      <c r="BC176" s="62">
        <f t="shared" si="208"/>
        <v>1.51</v>
      </c>
      <c r="BD176" s="70">
        <f t="shared" si="170"/>
        <v>480</v>
      </c>
      <c r="BE176" s="70">
        <f t="shared" si="209"/>
        <v>49286.400000000001</v>
      </c>
      <c r="BF176" s="70">
        <f t="shared" si="210"/>
        <v>752455.05683890614</v>
      </c>
      <c r="BG176" s="70">
        <f t="shared" si="211"/>
        <v>5205500362752.0586</v>
      </c>
      <c r="BH176" s="70">
        <f t="shared" si="212"/>
        <v>3228.1781583770185</v>
      </c>
      <c r="BI176" s="99">
        <f t="shared" si="245"/>
        <v>15.266991641485403</v>
      </c>
      <c r="BK176" s="71">
        <f t="shared" si="213"/>
        <v>18</v>
      </c>
      <c r="BL176" s="71">
        <f t="shared" si="214"/>
        <v>7.8199999999999994</v>
      </c>
      <c r="BM176" s="71">
        <v>1</v>
      </c>
      <c r="BN176" s="62">
        <f t="shared" si="215"/>
        <v>1.76</v>
      </c>
      <c r="BO176" s="70">
        <f t="shared" si="171"/>
        <v>1</v>
      </c>
      <c r="BP176" s="70">
        <f t="shared" si="216"/>
        <v>31.68</v>
      </c>
      <c r="BQ176" s="70">
        <f t="shared" si="217"/>
        <v>948.23228400890594</v>
      </c>
      <c r="BR176" s="70">
        <f t="shared" si="218"/>
        <v>6717328850944.0762</v>
      </c>
      <c r="BS176" s="70">
        <f t="shared" si="219"/>
        <v>3228.1781583770185</v>
      </c>
      <c r="BT176" s="99">
        <f t="shared" si="246"/>
        <v>29.931574621493244</v>
      </c>
      <c r="BV176" s="71">
        <f t="shared" si="220"/>
        <v>-37</v>
      </c>
      <c r="BW176" s="71">
        <f t="shared" si="221"/>
        <v>9.8550000000000004</v>
      </c>
      <c r="BX176" s="71">
        <v>1</v>
      </c>
      <c r="BY176" s="62">
        <f t="shared" si="222"/>
        <v>2.0350000000000001</v>
      </c>
      <c r="BZ176" s="70">
        <f t="shared" si="172"/>
        <v>1</v>
      </c>
      <c r="CA176" s="70">
        <f t="shared" si="223"/>
        <v>-75.295000000000002</v>
      </c>
      <c r="CB176" s="70">
        <f t="shared" si="224"/>
        <v>0.58349167042812267</v>
      </c>
      <c r="CC176" s="70">
        <f t="shared" si="225"/>
        <v>8465380540416.0967</v>
      </c>
      <c r="CD176" s="70">
        <f t="shared" si="226"/>
        <v>3228.1781583770185</v>
      </c>
      <c r="CG176" s="71">
        <f t="shared" si="227"/>
        <v>-87</v>
      </c>
      <c r="CH176" s="71">
        <f t="shared" si="228"/>
        <v>12.14</v>
      </c>
      <c r="CI176" s="71">
        <v>1</v>
      </c>
      <c r="CJ176" s="62">
        <f t="shared" si="229"/>
        <v>2.2850000000000001</v>
      </c>
      <c r="CK176" s="70">
        <f t="shared" si="173"/>
        <v>1</v>
      </c>
      <c r="CL176" s="70">
        <f t="shared" si="230"/>
        <v>-198.79500000000002</v>
      </c>
      <c r="CM176" s="70">
        <f t="shared" si="231"/>
        <v>7.0193478078598511E-4</v>
      </c>
      <c r="CN176" s="70">
        <f t="shared" si="232"/>
        <v>10428180594688.117</v>
      </c>
      <c r="CO176" s="70">
        <f t="shared" si="233"/>
        <v>3228.1781583770185</v>
      </c>
      <c r="CR176" s="71">
        <f t="shared" si="234"/>
        <v>-150</v>
      </c>
      <c r="CS176" s="71">
        <f t="shared" si="235"/>
        <v>14.74</v>
      </c>
      <c r="CT176" s="71">
        <v>1</v>
      </c>
      <c r="CU176" s="62">
        <f t="shared" si="242"/>
        <v>2.6</v>
      </c>
      <c r="CV176" s="70">
        <f t="shared" si="174"/>
        <v>1</v>
      </c>
      <c r="CW176" s="70">
        <f t="shared" si="236"/>
        <v>-390</v>
      </c>
      <c r="CX176" s="70">
        <f t="shared" si="237"/>
        <v>1.3727694749832016E-7</v>
      </c>
      <c r="CY176" s="70">
        <f t="shared" si="238"/>
        <v>12661563588608.145</v>
      </c>
      <c r="CZ176" s="70">
        <f t="shared" si="239"/>
        <v>3228.1781583770185</v>
      </c>
    </row>
    <row r="177" spans="1:104">
      <c r="A177" s="62">
        <f t="shared" si="175"/>
        <v>93.701484540521008</v>
      </c>
      <c r="B177" s="62">
        <f t="shared" si="176"/>
        <v>5.7</v>
      </c>
      <c r="C177" s="83">
        <f t="shared" si="244"/>
        <v>7.8199999999999994</v>
      </c>
      <c r="D177" s="87"/>
      <c r="E177" s="65">
        <f t="shared" si="177"/>
        <v>19734487470.725281</v>
      </c>
      <c r="F177" s="62">
        <f t="shared" si="240"/>
        <v>34.200000000000017</v>
      </c>
      <c r="G177" s="66">
        <v>171</v>
      </c>
      <c r="H177" s="71">
        <f t="shared" si="178"/>
        <v>171</v>
      </c>
      <c r="I177" s="71">
        <f t="shared" si="179"/>
        <v>1</v>
      </c>
      <c r="J177" s="71">
        <v>1</v>
      </c>
      <c r="K177" s="62">
        <f t="shared" si="180"/>
        <v>1</v>
      </c>
      <c r="L177" s="70">
        <f t="shared" si="166"/>
        <v>55319040</v>
      </c>
      <c r="M177" s="70">
        <f t="shared" si="181"/>
        <v>9459555840</v>
      </c>
      <c r="N177" s="70">
        <f t="shared" si="182"/>
        <v>197344874707.25281</v>
      </c>
      <c r="O177" s="70">
        <f t="shared" si="183"/>
        <v>986724373536.26404</v>
      </c>
      <c r="P177" s="70">
        <f t="shared" si="184"/>
        <v>3345.1429980966004</v>
      </c>
      <c r="Q177" s="99">
        <f t="shared" si="243"/>
        <v>20.861959910715303</v>
      </c>
      <c r="S177" s="71">
        <f t="shared" si="185"/>
        <v>161</v>
      </c>
      <c r="T177" s="71">
        <f t="shared" si="186"/>
        <v>2.0499999999999998</v>
      </c>
      <c r="U177" s="71">
        <v>1</v>
      </c>
      <c r="V177" s="62">
        <f t="shared" si="187"/>
        <v>1.05</v>
      </c>
      <c r="W177" s="70">
        <f t="shared" si="167"/>
        <v>110638080</v>
      </c>
      <c r="X177" s="70">
        <f t="shared" si="188"/>
        <v>18703367424</v>
      </c>
      <c r="Y177" s="70">
        <f t="shared" si="189"/>
        <v>101139248287.46701</v>
      </c>
      <c r="Z177" s="70">
        <f t="shared" si="190"/>
        <v>2022784965749.3413</v>
      </c>
      <c r="AA177" s="70">
        <f t="shared" si="191"/>
        <v>3345.1429980966004</v>
      </c>
      <c r="AB177" s="99">
        <f t="shared" si="247"/>
        <v>5.4075421818258249</v>
      </c>
      <c r="AD177" s="71">
        <f t="shared" si="192"/>
        <v>136</v>
      </c>
      <c r="AE177" s="71">
        <f t="shared" si="193"/>
        <v>3.2249999999999996</v>
      </c>
      <c r="AF177" s="71">
        <v>1</v>
      </c>
      <c r="AG177" s="62">
        <f t="shared" si="194"/>
        <v>1.175</v>
      </c>
      <c r="AH177" s="70">
        <f t="shared" si="168"/>
        <v>846720</v>
      </c>
      <c r="AI177" s="70">
        <f t="shared" si="195"/>
        <v>135305856</v>
      </c>
      <c r="AJ177" s="70">
        <f t="shared" si="196"/>
        <v>4972165788.5225687</v>
      </c>
      <c r="AK177" s="70">
        <f t="shared" si="197"/>
        <v>3182186104654.4512</v>
      </c>
      <c r="AL177" s="70">
        <f t="shared" si="198"/>
        <v>3345.1429980966004</v>
      </c>
      <c r="AM177" s="99">
        <f t="shared" si="241"/>
        <v>36.747602324932402</v>
      </c>
      <c r="AO177" s="71">
        <f t="shared" si="199"/>
        <v>106</v>
      </c>
      <c r="AP177" s="71">
        <f t="shared" si="200"/>
        <v>4.55</v>
      </c>
      <c r="AQ177" s="71">
        <v>1</v>
      </c>
      <c r="AR177" s="62">
        <f t="shared" si="201"/>
        <v>1.325</v>
      </c>
      <c r="AS177" s="70">
        <f t="shared" si="169"/>
        <v>72576</v>
      </c>
      <c r="AT177" s="70">
        <f t="shared" si="202"/>
        <v>10193299.199999999</v>
      </c>
      <c r="AU177" s="70">
        <f t="shared" si="203"/>
        <v>109609274.89233354</v>
      </c>
      <c r="AV177" s="70">
        <f t="shared" si="204"/>
        <v>4489595899590.001</v>
      </c>
      <c r="AW177" s="70">
        <f t="shared" si="205"/>
        <v>3345.1429980966004</v>
      </c>
      <c r="AX177" s="99">
        <f t="shared" si="248"/>
        <v>10.753071477812949</v>
      </c>
      <c r="AZ177" s="71">
        <f t="shared" si="206"/>
        <v>69</v>
      </c>
      <c r="BA177" s="71">
        <f t="shared" si="207"/>
        <v>6.06</v>
      </c>
      <c r="BB177" s="71">
        <v>1</v>
      </c>
      <c r="BC177" s="62">
        <f t="shared" si="208"/>
        <v>1.51</v>
      </c>
      <c r="BD177" s="70">
        <f t="shared" si="170"/>
        <v>480</v>
      </c>
      <c r="BE177" s="70">
        <f t="shared" si="209"/>
        <v>50011.199999999997</v>
      </c>
      <c r="BF177" s="70">
        <f t="shared" si="210"/>
        <v>864343.88600005198</v>
      </c>
      <c r="BG177" s="70">
        <f t="shared" si="211"/>
        <v>5979549703629.7598</v>
      </c>
      <c r="BH177" s="70">
        <f t="shared" si="212"/>
        <v>3345.1429980966004</v>
      </c>
      <c r="BI177" s="99">
        <f t="shared" si="245"/>
        <v>17.283006326583887</v>
      </c>
      <c r="BK177" s="71">
        <f t="shared" si="213"/>
        <v>19</v>
      </c>
      <c r="BL177" s="71">
        <f t="shared" si="214"/>
        <v>7.8199999999999994</v>
      </c>
      <c r="BM177" s="71">
        <v>1</v>
      </c>
      <c r="BN177" s="62">
        <f t="shared" si="215"/>
        <v>1.76</v>
      </c>
      <c r="BO177" s="70">
        <f t="shared" si="171"/>
        <v>1</v>
      </c>
      <c r="BP177" s="70">
        <f t="shared" si="216"/>
        <v>33.44</v>
      </c>
      <c r="BQ177" s="70">
        <f t="shared" si="217"/>
        <v>1089.2328647961117</v>
      </c>
      <c r="BR177" s="70">
        <f t="shared" si="218"/>
        <v>7716184601053.584</v>
      </c>
      <c r="BS177" s="70">
        <f t="shared" si="219"/>
        <v>3345.1429980966004</v>
      </c>
      <c r="BT177" s="99">
        <f t="shared" si="246"/>
        <v>32.572753133855016</v>
      </c>
      <c r="BV177" s="71">
        <f t="shared" si="220"/>
        <v>-36</v>
      </c>
      <c r="BW177" s="71">
        <f t="shared" si="221"/>
        <v>9.8550000000000004</v>
      </c>
      <c r="BX177" s="71">
        <v>1</v>
      </c>
      <c r="BY177" s="62">
        <f t="shared" si="222"/>
        <v>2.0350000000000001</v>
      </c>
      <c r="BZ177" s="70">
        <f t="shared" si="172"/>
        <v>1</v>
      </c>
      <c r="CA177" s="70">
        <f t="shared" si="223"/>
        <v>-73.260000000000005</v>
      </c>
      <c r="CB177" s="70">
        <f t="shared" si="224"/>
        <v>0.67025592197525652</v>
      </c>
      <c r="CC177" s="70">
        <f t="shared" si="225"/>
        <v>9724168701199.8828</v>
      </c>
      <c r="CD177" s="70">
        <f t="shared" si="226"/>
        <v>3345.1429980966004</v>
      </c>
      <c r="CG177" s="71">
        <f t="shared" si="227"/>
        <v>-86</v>
      </c>
      <c r="CH177" s="71">
        <f t="shared" si="228"/>
        <v>12.14</v>
      </c>
      <c r="CI177" s="71">
        <v>1</v>
      </c>
      <c r="CJ177" s="62">
        <f t="shared" si="229"/>
        <v>2.2850000000000001</v>
      </c>
      <c r="CK177" s="70">
        <f t="shared" si="173"/>
        <v>1</v>
      </c>
      <c r="CL177" s="70">
        <f t="shared" si="230"/>
        <v>-196.51000000000002</v>
      </c>
      <c r="CM177" s="70">
        <f t="shared" si="231"/>
        <v>8.0631132800406552E-4</v>
      </c>
      <c r="CN177" s="70">
        <f t="shared" si="232"/>
        <v>11978833894730.246</v>
      </c>
      <c r="CO177" s="70">
        <f t="shared" si="233"/>
        <v>3345.1429980966004</v>
      </c>
      <c r="CR177" s="71">
        <f t="shared" si="234"/>
        <v>-149</v>
      </c>
      <c r="CS177" s="71">
        <f t="shared" si="235"/>
        <v>14.74</v>
      </c>
      <c r="CT177" s="71">
        <v>1</v>
      </c>
      <c r="CU177" s="62">
        <f t="shared" si="242"/>
        <v>2.6</v>
      </c>
      <c r="CV177" s="70">
        <f t="shared" si="174"/>
        <v>1</v>
      </c>
      <c r="CW177" s="70">
        <f t="shared" si="236"/>
        <v>-387.40000000000003</v>
      </c>
      <c r="CX177" s="70">
        <f t="shared" si="237"/>
        <v>1.5768980377033475E-7</v>
      </c>
      <c r="CY177" s="70">
        <f t="shared" si="238"/>
        <v>14544317265924.533</v>
      </c>
      <c r="CZ177" s="70">
        <f t="shared" si="239"/>
        <v>3345.1429980966004</v>
      </c>
    </row>
    <row r="178" spans="1:104">
      <c r="A178" s="62">
        <f t="shared" si="175"/>
        <v>97.005860256666494</v>
      </c>
      <c r="B178" s="62">
        <f t="shared" si="176"/>
        <v>5.7333333333333334</v>
      </c>
      <c r="C178" s="83">
        <f t="shared" si="244"/>
        <v>7.8199999999999994</v>
      </c>
      <c r="D178" s="87"/>
      <c r="E178" s="65">
        <f t="shared" si="177"/>
        <v>22668973294.33173</v>
      </c>
      <c r="F178" s="62">
        <f t="shared" si="240"/>
        <v>34.400000000000013</v>
      </c>
      <c r="G178" s="66">
        <v>172</v>
      </c>
      <c r="H178" s="71">
        <f t="shared" si="178"/>
        <v>172</v>
      </c>
      <c r="I178" s="71">
        <f t="shared" si="179"/>
        <v>1</v>
      </c>
      <c r="J178" s="71">
        <v>1</v>
      </c>
      <c r="K178" s="62">
        <f t="shared" si="180"/>
        <v>1</v>
      </c>
      <c r="L178" s="70">
        <f t="shared" si="166"/>
        <v>55319040</v>
      </c>
      <c r="M178" s="70">
        <f t="shared" si="181"/>
        <v>9514874880</v>
      </c>
      <c r="N178" s="70">
        <f t="shared" si="182"/>
        <v>226689732943.31729</v>
      </c>
      <c r="O178" s="70">
        <f t="shared" si="183"/>
        <v>1133448664716.5864</v>
      </c>
      <c r="P178" s="70">
        <f t="shared" si="184"/>
        <v>3466.3427398382159</v>
      </c>
      <c r="Q178" s="99">
        <f t="shared" si="243"/>
        <v>23.824772874293149</v>
      </c>
      <c r="S178" s="71">
        <f t="shared" si="185"/>
        <v>162</v>
      </c>
      <c r="T178" s="71">
        <f t="shared" si="186"/>
        <v>2.0499999999999998</v>
      </c>
      <c r="U178" s="71">
        <v>1</v>
      </c>
      <c r="V178" s="62">
        <f t="shared" si="187"/>
        <v>1.05</v>
      </c>
      <c r="W178" s="70">
        <f t="shared" si="167"/>
        <v>110638080</v>
      </c>
      <c r="X178" s="70">
        <f t="shared" si="188"/>
        <v>18819537408</v>
      </c>
      <c r="Y178" s="70">
        <f t="shared" si="189"/>
        <v>116178488133.45004</v>
      </c>
      <c r="Z178" s="70">
        <f t="shared" si="190"/>
        <v>2323569762669.002</v>
      </c>
      <c r="AA178" s="70">
        <f t="shared" si="191"/>
        <v>3466.3427398382159</v>
      </c>
      <c r="AB178" s="99">
        <f t="shared" si="247"/>
        <v>6.1732913840944734</v>
      </c>
      <c r="AD178" s="71">
        <f t="shared" si="192"/>
        <v>137</v>
      </c>
      <c r="AE178" s="71">
        <f t="shared" si="193"/>
        <v>3.2249999999999996</v>
      </c>
      <c r="AF178" s="71">
        <v>1</v>
      </c>
      <c r="AG178" s="62">
        <f t="shared" si="194"/>
        <v>1.175</v>
      </c>
      <c r="AH178" s="70">
        <f t="shared" si="168"/>
        <v>846720</v>
      </c>
      <c r="AI178" s="70">
        <f t="shared" si="195"/>
        <v>136300752</v>
      </c>
      <c r="AJ178" s="70">
        <f t="shared" si="196"/>
        <v>5711518662.0484104</v>
      </c>
      <c r="AK178" s="70">
        <f t="shared" si="197"/>
        <v>3655371943710.9907</v>
      </c>
      <c r="AL178" s="70">
        <f t="shared" si="198"/>
        <v>3466.3427398382159</v>
      </c>
      <c r="AM178" s="99">
        <f t="shared" si="241"/>
        <v>41.903794206861093</v>
      </c>
      <c r="AO178" s="71">
        <f t="shared" si="199"/>
        <v>107</v>
      </c>
      <c r="AP178" s="71">
        <f t="shared" si="200"/>
        <v>4.55</v>
      </c>
      <c r="AQ178" s="71">
        <v>1</v>
      </c>
      <c r="AR178" s="62">
        <f t="shared" si="201"/>
        <v>1.325</v>
      </c>
      <c r="AS178" s="70">
        <f t="shared" si="169"/>
        <v>72576</v>
      </c>
      <c r="AT178" s="70">
        <f t="shared" si="202"/>
        <v>10289462.4</v>
      </c>
      <c r="AU178" s="70">
        <f t="shared" si="203"/>
        <v>125907993.76124136</v>
      </c>
      <c r="AV178" s="70">
        <f t="shared" si="204"/>
        <v>5157191424460.4687</v>
      </c>
      <c r="AW178" s="70">
        <f t="shared" si="205"/>
        <v>3466.3427398382159</v>
      </c>
      <c r="AX178" s="99">
        <f t="shared" si="248"/>
        <v>12.236595933451426</v>
      </c>
      <c r="AZ178" s="71">
        <f t="shared" si="206"/>
        <v>70</v>
      </c>
      <c r="BA178" s="71">
        <f t="shared" si="207"/>
        <v>6.06</v>
      </c>
      <c r="BB178" s="71">
        <v>1</v>
      </c>
      <c r="BC178" s="62">
        <f t="shared" si="208"/>
        <v>1.51</v>
      </c>
      <c r="BD178" s="70">
        <f t="shared" si="170"/>
        <v>480</v>
      </c>
      <c r="BE178" s="70">
        <f t="shared" si="209"/>
        <v>50736</v>
      </c>
      <c r="BF178" s="70">
        <f t="shared" si="210"/>
        <v>992870.40000000456</v>
      </c>
      <c r="BG178" s="70">
        <f t="shared" si="211"/>
        <v>6868698908182.5137</v>
      </c>
      <c r="BH178" s="70">
        <f t="shared" si="212"/>
        <v>3466.3427398382159</v>
      </c>
      <c r="BI178" s="99">
        <f t="shared" si="245"/>
        <v>19.569347209082398</v>
      </c>
      <c r="BK178" s="71">
        <f t="shared" si="213"/>
        <v>20</v>
      </c>
      <c r="BL178" s="71">
        <f t="shared" si="214"/>
        <v>7.8199999999999994</v>
      </c>
      <c r="BM178" s="71">
        <v>5</v>
      </c>
      <c r="BN178" s="62">
        <f t="shared" si="215"/>
        <v>1.76</v>
      </c>
      <c r="BO178" s="70">
        <f t="shared" si="171"/>
        <v>5</v>
      </c>
      <c r="BP178" s="70">
        <f t="shared" si="216"/>
        <v>176</v>
      </c>
      <c r="BQ178" s="70">
        <f t="shared" si="217"/>
        <v>1251.2000000000014</v>
      </c>
      <c r="BR178" s="70">
        <f t="shared" si="218"/>
        <v>8863568558083.7051</v>
      </c>
      <c r="BS178" s="70">
        <f t="shared" si="219"/>
        <v>3466.3427398382159</v>
      </c>
      <c r="BT178" s="99">
        <f t="shared" si="246"/>
        <v>7.1090909090909173</v>
      </c>
      <c r="BV178" s="71">
        <f t="shared" si="220"/>
        <v>-35</v>
      </c>
      <c r="BW178" s="71">
        <f t="shared" si="221"/>
        <v>9.8550000000000004</v>
      </c>
      <c r="BX178" s="71">
        <v>1</v>
      </c>
      <c r="BY178" s="62">
        <f t="shared" si="222"/>
        <v>2.0350000000000001</v>
      </c>
      <c r="BZ178" s="70">
        <f t="shared" si="172"/>
        <v>1</v>
      </c>
      <c r="CA178" s="70">
        <f t="shared" si="223"/>
        <v>-71.225000000000009</v>
      </c>
      <c r="CB178" s="70">
        <f t="shared" si="224"/>
        <v>0.7699218749999982</v>
      </c>
      <c r="CC178" s="70">
        <f t="shared" si="225"/>
        <v>11170136590781.961</v>
      </c>
      <c r="CD178" s="70">
        <f t="shared" si="226"/>
        <v>3466.3427398382159</v>
      </c>
      <c r="CG178" s="71">
        <f t="shared" si="227"/>
        <v>-85</v>
      </c>
      <c r="CH178" s="71">
        <f t="shared" si="228"/>
        <v>12.14</v>
      </c>
      <c r="CI178" s="71">
        <v>1</v>
      </c>
      <c r="CJ178" s="62">
        <f t="shared" si="229"/>
        <v>2.2850000000000001</v>
      </c>
      <c r="CK178" s="70">
        <f t="shared" si="173"/>
        <v>1</v>
      </c>
      <c r="CL178" s="70">
        <f t="shared" si="230"/>
        <v>-194.22500000000002</v>
      </c>
      <c r="CM178" s="70">
        <f t="shared" si="231"/>
        <v>9.2620849609374495E-4</v>
      </c>
      <c r="CN178" s="70">
        <f t="shared" si="232"/>
        <v>13760066789659.359</v>
      </c>
      <c r="CO178" s="70">
        <f t="shared" si="233"/>
        <v>3466.3427398382159</v>
      </c>
      <c r="CR178" s="71">
        <f t="shared" si="234"/>
        <v>-148</v>
      </c>
      <c r="CS178" s="71">
        <f t="shared" si="235"/>
        <v>14.74</v>
      </c>
      <c r="CT178" s="71">
        <v>1</v>
      </c>
      <c r="CU178" s="62">
        <f t="shared" si="242"/>
        <v>2.6</v>
      </c>
      <c r="CV178" s="70">
        <f t="shared" si="174"/>
        <v>1</v>
      </c>
      <c r="CW178" s="70">
        <f t="shared" si="236"/>
        <v>-384.8</v>
      </c>
      <c r="CX178" s="70">
        <f t="shared" si="237"/>
        <v>1.8113801819078875E-7</v>
      </c>
      <c r="CY178" s="70">
        <f t="shared" si="238"/>
        <v>16707033317922.484</v>
      </c>
      <c r="CZ178" s="70">
        <f t="shared" si="239"/>
        <v>3466.3427398382159</v>
      </c>
    </row>
    <row r="179" spans="1:104">
      <c r="A179" s="62">
        <f t="shared" si="175"/>
        <v>100.42676453078515</v>
      </c>
      <c r="B179" s="62">
        <f t="shared" si="176"/>
        <v>5.7666666666666666</v>
      </c>
      <c r="C179" s="83">
        <f t="shared" si="244"/>
        <v>7.8199999999999994</v>
      </c>
      <c r="D179" s="87"/>
      <c r="E179" s="65">
        <f t="shared" si="177"/>
        <v>26039812332.670574</v>
      </c>
      <c r="F179" s="62">
        <f t="shared" si="240"/>
        <v>34.600000000000016</v>
      </c>
      <c r="G179" s="66">
        <v>173</v>
      </c>
      <c r="H179" s="71">
        <f t="shared" si="178"/>
        <v>173</v>
      </c>
      <c r="I179" s="71">
        <f t="shared" si="179"/>
        <v>1</v>
      </c>
      <c r="J179" s="71">
        <v>1</v>
      </c>
      <c r="K179" s="62">
        <f t="shared" si="180"/>
        <v>1</v>
      </c>
      <c r="L179" s="70">
        <f t="shared" si="166"/>
        <v>55319040</v>
      </c>
      <c r="M179" s="70">
        <f t="shared" si="181"/>
        <v>9570193920</v>
      </c>
      <c r="N179" s="70">
        <f t="shared" si="182"/>
        <v>260398123326.70575</v>
      </c>
      <c r="O179" s="70">
        <f t="shared" si="183"/>
        <v>1301990616633.5288</v>
      </c>
      <c r="P179" s="70">
        <f t="shared" si="184"/>
        <v>3591.9306113844154</v>
      </c>
      <c r="Q179" s="99">
        <f t="shared" si="243"/>
        <v>27.209283897844543</v>
      </c>
      <c r="S179" s="71">
        <f t="shared" si="185"/>
        <v>163</v>
      </c>
      <c r="T179" s="71">
        <f t="shared" si="186"/>
        <v>2.0499999999999998</v>
      </c>
      <c r="U179" s="71">
        <v>1</v>
      </c>
      <c r="V179" s="62">
        <f t="shared" si="187"/>
        <v>1.05</v>
      </c>
      <c r="W179" s="70">
        <f t="shared" si="167"/>
        <v>110638080</v>
      </c>
      <c r="X179" s="70">
        <f t="shared" si="188"/>
        <v>18935707392</v>
      </c>
      <c r="Y179" s="70">
        <f t="shared" si="189"/>
        <v>133454038204.93663</v>
      </c>
      <c r="Z179" s="70">
        <f t="shared" si="190"/>
        <v>2669080764098.7334</v>
      </c>
      <c r="AA179" s="70">
        <f t="shared" si="191"/>
        <v>3591.9306113844154</v>
      </c>
      <c r="AB179" s="99">
        <f t="shared" si="247"/>
        <v>7.0477450586989212</v>
      </c>
      <c r="AD179" s="71">
        <f t="shared" si="192"/>
        <v>138</v>
      </c>
      <c r="AE179" s="71">
        <f t="shared" si="193"/>
        <v>3.2249999999999996</v>
      </c>
      <c r="AF179" s="71">
        <v>1</v>
      </c>
      <c r="AG179" s="62">
        <f t="shared" si="194"/>
        <v>1.175</v>
      </c>
      <c r="AH179" s="70">
        <f t="shared" si="168"/>
        <v>846720</v>
      </c>
      <c r="AI179" s="70">
        <f t="shared" si="195"/>
        <v>137295648</v>
      </c>
      <c r="AJ179" s="70">
        <f t="shared" si="196"/>
        <v>6560812091.6298761</v>
      </c>
      <c r="AK179" s="70">
        <f t="shared" si="197"/>
        <v>4198919738643.1299</v>
      </c>
      <c r="AL179" s="70">
        <f t="shared" si="198"/>
        <v>3591.9306113844154</v>
      </c>
      <c r="AM179" s="99">
        <f t="shared" si="241"/>
        <v>47.786016433892179</v>
      </c>
      <c r="AO179" s="71">
        <f t="shared" si="199"/>
        <v>108</v>
      </c>
      <c r="AP179" s="71">
        <f t="shared" si="200"/>
        <v>4.55</v>
      </c>
      <c r="AQ179" s="71">
        <v>1</v>
      </c>
      <c r="AR179" s="62">
        <f t="shared" si="201"/>
        <v>1.325</v>
      </c>
      <c r="AS179" s="70">
        <f t="shared" si="169"/>
        <v>72576</v>
      </c>
      <c r="AT179" s="70">
        <f t="shared" si="202"/>
        <v>10385625.6</v>
      </c>
      <c r="AU179" s="70">
        <f t="shared" si="203"/>
        <v>144630305.31451491</v>
      </c>
      <c r="AV179" s="70">
        <f t="shared" si="204"/>
        <v>5924057305682.5557</v>
      </c>
      <c r="AW179" s="70">
        <f t="shared" si="205"/>
        <v>3591.9306113844154</v>
      </c>
      <c r="AX179" s="99">
        <f t="shared" si="248"/>
        <v>13.926008011930923</v>
      </c>
      <c r="AZ179" s="71">
        <f t="shared" si="206"/>
        <v>71</v>
      </c>
      <c r="BA179" s="71">
        <f t="shared" si="207"/>
        <v>6.06</v>
      </c>
      <c r="BB179" s="71">
        <v>1</v>
      </c>
      <c r="BC179" s="62">
        <f t="shared" si="208"/>
        <v>1.51</v>
      </c>
      <c r="BD179" s="70">
        <f t="shared" si="170"/>
        <v>480</v>
      </c>
      <c r="BE179" s="70">
        <f t="shared" si="209"/>
        <v>51460.800000000003</v>
      </c>
      <c r="BF179" s="70">
        <f t="shared" si="210"/>
        <v>1140508.5952052535</v>
      </c>
      <c r="BG179" s="70">
        <f t="shared" si="211"/>
        <v>7890063136799.1836</v>
      </c>
      <c r="BH179" s="70">
        <f t="shared" si="212"/>
        <v>3591.9306113844154</v>
      </c>
      <c r="BI179" s="99">
        <f t="shared" si="245"/>
        <v>22.162667412967799</v>
      </c>
      <c r="BK179" s="71">
        <f t="shared" si="213"/>
        <v>21</v>
      </c>
      <c r="BL179" s="71">
        <f t="shared" si="214"/>
        <v>7.8199999999999994</v>
      </c>
      <c r="BM179" s="71">
        <v>1</v>
      </c>
      <c r="BN179" s="62">
        <f t="shared" si="215"/>
        <v>1.76</v>
      </c>
      <c r="BO179" s="70">
        <f t="shared" si="171"/>
        <v>5</v>
      </c>
      <c r="BP179" s="70">
        <f t="shared" si="216"/>
        <v>184.8</v>
      </c>
      <c r="BQ179" s="70">
        <f t="shared" si="217"/>
        <v>1437.2513817722918</v>
      </c>
      <c r="BR179" s="70">
        <f t="shared" si="218"/>
        <v>10181566622074.195</v>
      </c>
      <c r="BS179" s="70">
        <f t="shared" si="219"/>
        <v>3591.9306113844154</v>
      </c>
      <c r="BT179" s="99">
        <f t="shared" si="246"/>
        <v>7.7773343169496307</v>
      </c>
      <c r="BV179" s="71">
        <f t="shared" si="220"/>
        <v>-34</v>
      </c>
      <c r="BW179" s="71">
        <f t="shared" si="221"/>
        <v>9.8550000000000004</v>
      </c>
      <c r="BX179" s="71">
        <v>1</v>
      </c>
      <c r="BY179" s="62">
        <f t="shared" si="222"/>
        <v>2.0350000000000001</v>
      </c>
      <c r="BZ179" s="70">
        <f t="shared" si="172"/>
        <v>1</v>
      </c>
      <c r="CA179" s="70">
        <f t="shared" si="223"/>
        <v>-69.19</v>
      </c>
      <c r="CB179" s="70">
        <f t="shared" si="224"/>
        <v>0.88440799128873093</v>
      </c>
      <c r="CC179" s="70">
        <f t="shared" si="225"/>
        <v>12831117526923.426</v>
      </c>
      <c r="CD179" s="70">
        <f t="shared" si="226"/>
        <v>3591.9306113844154</v>
      </c>
      <c r="CG179" s="71">
        <f t="shared" si="227"/>
        <v>-84</v>
      </c>
      <c r="CH179" s="71">
        <f t="shared" si="228"/>
        <v>12.14</v>
      </c>
      <c r="CI179" s="71">
        <v>1</v>
      </c>
      <c r="CJ179" s="62">
        <f t="shared" si="229"/>
        <v>2.2850000000000001</v>
      </c>
      <c r="CK179" s="70">
        <f t="shared" si="173"/>
        <v>1</v>
      </c>
      <c r="CL179" s="70">
        <f t="shared" si="230"/>
        <v>-191.94</v>
      </c>
      <c r="CM179" s="70">
        <f t="shared" si="231"/>
        <v>1.0639341758471625E-3</v>
      </c>
      <c r="CN179" s="70">
        <f t="shared" si="232"/>
        <v>15806166085931.039</v>
      </c>
      <c r="CO179" s="70">
        <f t="shared" si="233"/>
        <v>3591.9306113844154</v>
      </c>
      <c r="CR179" s="71">
        <f t="shared" si="234"/>
        <v>-147</v>
      </c>
      <c r="CS179" s="71">
        <f t="shared" si="235"/>
        <v>14.74</v>
      </c>
      <c r="CT179" s="71">
        <v>1</v>
      </c>
      <c r="CU179" s="62">
        <f t="shared" si="242"/>
        <v>2.6</v>
      </c>
      <c r="CV179" s="70">
        <f t="shared" si="174"/>
        <v>1</v>
      </c>
      <c r="CW179" s="70">
        <f t="shared" si="236"/>
        <v>-382.2</v>
      </c>
      <c r="CX179" s="70">
        <f t="shared" si="237"/>
        <v>2.0807294352318204E-7</v>
      </c>
      <c r="CY179" s="70">
        <f t="shared" si="238"/>
        <v>19191341689178.215</v>
      </c>
      <c r="CZ179" s="70">
        <f t="shared" si="239"/>
        <v>3591.9306113844154</v>
      </c>
    </row>
    <row r="180" spans="1:104">
      <c r="A180" s="62">
        <f t="shared" si="175"/>
        <v>103.96830673359925</v>
      </c>
      <c r="B180" s="62">
        <f t="shared" si="176"/>
        <v>5.8</v>
      </c>
      <c r="C180" s="83">
        <f t="shared" si="244"/>
        <v>7.8199999999999994</v>
      </c>
      <c r="D180" s="87"/>
      <c r="E180" s="65">
        <f t="shared" si="177"/>
        <v>29911889590.970196</v>
      </c>
      <c r="F180" s="62">
        <f t="shared" si="240"/>
        <v>34.800000000000018</v>
      </c>
      <c r="G180" s="66">
        <v>174</v>
      </c>
      <c r="H180" s="71">
        <f t="shared" si="178"/>
        <v>174</v>
      </c>
      <c r="I180" s="71">
        <f t="shared" si="179"/>
        <v>1</v>
      </c>
      <c r="J180" s="71">
        <v>1</v>
      </c>
      <c r="K180" s="62">
        <f t="shared" si="180"/>
        <v>1</v>
      </c>
      <c r="L180" s="70">
        <f t="shared" si="166"/>
        <v>55319040</v>
      </c>
      <c r="M180" s="70">
        <f t="shared" si="181"/>
        <v>9625512960</v>
      </c>
      <c r="N180" s="70">
        <f t="shared" si="182"/>
        <v>299118895909.70197</v>
      </c>
      <c r="O180" s="70">
        <f t="shared" si="183"/>
        <v>1495594479548.5098</v>
      </c>
      <c r="P180" s="70">
        <f t="shared" si="184"/>
        <v>3722.0653810628528</v>
      </c>
      <c r="Q180" s="99">
        <f t="shared" si="243"/>
        <v>31.075631725054784</v>
      </c>
      <c r="S180" s="71">
        <f t="shared" si="185"/>
        <v>164</v>
      </c>
      <c r="T180" s="71">
        <f t="shared" si="186"/>
        <v>2.0499999999999998</v>
      </c>
      <c r="U180" s="71">
        <v>1</v>
      </c>
      <c r="V180" s="62">
        <f t="shared" si="187"/>
        <v>1.05</v>
      </c>
      <c r="W180" s="70">
        <f t="shared" si="167"/>
        <v>110638080</v>
      </c>
      <c r="X180" s="70">
        <f t="shared" si="188"/>
        <v>19051877376</v>
      </c>
      <c r="Y180" s="70">
        <f t="shared" si="189"/>
        <v>153298434153.72217</v>
      </c>
      <c r="Z180" s="70">
        <f t="shared" si="190"/>
        <v>3065968683074.4448</v>
      </c>
      <c r="AA180" s="70">
        <f t="shared" si="191"/>
        <v>3722.0653810628528</v>
      </c>
      <c r="AB180" s="99">
        <f t="shared" si="247"/>
        <v>8.0463689288088229</v>
      </c>
      <c r="AD180" s="71">
        <f t="shared" si="192"/>
        <v>139</v>
      </c>
      <c r="AE180" s="71">
        <f t="shared" si="193"/>
        <v>3.2249999999999996</v>
      </c>
      <c r="AF180" s="71">
        <v>1</v>
      </c>
      <c r="AG180" s="62">
        <f t="shared" si="194"/>
        <v>1.175</v>
      </c>
      <c r="AH180" s="70">
        <f t="shared" si="168"/>
        <v>846720</v>
      </c>
      <c r="AI180" s="70">
        <f t="shared" si="195"/>
        <v>138290544</v>
      </c>
      <c r="AJ180" s="70">
        <f t="shared" si="196"/>
        <v>7536394057.0998955</v>
      </c>
      <c r="AK180" s="70">
        <f t="shared" si="197"/>
        <v>4823292196543.9434</v>
      </c>
      <c r="AL180" s="70">
        <f t="shared" si="198"/>
        <v>3722.0653810628528</v>
      </c>
      <c r="AM180" s="99">
        <f t="shared" si="241"/>
        <v>54.496814020052561</v>
      </c>
      <c r="AO180" s="71">
        <f t="shared" si="199"/>
        <v>109</v>
      </c>
      <c r="AP180" s="71">
        <f t="shared" si="200"/>
        <v>4.55</v>
      </c>
      <c r="AQ180" s="71">
        <v>1</v>
      </c>
      <c r="AR180" s="62">
        <f t="shared" si="201"/>
        <v>1.325</v>
      </c>
      <c r="AS180" s="70">
        <f t="shared" si="169"/>
        <v>72576</v>
      </c>
      <c r="AT180" s="70">
        <f t="shared" si="202"/>
        <v>10481788.799999999</v>
      </c>
      <c r="AU180" s="70">
        <f t="shared" si="203"/>
        <v>166136593.79750219</v>
      </c>
      <c r="AV180" s="70">
        <f t="shared" si="204"/>
        <v>6804954881945.7187</v>
      </c>
      <c r="AW180" s="70">
        <f t="shared" si="205"/>
        <v>3722.0653810628528</v>
      </c>
      <c r="AX180" s="99">
        <f t="shared" si="248"/>
        <v>15.850023022549568</v>
      </c>
      <c r="AZ180" s="71">
        <f t="shared" si="206"/>
        <v>72</v>
      </c>
      <c r="BA180" s="71">
        <f t="shared" si="207"/>
        <v>6.06</v>
      </c>
      <c r="BB180" s="71">
        <v>1</v>
      </c>
      <c r="BC180" s="62">
        <f t="shared" si="208"/>
        <v>1.51</v>
      </c>
      <c r="BD180" s="70">
        <f t="shared" si="170"/>
        <v>480</v>
      </c>
      <c r="BE180" s="70">
        <f t="shared" si="209"/>
        <v>52185.599999999999</v>
      </c>
      <c r="BF180" s="70">
        <f t="shared" si="210"/>
        <v>1310100.347172254</v>
      </c>
      <c r="BG180" s="70">
        <f t="shared" si="211"/>
        <v>9063302546063.9687</v>
      </c>
      <c r="BH180" s="70">
        <f t="shared" si="212"/>
        <v>3722.0653810628528</v>
      </c>
      <c r="BI180" s="99">
        <f t="shared" si="245"/>
        <v>25.10463321629442</v>
      </c>
      <c r="BK180" s="71">
        <f t="shared" si="213"/>
        <v>22</v>
      </c>
      <c r="BL180" s="71">
        <f t="shared" si="214"/>
        <v>7.8199999999999994</v>
      </c>
      <c r="BM180" s="71">
        <v>1</v>
      </c>
      <c r="BN180" s="62">
        <f t="shared" si="215"/>
        <v>1.76</v>
      </c>
      <c r="BO180" s="70">
        <f t="shared" si="171"/>
        <v>5</v>
      </c>
      <c r="BP180" s="70">
        <f t="shared" si="216"/>
        <v>193.6</v>
      </c>
      <c r="BQ180" s="70">
        <f t="shared" si="217"/>
        <v>1650.9682979590473</v>
      </c>
      <c r="BR180" s="70">
        <f t="shared" si="218"/>
        <v>11695548830069.346</v>
      </c>
      <c r="BS180" s="70">
        <f t="shared" si="219"/>
        <v>3722.0653810628528</v>
      </c>
      <c r="BT180" s="99">
        <f t="shared" si="246"/>
        <v>8.5277288117719383</v>
      </c>
      <c r="BV180" s="71">
        <f t="shared" si="220"/>
        <v>-33</v>
      </c>
      <c r="BW180" s="71">
        <f t="shared" si="221"/>
        <v>9.8550000000000004</v>
      </c>
      <c r="BX180" s="71">
        <v>1</v>
      </c>
      <c r="BY180" s="62">
        <f t="shared" si="222"/>
        <v>2.0350000000000001</v>
      </c>
      <c r="BZ180" s="70">
        <f t="shared" si="172"/>
        <v>1</v>
      </c>
      <c r="CA180" s="70">
        <f t="shared" si="223"/>
        <v>-67.155000000000001</v>
      </c>
      <c r="CB180" s="70">
        <f t="shared" si="224"/>
        <v>1.0159180047395973</v>
      </c>
      <c r="CC180" s="70">
        <f t="shared" si="225"/>
        <v>14739083595950.564</v>
      </c>
      <c r="CD180" s="70">
        <f t="shared" si="226"/>
        <v>3722.0653810628528</v>
      </c>
      <c r="CG180" s="71">
        <f t="shared" si="227"/>
        <v>-83</v>
      </c>
      <c r="CH180" s="71">
        <f t="shared" si="228"/>
        <v>12.14</v>
      </c>
      <c r="CI180" s="71">
        <v>1</v>
      </c>
      <c r="CJ180" s="62">
        <f t="shared" si="229"/>
        <v>2.2850000000000001</v>
      </c>
      <c r="CK180" s="70">
        <f t="shared" si="173"/>
        <v>1</v>
      </c>
      <c r="CL180" s="70">
        <f t="shared" si="230"/>
        <v>-189.655</v>
      </c>
      <c r="CM180" s="70">
        <f t="shared" si="231"/>
        <v>1.2221394376207618E-3</v>
      </c>
      <c r="CN180" s="70">
        <f t="shared" si="232"/>
        <v>18156516981718.91</v>
      </c>
      <c r="CO180" s="70">
        <f t="shared" si="233"/>
        <v>3722.0653810628528</v>
      </c>
      <c r="CR180" s="71">
        <f t="shared" si="234"/>
        <v>-146</v>
      </c>
      <c r="CS180" s="71">
        <f t="shared" si="235"/>
        <v>14.74</v>
      </c>
      <c r="CT180" s="71">
        <v>1</v>
      </c>
      <c r="CU180" s="62">
        <f t="shared" si="242"/>
        <v>2.6</v>
      </c>
      <c r="CV180" s="70">
        <f t="shared" si="174"/>
        <v>1</v>
      </c>
      <c r="CW180" s="70">
        <f t="shared" si="236"/>
        <v>-379.6</v>
      </c>
      <c r="CX180" s="70">
        <f t="shared" si="237"/>
        <v>2.3901304794447023E-7</v>
      </c>
      <c r="CY180" s="70">
        <f t="shared" si="238"/>
        <v>22045062628545.035</v>
      </c>
      <c r="CZ180" s="70">
        <f t="shared" si="239"/>
        <v>3722.0653810628528</v>
      </c>
    </row>
    <row r="181" spans="1:104">
      <c r="A181" s="62">
        <f t="shared" si="175"/>
        <v>107.63474115247662</v>
      </c>
      <c r="B181" s="62">
        <f t="shared" si="176"/>
        <v>5.833333333333333</v>
      </c>
      <c r="C181" s="83">
        <f t="shared" si="244"/>
        <v>7.8199999999999994</v>
      </c>
      <c r="D181" s="87"/>
      <c r="E181" s="65">
        <f t="shared" si="177"/>
        <v>34359738368.000397</v>
      </c>
      <c r="F181" s="62">
        <f t="shared" si="240"/>
        <v>35.000000000000021</v>
      </c>
      <c r="G181" s="66">
        <v>175</v>
      </c>
      <c r="H181" s="71">
        <f t="shared" si="178"/>
        <v>175</v>
      </c>
      <c r="I181" s="71">
        <f t="shared" si="179"/>
        <v>1</v>
      </c>
      <c r="J181" s="71">
        <v>1</v>
      </c>
      <c r="K181" s="62">
        <f t="shared" si="180"/>
        <v>1</v>
      </c>
      <c r="L181" s="70">
        <f t="shared" si="166"/>
        <v>55319040</v>
      </c>
      <c r="M181" s="70">
        <f t="shared" si="181"/>
        <v>9680832000</v>
      </c>
      <c r="N181" s="70">
        <f t="shared" si="182"/>
        <v>343597383680.00397</v>
      </c>
      <c r="O181" s="70">
        <f t="shared" si="183"/>
        <v>1717986918400.0198</v>
      </c>
      <c r="P181" s="70">
        <f t="shared" si="184"/>
        <v>3856.911557963746</v>
      </c>
      <c r="Q181" s="99">
        <f t="shared" si="243"/>
        <v>35.492546888532303</v>
      </c>
      <c r="S181" s="71">
        <f t="shared" si="185"/>
        <v>165</v>
      </c>
      <c r="T181" s="71">
        <f t="shared" si="186"/>
        <v>2.0499999999999998</v>
      </c>
      <c r="U181" s="71">
        <v>1</v>
      </c>
      <c r="V181" s="62">
        <f t="shared" si="187"/>
        <v>1.05</v>
      </c>
      <c r="W181" s="70">
        <f t="shared" si="167"/>
        <v>110638080</v>
      </c>
      <c r="X181" s="70">
        <f t="shared" si="188"/>
        <v>19168047360</v>
      </c>
      <c r="Y181" s="70">
        <f t="shared" si="189"/>
        <v>176093659136.00192</v>
      </c>
      <c r="Z181" s="70">
        <f t="shared" si="190"/>
        <v>3521873182720.04</v>
      </c>
      <c r="AA181" s="70">
        <f t="shared" si="191"/>
        <v>3856.911557963746</v>
      </c>
      <c r="AB181" s="99">
        <f t="shared" si="247"/>
        <v>9.1868334749357548</v>
      </c>
      <c r="AD181" s="71">
        <f t="shared" si="192"/>
        <v>140</v>
      </c>
      <c r="AE181" s="71">
        <f t="shared" si="193"/>
        <v>3.2249999999999996</v>
      </c>
      <c r="AF181" s="71">
        <v>14</v>
      </c>
      <c r="AG181" s="62">
        <f t="shared" si="194"/>
        <v>1.175</v>
      </c>
      <c r="AH181" s="70">
        <f t="shared" si="168"/>
        <v>11854080</v>
      </c>
      <c r="AI181" s="70">
        <f t="shared" si="195"/>
        <v>1949996160</v>
      </c>
      <c r="AJ181" s="70">
        <f t="shared" si="196"/>
        <v>8657043456.0000801</v>
      </c>
      <c r="AK181" s="70">
        <f t="shared" si="197"/>
        <v>5540507811840.0635</v>
      </c>
      <c r="AL181" s="70">
        <f t="shared" si="198"/>
        <v>3856.911557963746</v>
      </c>
      <c r="AM181" s="99">
        <f t="shared" si="241"/>
        <v>4.4395182070512798</v>
      </c>
      <c r="AO181" s="71">
        <f t="shared" si="199"/>
        <v>110</v>
      </c>
      <c r="AP181" s="71">
        <f t="shared" si="200"/>
        <v>4.55</v>
      </c>
      <c r="AQ181" s="71">
        <v>1</v>
      </c>
      <c r="AR181" s="62">
        <f t="shared" si="201"/>
        <v>1.325</v>
      </c>
      <c r="AS181" s="70">
        <f t="shared" si="169"/>
        <v>72576</v>
      </c>
      <c r="AT181" s="70">
        <f t="shared" si="202"/>
        <v>10577952</v>
      </c>
      <c r="AU181" s="70">
        <f t="shared" si="203"/>
        <v>190840832.0000014</v>
      </c>
      <c r="AV181" s="70">
        <f t="shared" si="204"/>
        <v>7816840478720.0898</v>
      </c>
      <c r="AW181" s="70">
        <f t="shared" si="205"/>
        <v>3856.911557963746</v>
      </c>
      <c r="AX181" s="99">
        <f t="shared" si="248"/>
        <v>18.041378142007204</v>
      </c>
      <c r="AZ181" s="71">
        <f t="shared" si="206"/>
        <v>73</v>
      </c>
      <c r="BA181" s="71">
        <f t="shared" si="207"/>
        <v>6.06</v>
      </c>
      <c r="BB181" s="71">
        <v>1</v>
      </c>
      <c r="BC181" s="62">
        <f t="shared" si="208"/>
        <v>1.51</v>
      </c>
      <c r="BD181" s="70">
        <f t="shared" si="170"/>
        <v>480</v>
      </c>
      <c r="BE181" s="70">
        <f t="shared" si="209"/>
        <v>52910.400000000001</v>
      </c>
      <c r="BF181" s="70">
        <f t="shared" si="210"/>
        <v>1504910.1136778127</v>
      </c>
      <c r="BG181" s="70">
        <f t="shared" si="211"/>
        <v>10411000725504.119</v>
      </c>
      <c r="BH181" s="70">
        <f t="shared" si="212"/>
        <v>3856.911557963746</v>
      </c>
      <c r="BI181" s="99">
        <f t="shared" si="245"/>
        <v>28.442614564959115</v>
      </c>
      <c r="BK181" s="71">
        <f t="shared" si="213"/>
        <v>23</v>
      </c>
      <c r="BL181" s="71">
        <f t="shared" si="214"/>
        <v>7.8199999999999994</v>
      </c>
      <c r="BM181" s="71">
        <v>1</v>
      </c>
      <c r="BN181" s="62">
        <f t="shared" si="215"/>
        <v>1.76</v>
      </c>
      <c r="BO181" s="70">
        <f t="shared" si="171"/>
        <v>5</v>
      </c>
      <c r="BP181" s="70">
        <f t="shared" si="216"/>
        <v>202.4</v>
      </c>
      <c r="BQ181" s="70">
        <f t="shared" si="217"/>
        <v>1896.4645680178128</v>
      </c>
      <c r="BR181" s="70">
        <f t="shared" si="218"/>
        <v>13434657701888.154</v>
      </c>
      <c r="BS181" s="70">
        <f t="shared" si="219"/>
        <v>3856.911557963746</v>
      </c>
      <c r="BT181" s="99">
        <f t="shared" si="246"/>
        <v>9.3698842293370195</v>
      </c>
      <c r="BV181" s="71">
        <f t="shared" si="220"/>
        <v>-32</v>
      </c>
      <c r="BW181" s="71">
        <f t="shared" si="221"/>
        <v>9.8550000000000004</v>
      </c>
      <c r="BX181" s="71">
        <v>1</v>
      </c>
      <c r="BY181" s="62">
        <f t="shared" si="222"/>
        <v>2.0350000000000001</v>
      </c>
      <c r="BZ181" s="70">
        <f t="shared" si="172"/>
        <v>1</v>
      </c>
      <c r="CA181" s="70">
        <f t="shared" si="223"/>
        <v>-65.12</v>
      </c>
      <c r="CB181" s="70">
        <f t="shared" si="224"/>
        <v>1.1669833408562456</v>
      </c>
      <c r="CC181" s="70">
        <f t="shared" si="225"/>
        <v>16930761080832.195</v>
      </c>
      <c r="CD181" s="70">
        <f t="shared" si="226"/>
        <v>3856.911557963746</v>
      </c>
      <c r="CG181" s="71">
        <f t="shared" si="227"/>
        <v>-82</v>
      </c>
      <c r="CH181" s="71">
        <f t="shared" si="228"/>
        <v>12.14</v>
      </c>
      <c r="CI181" s="71">
        <v>1</v>
      </c>
      <c r="CJ181" s="62">
        <f t="shared" si="229"/>
        <v>2.2850000000000001</v>
      </c>
      <c r="CK181" s="70">
        <f t="shared" si="173"/>
        <v>1</v>
      </c>
      <c r="CL181" s="70">
        <f t="shared" si="230"/>
        <v>-187.37</v>
      </c>
      <c r="CM181" s="70">
        <f t="shared" si="231"/>
        <v>1.4038695615719706E-3</v>
      </c>
      <c r="CN181" s="70">
        <f t="shared" si="232"/>
        <v>20856361189376.242</v>
      </c>
      <c r="CO181" s="70">
        <f t="shared" si="233"/>
        <v>3856.911557963746</v>
      </c>
      <c r="CR181" s="71">
        <f t="shared" si="234"/>
        <v>-145</v>
      </c>
      <c r="CS181" s="71">
        <f t="shared" si="235"/>
        <v>14.74</v>
      </c>
      <c r="CT181" s="71">
        <v>1</v>
      </c>
      <c r="CU181" s="62">
        <f t="shared" si="242"/>
        <v>2.6</v>
      </c>
      <c r="CV181" s="70">
        <f t="shared" si="174"/>
        <v>1</v>
      </c>
      <c r="CW181" s="70">
        <f t="shared" si="236"/>
        <v>-377</v>
      </c>
      <c r="CX181" s="70">
        <f t="shared" si="237"/>
        <v>2.7455389499664038E-7</v>
      </c>
      <c r="CY181" s="70">
        <f t="shared" si="238"/>
        <v>25323127177216.293</v>
      </c>
      <c r="CZ181" s="70">
        <f t="shared" si="239"/>
        <v>3856.911557963746</v>
      </c>
    </row>
    <row r="182" spans="1:104">
      <c r="A182" s="62">
        <f t="shared" si="175"/>
        <v>111.4304721019051</v>
      </c>
      <c r="B182" s="62">
        <f t="shared" si="176"/>
        <v>5.8666666666666663</v>
      </c>
      <c r="C182" s="83">
        <f t="shared" si="244"/>
        <v>7.8199999999999994</v>
      </c>
      <c r="D182" s="87"/>
      <c r="E182" s="65">
        <f t="shared" si="177"/>
        <v>39468974941.450569</v>
      </c>
      <c r="F182" s="62">
        <f t="shared" si="240"/>
        <v>35.200000000000017</v>
      </c>
      <c r="G182" s="66">
        <v>176</v>
      </c>
      <c r="H182" s="71">
        <f t="shared" si="178"/>
        <v>176</v>
      </c>
      <c r="I182" s="71">
        <f t="shared" si="179"/>
        <v>1</v>
      </c>
      <c r="J182" s="71">
        <v>1</v>
      </c>
      <c r="K182" s="62">
        <f t="shared" si="180"/>
        <v>1</v>
      </c>
      <c r="L182" s="70">
        <f t="shared" si="166"/>
        <v>55319040</v>
      </c>
      <c r="M182" s="70">
        <f t="shared" si="181"/>
        <v>9736151040</v>
      </c>
      <c r="N182" s="70">
        <f t="shared" si="182"/>
        <v>394689749414.50568</v>
      </c>
      <c r="O182" s="70">
        <f t="shared" si="183"/>
        <v>1973448747072.5286</v>
      </c>
      <c r="P182" s="70">
        <f t="shared" si="184"/>
        <v>3996.6395993883293</v>
      </c>
      <c r="Q182" s="99">
        <f t="shared" si="243"/>
        <v>40.538581190139965</v>
      </c>
      <c r="S182" s="71">
        <f t="shared" si="185"/>
        <v>166</v>
      </c>
      <c r="T182" s="71">
        <f t="shared" si="186"/>
        <v>2.0499999999999998</v>
      </c>
      <c r="U182" s="71">
        <v>1</v>
      </c>
      <c r="V182" s="62">
        <f t="shared" si="187"/>
        <v>1.05</v>
      </c>
      <c r="W182" s="70">
        <f t="shared" si="167"/>
        <v>110638080</v>
      </c>
      <c r="X182" s="70">
        <f t="shared" si="188"/>
        <v>19284217344</v>
      </c>
      <c r="Y182" s="70">
        <f t="shared" si="189"/>
        <v>202278496574.93405</v>
      </c>
      <c r="Z182" s="70">
        <f t="shared" si="190"/>
        <v>4045569931498.6831</v>
      </c>
      <c r="AA182" s="70">
        <f t="shared" si="191"/>
        <v>3996.6395993883293</v>
      </c>
      <c r="AB182" s="99">
        <f t="shared" si="247"/>
        <v>10.489328810529614</v>
      </c>
      <c r="AD182" s="71">
        <f t="shared" si="192"/>
        <v>141</v>
      </c>
      <c r="AE182" s="71">
        <f t="shared" si="193"/>
        <v>3.2249999999999996</v>
      </c>
      <c r="AF182" s="71">
        <v>1</v>
      </c>
      <c r="AG182" s="62">
        <f t="shared" si="194"/>
        <v>1.175</v>
      </c>
      <c r="AH182" s="70">
        <f t="shared" si="168"/>
        <v>11854080</v>
      </c>
      <c r="AI182" s="70">
        <f t="shared" si="195"/>
        <v>1963924704</v>
      </c>
      <c r="AJ182" s="70">
        <f t="shared" si="196"/>
        <v>9944331577.0451393</v>
      </c>
      <c r="AK182" s="70">
        <f t="shared" si="197"/>
        <v>6364372209308.9033</v>
      </c>
      <c r="AL182" s="70">
        <f t="shared" si="198"/>
        <v>3996.6395993883293</v>
      </c>
      <c r="AM182" s="99">
        <f t="shared" si="241"/>
        <v>5.0634994085013245</v>
      </c>
      <c r="AO182" s="71">
        <f t="shared" si="199"/>
        <v>111</v>
      </c>
      <c r="AP182" s="71">
        <f t="shared" si="200"/>
        <v>4.55</v>
      </c>
      <c r="AQ182" s="71">
        <v>1</v>
      </c>
      <c r="AR182" s="62">
        <f t="shared" si="201"/>
        <v>1.325</v>
      </c>
      <c r="AS182" s="70">
        <f t="shared" si="169"/>
        <v>72576</v>
      </c>
      <c r="AT182" s="70">
        <f t="shared" si="202"/>
        <v>10674115.199999999</v>
      </c>
      <c r="AU182" s="70">
        <f t="shared" si="203"/>
        <v>219218549.7846671</v>
      </c>
      <c r="AV182" s="70">
        <f t="shared" si="204"/>
        <v>8979191799180.0039</v>
      </c>
      <c r="AW182" s="70">
        <f t="shared" si="205"/>
        <v>3996.6395993883293</v>
      </c>
      <c r="AX182" s="99">
        <f t="shared" si="248"/>
        <v>20.537397777444554</v>
      </c>
      <c r="AZ182" s="71">
        <f t="shared" si="206"/>
        <v>74</v>
      </c>
      <c r="BA182" s="71">
        <f t="shared" si="207"/>
        <v>6.06</v>
      </c>
      <c r="BB182" s="71">
        <v>1</v>
      </c>
      <c r="BC182" s="62">
        <f t="shared" si="208"/>
        <v>1.51</v>
      </c>
      <c r="BD182" s="70">
        <f t="shared" si="170"/>
        <v>480</v>
      </c>
      <c r="BE182" s="70">
        <f t="shared" si="209"/>
        <v>53635.199999999997</v>
      </c>
      <c r="BF182" s="70">
        <f t="shared" si="210"/>
        <v>1728687.7720001047</v>
      </c>
      <c r="BG182" s="70">
        <f t="shared" si="211"/>
        <v>11959099407259.521</v>
      </c>
      <c r="BH182" s="70">
        <f t="shared" si="212"/>
        <v>3996.6395993883293</v>
      </c>
      <c r="BI182" s="99">
        <f t="shared" si="245"/>
        <v>32.230471257683476</v>
      </c>
      <c r="BK182" s="71">
        <f t="shared" si="213"/>
        <v>24</v>
      </c>
      <c r="BL182" s="71">
        <f t="shared" si="214"/>
        <v>7.8199999999999994</v>
      </c>
      <c r="BM182" s="71">
        <v>1</v>
      </c>
      <c r="BN182" s="62">
        <f t="shared" si="215"/>
        <v>1.76</v>
      </c>
      <c r="BO182" s="70">
        <f t="shared" si="171"/>
        <v>5</v>
      </c>
      <c r="BP182" s="70">
        <f t="shared" si="216"/>
        <v>211.2</v>
      </c>
      <c r="BQ182" s="70">
        <f t="shared" si="217"/>
        <v>2178.4657295922239</v>
      </c>
      <c r="BR182" s="70">
        <f t="shared" si="218"/>
        <v>15432369202107.172</v>
      </c>
      <c r="BS182" s="70">
        <f t="shared" si="219"/>
        <v>3996.6395993883293</v>
      </c>
      <c r="BT182" s="99">
        <f t="shared" si="246"/>
        <v>10.314705159054091</v>
      </c>
      <c r="BV182" s="71">
        <f t="shared" si="220"/>
        <v>-31</v>
      </c>
      <c r="BW182" s="71">
        <f t="shared" si="221"/>
        <v>9.8550000000000004</v>
      </c>
      <c r="BX182" s="71">
        <v>1</v>
      </c>
      <c r="BY182" s="62">
        <f t="shared" si="222"/>
        <v>2.0350000000000001</v>
      </c>
      <c r="BZ182" s="70">
        <f t="shared" si="172"/>
        <v>1</v>
      </c>
      <c r="CA182" s="70">
        <f t="shared" si="223"/>
        <v>-63.085000000000008</v>
      </c>
      <c r="CB182" s="70">
        <f t="shared" si="224"/>
        <v>1.3405118439505135</v>
      </c>
      <c r="CC182" s="70">
        <f t="shared" si="225"/>
        <v>19448337402399.77</v>
      </c>
      <c r="CD182" s="70">
        <f t="shared" si="226"/>
        <v>3996.6395993883293</v>
      </c>
      <c r="CG182" s="71">
        <f t="shared" si="227"/>
        <v>-81</v>
      </c>
      <c r="CH182" s="71">
        <f t="shared" si="228"/>
        <v>12.14</v>
      </c>
      <c r="CI182" s="71">
        <v>1</v>
      </c>
      <c r="CJ182" s="62">
        <f t="shared" si="229"/>
        <v>2.2850000000000001</v>
      </c>
      <c r="CK182" s="70">
        <f t="shared" si="173"/>
        <v>1</v>
      </c>
      <c r="CL182" s="70">
        <f t="shared" si="230"/>
        <v>-185.08500000000001</v>
      </c>
      <c r="CM182" s="70">
        <f t="shared" si="231"/>
        <v>1.6126226560081313E-3</v>
      </c>
      <c r="CN182" s="70">
        <f t="shared" si="232"/>
        <v>23957667789460.5</v>
      </c>
      <c r="CO182" s="70">
        <f t="shared" si="233"/>
        <v>3996.6395993883293</v>
      </c>
      <c r="CR182" s="71">
        <f t="shared" si="234"/>
        <v>-144</v>
      </c>
      <c r="CS182" s="71">
        <f t="shared" si="235"/>
        <v>14.74</v>
      </c>
      <c r="CT182" s="71">
        <v>1</v>
      </c>
      <c r="CU182" s="62">
        <f t="shared" si="242"/>
        <v>2.6</v>
      </c>
      <c r="CV182" s="70">
        <f t="shared" si="174"/>
        <v>1</v>
      </c>
      <c r="CW182" s="70">
        <f t="shared" si="236"/>
        <v>-374.40000000000003</v>
      </c>
      <c r="CX182" s="70">
        <f t="shared" si="237"/>
        <v>3.1537960754066956E-7</v>
      </c>
      <c r="CY182" s="70">
        <f t="shared" si="238"/>
        <v>29088634531849.07</v>
      </c>
      <c r="CZ182" s="70">
        <f t="shared" si="239"/>
        <v>3996.6395993883293</v>
      </c>
    </row>
    <row r="183" spans="1:104">
      <c r="A183" s="62">
        <f t="shared" si="175"/>
        <v>115.36005921418754</v>
      </c>
      <c r="B183" s="62">
        <f t="shared" si="176"/>
        <v>5.9</v>
      </c>
      <c r="C183" s="83">
        <f t="shared" si="244"/>
        <v>7.8199999999999994</v>
      </c>
      <c r="D183" s="87"/>
      <c r="E183" s="65">
        <f t="shared" si="177"/>
        <v>45337946588.663475</v>
      </c>
      <c r="F183" s="62">
        <f t="shared" si="240"/>
        <v>35.40000000000002</v>
      </c>
      <c r="G183" s="66">
        <v>177</v>
      </c>
      <c r="H183" s="71">
        <f t="shared" si="178"/>
        <v>177</v>
      </c>
      <c r="I183" s="71">
        <f t="shared" si="179"/>
        <v>1</v>
      </c>
      <c r="J183" s="71">
        <v>1</v>
      </c>
      <c r="K183" s="62">
        <f t="shared" si="180"/>
        <v>1</v>
      </c>
      <c r="L183" s="70">
        <f t="shared" si="166"/>
        <v>55319040</v>
      </c>
      <c r="M183" s="70">
        <f t="shared" si="181"/>
        <v>9791470080</v>
      </c>
      <c r="N183" s="70">
        <f t="shared" si="182"/>
        <v>453379465886.63477</v>
      </c>
      <c r="O183" s="70">
        <f t="shared" si="183"/>
        <v>2266897329433.1738</v>
      </c>
      <c r="P183" s="70">
        <f t="shared" si="184"/>
        <v>4141.4261257893322</v>
      </c>
      <c r="Q183" s="99">
        <f t="shared" si="243"/>
        <v>46.303513382807047</v>
      </c>
      <c r="S183" s="71">
        <f t="shared" si="185"/>
        <v>167</v>
      </c>
      <c r="T183" s="71">
        <f t="shared" si="186"/>
        <v>2.0499999999999998</v>
      </c>
      <c r="U183" s="71">
        <v>1</v>
      </c>
      <c r="V183" s="62">
        <f t="shared" si="187"/>
        <v>1.05</v>
      </c>
      <c r="W183" s="70">
        <f t="shared" si="167"/>
        <v>110638080</v>
      </c>
      <c r="X183" s="70">
        <f t="shared" si="188"/>
        <v>19400387328</v>
      </c>
      <c r="Y183" s="70">
        <f t="shared" si="189"/>
        <v>232356976266.90015</v>
      </c>
      <c r="Z183" s="70">
        <f t="shared" si="190"/>
        <v>4647139525338.0059</v>
      </c>
      <c r="AA183" s="70">
        <f t="shared" si="191"/>
        <v>4141.4261257893322</v>
      </c>
      <c r="AB183" s="99">
        <f t="shared" si="247"/>
        <v>11.976924601476707</v>
      </c>
      <c r="AD183" s="71">
        <f t="shared" si="192"/>
        <v>142</v>
      </c>
      <c r="AE183" s="71">
        <f t="shared" si="193"/>
        <v>3.2249999999999996</v>
      </c>
      <c r="AF183" s="71">
        <v>1</v>
      </c>
      <c r="AG183" s="62">
        <f t="shared" si="194"/>
        <v>1.175</v>
      </c>
      <c r="AH183" s="70">
        <f t="shared" si="168"/>
        <v>11854080</v>
      </c>
      <c r="AI183" s="70">
        <f t="shared" si="195"/>
        <v>1977853248</v>
      </c>
      <c r="AJ183" s="70">
        <f t="shared" si="196"/>
        <v>11423037324.096823</v>
      </c>
      <c r="AK183" s="70">
        <f t="shared" si="197"/>
        <v>7310743887421.9844</v>
      </c>
      <c r="AL183" s="70">
        <f t="shared" si="198"/>
        <v>4141.4261257893322</v>
      </c>
      <c r="AM183" s="99">
        <f t="shared" si="241"/>
        <v>5.7754726421931295</v>
      </c>
      <c r="AO183" s="71">
        <f t="shared" si="199"/>
        <v>112</v>
      </c>
      <c r="AP183" s="71">
        <f t="shared" si="200"/>
        <v>4.55</v>
      </c>
      <c r="AQ183" s="71">
        <v>1</v>
      </c>
      <c r="AR183" s="62">
        <f t="shared" si="201"/>
        <v>1.325</v>
      </c>
      <c r="AS183" s="70">
        <f t="shared" si="169"/>
        <v>72576</v>
      </c>
      <c r="AT183" s="70">
        <f t="shared" si="202"/>
        <v>10770278.4</v>
      </c>
      <c r="AU183" s="70">
        <f t="shared" si="203"/>
        <v>251815987.52248281</v>
      </c>
      <c r="AV183" s="70">
        <f t="shared" si="204"/>
        <v>10314382848920.939</v>
      </c>
      <c r="AW183" s="70">
        <f t="shared" si="205"/>
        <v>4141.4261257893322</v>
      </c>
      <c r="AX183" s="99">
        <f t="shared" si="248"/>
        <v>23.380638658558983</v>
      </c>
      <c r="AZ183" s="71">
        <f t="shared" si="206"/>
        <v>75</v>
      </c>
      <c r="BA183" s="71">
        <f t="shared" si="207"/>
        <v>6.06</v>
      </c>
      <c r="BB183" s="71">
        <v>1</v>
      </c>
      <c r="BC183" s="62">
        <f t="shared" si="208"/>
        <v>1.51</v>
      </c>
      <c r="BD183" s="70">
        <f t="shared" si="170"/>
        <v>480</v>
      </c>
      <c r="BE183" s="70">
        <f t="shared" si="209"/>
        <v>54360</v>
      </c>
      <c r="BF183" s="70">
        <f t="shared" si="210"/>
        <v>1985740.8000000096</v>
      </c>
      <c r="BG183" s="70">
        <f t="shared" si="211"/>
        <v>13737397816365.031</v>
      </c>
      <c r="BH183" s="70">
        <f t="shared" si="212"/>
        <v>4141.4261257893322</v>
      </c>
      <c r="BI183" s="99">
        <f t="shared" si="245"/>
        <v>36.529448123620483</v>
      </c>
      <c r="BK183" s="71">
        <f t="shared" si="213"/>
        <v>25</v>
      </c>
      <c r="BL183" s="71">
        <f t="shared" si="214"/>
        <v>7.8199999999999994</v>
      </c>
      <c r="BM183" s="71">
        <v>1</v>
      </c>
      <c r="BN183" s="62">
        <f t="shared" si="215"/>
        <v>1.76</v>
      </c>
      <c r="BO183" s="70">
        <f t="shared" si="171"/>
        <v>5</v>
      </c>
      <c r="BP183" s="70">
        <f t="shared" si="216"/>
        <v>220</v>
      </c>
      <c r="BQ183" s="70">
        <f t="shared" si="217"/>
        <v>2502.4000000000042</v>
      </c>
      <c r="BR183" s="70">
        <f t="shared" si="218"/>
        <v>17727137116167.418</v>
      </c>
      <c r="BS183" s="70">
        <f t="shared" si="219"/>
        <v>4141.4261257893322</v>
      </c>
      <c r="BT183" s="99">
        <f t="shared" si="246"/>
        <v>11.374545454545473</v>
      </c>
      <c r="BV183" s="71">
        <f t="shared" si="220"/>
        <v>-30</v>
      </c>
      <c r="BW183" s="71">
        <f t="shared" si="221"/>
        <v>9.8550000000000004</v>
      </c>
      <c r="BX183" s="71">
        <v>1</v>
      </c>
      <c r="BY183" s="62">
        <f t="shared" si="222"/>
        <v>2.0350000000000001</v>
      </c>
      <c r="BZ183" s="70">
        <f t="shared" si="172"/>
        <v>1</v>
      </c>
      <c r="CA183" s="70">
        <f t="shared" si="223"/>
        <v>-61.050000000000004</v>
      </c>
      <c r="CB183" s="70">
        <f t="shared" si="224"/>
        <v>1.5398437499999975</v>
      </c>
      <c r="CC183" s="70">
        <f t="shared" si="225"/>
        <v>22340273181563.93</v>
      </c>
      <c r="CD183" s="70">
        <f t="shared" si="226"/>
        <v>4141.4261257893322</v>
      </c>
      <c r="CG183" s="71">
        <f t="shared" si="227"/>
        <v>-80</v>
      </c>
      <c r="CH183" s="71">
        <f t="shared" si="228"/>
        <v>12.14</v>
      </c>
      <c r="CI183" s="71">
        <v>1</v>
      </c>
      <c r="CJ183" s="62">
        <f t="shared" si="229"/>
        <v>2.2850000000000001</v>
      </c>
      <c r="CK183" s="70">
        <f t="shared" si="173"/>
        <v>1</v>
      </c>
      <c r="CL183" s="70">
        <f t="shared" si="230"/>
        <v>-182.8</v>
      </c>
      <c r="CM183" s="70">
        <f t="shared" si="231"/>
        <v>1.8524169921874901E-3</v>
      </c>
      <c r="CN183" s="70">
        <f t="shared" si="232"/>
        <v>27520133579318.73</v>
      </c>
      <c r="CO183" s="70">
        <f t="shared" si="233"/>
        <v>4141.4261257893322</v>
      </c>
      <c r="CR183" s="71">
        <f t="shared" si="234"/>
        <v>-143</v>
      </c>
      <c r="CS183" s="71">
        <f t="shared" si="235"/>
        <v>14.74</v>
      </c>
      <c r="CT183" s="71">
        <v>1</v>
      </c>
      <c r="CU183" s="62">
        <f t="shared" si="242"/>
        <v>2.6</v>
      </c>
      <c r="CV183" s="70">
        <f t="shared" si="174"/>
        <v>1</v>
      </c>
      <c r="CW183" s="70">
        <f t="shared" si="236"/>
        <v>-371.8</v>
      </c>
      <c r="CX183" s="70">
        <f t="shared" si="237"/>
        <v>3.6227603638157765E-7</v>
      </c>
      <c r="CY183" s="70">
        <f t="shared" si="238"/>
        <v>33414066635844.984</v>
      </c>
      <c r="CZ183" s="70">
        <f t="shared" si="239"/>
        <v>4141.4261257893322</v>
      </c>
    </row>
    <row r="184" spans="1:104">
      <c r="A184" s="62">
        <f t="shared" si="175"/>
        <v>119.42822291671267</v>
      </c>
      <c r="B184" s="62">
        <f t="shared" si="176"/>
        <v>5.9333333333333336</v>
      </c>
      <c r="C184" s="83">
        <f t="shared" si="244"/>
        <v>7.8199999999999994</v>
      </c>
      <c r="D184" s="87"/>
      <c r="E184" s="65">
        <f t="shared" si="177"/>
        <v>52079624665.341171</v>
      </c>
      <c r="F184" s="62">
        <f t="shared" si="240"/>
        <v>35.600000000000016</v>
      </c>
      <c r="G184" s="66">
        <v>178</v>
      </c>
      <c r="H184" s="71">
        <f t="shared" si="178"/>
        <v>178</v>
      </c>
      <c r="I184" s="71">
        <f t="shared" si="179"/>
        <v>1</v>
      </c>
      <c r="J184" s="71">
        <v>1</v>
      </c>
      <c r="K184" s="62">
        <f t="shared" si="180"/>
        <v>1</v>
      </c>
      <c r="L184" s="70">
        <f t="shared" si="166"/>
        <v>55319040</v>
      </c>
      <c r="M184" s="70">
        <f t="shared" si="181"/>
        <v>9846789120</v>
      </c>
      <c r="N184" s="70">
        <f t="shared" si="182"/>
        <v>520796246653.41174</v>
      </c>
      <c r="O184" s="70">
        <f t="shared" si="183"/>
        <v>2603981233267.0586</v>
      </c>
      <c r="P184" s="70">
        <f t="shared" si="184"/>
        <v>4291.4541434738758</v>
      </c>
      <c r="Q184" s="99">
        <f t="shared" si="243"/>
        <v>52.889956340754026</v>
      </c>
      <c r="S184" s="71">
        <f t="shared" si="185"/>
        <v>168</v>
      </c>
      <c r="T184" s="71">
        <f t="shared" si="186"/>
        <v>2.0499999999999998</v>
      </c>
      <c r="U184" s="71">
        <v>1</v>
      </c>
      <c r="V184" s="62">
        <f t="shared" si="187"/>
        <v>1.05</v>
      </c>
      <c r="W184" s="70">
        <f t="shared" si="167"/>
        <v>110638080</v>
      </c>
      <c r="X184" s="70">
        <f t="shared" si="188"/>
        <v>19516557312</v>
      </c>
      <c r="Y184" s="70">
        <f t="shared" si="189"/>
        <v>266908076409.87332</v>
      </c>
      <c r="Z184" s="70">
        <f t="shared" si="190"/>
        <v>5338161528197.4697</v>
      </c>
      <c r="AA184" s="70">
        <f t="shared" si="191"/>
        <v>4291.4541434738758</v>
      </c>
      <c r="AB184" s="99">
        <f t="shared" si="247"/>
        <v>13.67598148295148</v>
      </c>
      <c r="AD184" s="71">
        <f t="shared" si="192"/>
        <v>143</v>
      </c>
      <c r="AE184" s="71">
        <f t="shared" si="193"/>
        <v>3.2249999999999996</v>
      </c>
      <c r="AF184" s="71">
        <v>1</v>
      </c>
      <c r="AG184" s="62">
        <f t="shared" si="194"/>
        <v>1.175</v>
      </c>
      <c r="AH184" s="70">
        <f t="shared" si="168"/>
        <v>11854080</v>
      </c>
      <c r="AI184" s="70">
        <f t="shared" si="195"/>
        <v>1991781792</v>
      </c>
      <c r="AJ184" s="70">
        <f t="shared" si="196"/>
        <v>13121624183.259754</v>
      </c>
      <c r="AK184" s="70">
        <f t="shared" si="197"/>
        <v>8397839477286.2627</v>
      </c>
      <c r="AL184" s="70">
        <f t="shared" si="198"/>
        <v>4291.4541434738758</v>
      </c>
      <c r="AM184" s="99">
        <f t="shared" si="241"/>
        <v>6.5878823854916302</v>
      </c>
      <c r="AO184" s="71">
        <f t="shared" si="199"/>
        <v>113</v>
      </c>
      <c r="AP184" s="71">
        <f t="shared" si="200"/>
        <v>4.55</v>
      </c>
      <c r="AQ184" s="71">
        <v>1</v>
      </c>
      <c r="AR184" s="62">
        <f t="shared" si="201"/>
        <v>1.325</v>
      </c>
      <c r="AS184" s="70">
        <f t="shared" si="169"/>
        <v>72576</v>
      </c>
      <c r="AT184" s="70">
        <f t="shared" si="202"/>
        <v>10866441.6</v>
      </c>
      <c r="AU184" s="70">
        <f t="shared" si="203"/>
        <v>289260610.62902987</v>
      </c>
      <c r="AV184" s="70">
        <f t="shared" si="204"/>
        <v>11848114611365.115</v>
      </c>
      <c r="AW184" s="70">
        <f t="shared" si="205"/>
        <v>4291.4541434738758</v>
      </c>
      <c r="AX184" s="99">
        <f t="shared" si="248"/>
        <v>26.619625934310445</v>
      </c>
      <c r="AZ184" s="71">
        <f t="shared" si="206"/>
        <v>76</v>
      </c>
      <c r="BA184" s="71">
        <f t="shared" si="207"/>
        <v>6.06</v>
      </c>
      <c r="BB184" s="71">
        <v>1</v>
      </c>
      <c r="BC184" s="62">
        <f t="shared" si="208"/>
        <v>1.51</v>
      </c>
      <c r="BD184" s="70">
        <f t="shared" si="170"/>
        <v>480</v>
      </c>
      <c r="BE184" s="70">
        <f t="shared" si="209"/>
        <v>55084.800000000003</v>
      </c>
      <c r="BF184" s="70">
        <f t="shared" si="210"/>
        <v>2281017.1904105078</v>
      </c>
      <c r="BG184" s="70">
        <f t="shared" si="211"/>
        <v>15780126273598.373</v>
      </c>
      <c r="BH184" s="70">
        <f t="shared" si="212"/>
        <v>4291.4541434738758</v>
      </c>
      <c r="BI184" s="99">
        <f t="shared" si="245"/>
        <v>41.40919437686091</v>
      </c>
      <c r="BK184" s="71">
        <f t="shared" si="213"/>
        <v>26</v>
      </c>
      <c r="BL184" s="71">
        <f t="shared" si="214"/>
        <v>7.8199999999999994</v>
      </c>
      <c r="BM184" s="71">
        <v>1</v>
      </c>
      <c r="BN184" s="62">
        <f t="shared" si="215"/>
        <v>1.76</v>
      </c>
      <c r="BO184" s="70">
        <f t="shared" si="171"/>
        <v>5</v>
      </c>
      <c r="BP184" s="70">
        <f t="shared" si="216"/>
        <v>228.8</v>
      </c>
      <c r="BQ184" s="70">
        <f t="shared" si="217"/>
        <v>2874.5027635445845</v>
      </c>
      <c r="BR184" s="70">
        <f t="shared" si="218"/>
        <v>20363133244148.398</v>
      </c>
      <c r="BS184" s="70">
        <f t="shared" si="219"/>
        <v>4291.4541434738758</v>
      </c>
      <c r="BT184" s="99">
        <f t="shared" si="246"/>
        <v>12.563386204303253</v>
      </c>
      <c r="BV184" s="71">
        <f t="shared" si="220"/>
        <v>-29</v>
      </c>
      <c r="BW184" s="71">
        <f t="shared" si="221"/>
        <v>9.8550000000000004</v>
      </c>
      <c r="BX184" s="71">
        <v>1</v>
      </c>
      <c r="BY184" s="62">
        <f t="shared" si="222"/>
        <v>2.0350000000000001</v>
      </c>
      <c r="BZ184" s="70">
        <f t="shared" si="172"/>
        <v>1</v>
      </c>
      <c r="CA184" s="70">
        <f t="shared" si="223"/>
        <v>-59.015000000000001</v>
      </c>
      <c r="CB184" s="70">
        <f t="shared" si="224"/>
        <v>1.7688159825774625</v>
      </c>
      <c r="CC184" s="70">
        <f t="shared" si="225"/>
        <v>25662235053846.863</v>
      </c>
      <c r="CD184" s="70">
        <f t="shared" si="226"/>
        <v>4291.4541434738758</v>
      </c>
      <c r="CG184" s="71">
        <f t="shared" si="227"/>
        <v>-79</v>
      </c>
      <c r="CH184" s="71">
        <f t="shared" si="228"/>
        <v>12.14</v>
      </c>
      <c r="CI184" s="71">
        <v>1</v>
      </c>
      <c r="CJ184" s="62">
        <f t="shared" si="229"/>
        <v>2.2850000000000001</v>
      </c>
      <c r="CK184" s="70">
        <f t="shared" si="173"/>
        <v>1</v>
      </c>
      <c r="CL184" s="70">
        <f t="shared" si="230"/>
        <v>-180.51500000000001</v>
      </c>
      <c r="CM184" s="70">
        <f t="shared" si="231"/>
        <v>2.1278683516943258E-3</v>
      </c>
      <c r="CN184" s="70">
        <f t="shared" si="232"/>
        <v>31612332171862.09</v>
      </c>
      <c r="CO184" s="70">
        <f t="shared" si="233"/>
        <v>4291.4541434738758</v>
      </c>
      <c r="CR184" s="71">
        <f t="shared" si="234"/>
        <v>-142</v>
      </c>
      <c r="CS184" s="71">
        <f t="shared" si="235"/>
        <v>14.74</v>
      </c>
      <c r="CT184" s="71">
        <v>1</v>
      </c>
      <c r="CU184" s="62">
        <f t="shared" si="242"/>
        <v>2.6</v>
      </c>
      <c r="CV184" s="70">
        <f t="shared" si="174"/>
        <v>1</v>
      </c>
      <c r="CW184" s="70">
        <f t="shared" si="236"/>
        <v>-369.2</v>
      </c>
      <c r="CX184" s="70">
        <f t="shared" si="237"/>
        <v>4.1614588704636429E-7</v>
      </c>
      <c r="CY184" s="70">
        <f t="shared" si="238"/>
        <v>38382683378356.445</v>
      </c>
      <c r="CZ184" s="70">
        <f t="shared" si="239"/>
        <v>4291.4541434738758</v>
      </c>
    </row>
    <row r="185" spans="1:104">
      <c r="A185" s="62">
        <f t="shared" si="175"/>
        <v>123.6398501023816</v>
      </c>
      <c r="B185" s="62">
        <f t="shared" si="176"/>
        <v>5.9666666666666668</v>
      </c>
      <c r="C185" s="83">
        <f t="shared" si="244"/>
        <v>7.8199999999999994</v>
      </c>
      <c r="D185" s="87"/>
      <c r="E185" s="65">
        <f t="shared" si="177"/>
        <v>59823779181.940414</v>
      </c>
      <c r="F185" s="62">
        <f t="shared" si="240"/>
        <v>35.800000000000018</v>
      </c>
      <c r="G185" s="66">
        <v>179</v>
      </c>
      <c r="H185" s="71">
        <f t="shared" si="178"/>
        <v>179</v>
      </c>
      <c r="I185" s="71">
        <f t="shared" si="179"/>
        <v>1</v>
      </c>
      <c r="J185" s="71">
        <v>1</v>
      </c>
      <c r="K185" s="62">
        <f t="shared" si="180"/>
        <v>1</v>
      </c>
      <c r="L185" s="70">
        <f t="shared" si="166"/>
        <v>55319040</v>
      </c>
      <c r="M185" s="70">
        <f t="shared" si="181"/>
        <v>9902108160</v>
      </c>
      <c r="N185" s="70">
        <f t="shared" si="182"/>
        <v>598237791819.40417</v>
      </c>
      <c r="O185" s="70">
        <f t="shared" si="183"/>
        <v>2991188959097.0205</v>
      </c>
      <c r="P185" s="70">
        <f t="shared" si="184"/>
        <v>4446.9132753489921</v>
      </c>
      <c r="Q185" s="99">
        <f t="shared" si="243"/>
        <v>60.415194638654015</v>
      </c>
      <c r="S185" s="71">
        <f t="shared" si="185"/>
        <v>169</v>
      </c>
      <c r="T185" s="71">
        <f t="shared" si="186"/>
        <v>2.0499999999999998</v>
      </c>
      <c r="U185" s="71">
        <v>1</v>
      </c>
      <c r="V185" s="62">
        <f t="shared" si="187"/>
        <v>1.05</v>
      </c>
      <c r="W185" s="70">
        <f t="shared" si="167"/>
        <v>110638080</v>
      </c>
      <c r="X185" s="70">
        <f t="shared" si="188"/>
        <v>19632727296</v>
      </c>
      <c r="Y185" s="70">
        <f t="shared" si="189"/>
        <v>306596868307.44446</v>
      </c>
      <c r="Z185" s="70">
        <f t="shared" si="190"/>
        <v>6131937366148.8926</v>
      </c>
      <c r="AA185" s="70">
        <f t="shared" si="191"/>
        <v>4446.9132753489921</v>
      </c>
      <c r="AB185" s="99">
        <f t="shared" si="247"/>
        <v>15.616621352954407</v>
      </c>
      <c r="AD185" s="71">
        <f t="shared" si="192"/>
        <v>144</v>
      </c>
      <c r="AE185" s="71">
        <f t="shared" si="193"/>
        <v>3.2249999999999996</v>
      </c>
      <c r="AF185" s="71">
        <v>1</v>
      </c>
      <c r="AG185" s="62">
        <f t="shared" si="194"/>
        <v>1.175</v>
      </c>
      <c r="AH185" s="70">
        <f t="shared" si="168"/>
        <v>11854080</v>
      </c>
      <c r="AI185" s="70">
        <f t="shared" si="195"/>
        <v>2005710336</v>
      </c>
      <c r="AJ185" s="70">
        <f t="shared" si="196"/>
        <v>15072788114.199797</v>
      </c>
      <c r="AK185" s="70">
        <f t="shared" si="197"/>
        <v>9646584393087.8906</v>
      </c>
      <c r="AL185" s="70">
        <f t="shared" si="198"/>
        <v>4446.9132753489921</v>
      </c>
      <c r="AM185" s="99">
        <f t="shared" si="241"/>
        <v>7.5149376476064571</v>
      </c>
      <c r="AO185" s="71">
        <f t="shared" si="199"/>
        <v>114</v>
      </c>
      <c r="AP185" s="71">
        <f t="shared" si="200"/>
        <v>4.55</v>
      </c>
      <c r="AQ185" s="71">
        <v>1</v>
      </c>
      <c r="AR185" s="62">
        <f t="shared" si="201"/>
        <v>1.325</v>
      </c>
      <c r="AS185" s="70">
        <f t="shared" si="169"/>
        <v>72576</v>
      </c>
      <c r="AT185" s="70">
        <f t="shared" si="202"/>
        <v>10962604.799999999</v>
      </c>
      <c r="AU185" s="70">
        <f t="shared" si="203"/>
        <v>332273187.5950045</v>
      </c>
      <c r="AV185" s="70">
        <f t="shared" si="204"/>
        <v>13609909763891.445</v>
      </c>
      <c r="AW185" s="70">
        <f t="shared" si="205"/>
        <v>4446.9132753489921</v>
      </c>
      <c r="AX185" s="99">
        <f t="shared" si="248"/>
        <v>30.309693148384273</v>
      </c>
      <c r="AZ185" s="71">
        <f t="shared" si="206"/>
        <v>77</v>
      </c>
      <c r="BA185" s="71">
        <f t="shared" si="207"/>
        <v>6.06</v>
      </c>
      <c r="BB185" s="71">
        <v>1</v>
      </c>
      <c r="BC185" s="62">
        <f t="shared" si="208"/>
        <v>1.51</v>
      </c>
      <c r="BD185" s="70">
        <f t="shared" si="170"/>
        <v>480</v>
      </c>
      <c r="BE185" s="70">
        <f t="shared" si="209"/>
        <v>55809.599999999999</v>
      </c>
      <c r="BF185" s="70">
        <f t="shared" si="210"/>
        <v>2620200.6943445089</v>
      </c>
      <c r="BG185" s="70">
        <f t="shared" si="211"/>
        <v>18126605092127.945</v>
      </c>
      <c r="BH185" s="70">
        <f t="shared" si="212"/>
        <v>4446.9132753489921</v>
      </c>
      <c r="BI185" s="99">
        <f t="shared" si="245"/>
        <v>46.948924456446726</v>
      </c>
      <c r="BK185" s="71">
        <f t="shared" si="213"/>
        <v>27</v>
      </c>
      <c r="BL185" s="71">
        <f t="shared" si="214"/>
        <v>7.8199999999999994</v>
      </c>
      <c r="BM185" s="71">
        <v>1</v>
      </c>
      <c r="BN185" s="62">
        <f t="shared" si="215"/>
        <v>1.76</v>
      </c>
      <c r="BO185" s="70">
        <f t="shared" si="171"/>
        <v>5</v>
      </c>
      <c r="BP185" s="70">
        <f t="shared" si="216"/>
        <v>237.6</v>
      </c>
      <c r="BQ185" s="70">
        <f t="shared" si="217"/>
        <v>3301.9365959180955</v>
      </c>
      <c r="BR185" s="70">
        <f t="shared" si="218"/>
        <v>23391097660138.699</v>
      </c>
      <c r="BS185" s="70">
        <f t="shared" si="219"/>
        <v>4446.9132753489921</v>
      </c>
      <c r="BT185" s="99">
        <f t="shared" si="246"/>
        <v>13.897039545109831</v>
      </c>
      <c r="BV185" s="71">
        <f t="shared" si="220"/>
        <v>-28</v>
      </c>
      <c r="BW185" s="71">
        <f t="shared" si="221"/>
        <v>9.8550000000000004</v>
      </c>
      <c r="BX185" s="71">
        <v>1</v>
      </c>
      <c r="BY185" s="62">
        <f t="shared" si="222"/>
        <v>2.0350000000000001</v>
      </c>
      <c r="BZ185" s="70">
        <f t="shared" si="172"/>
        <v>1</v>
      </c>
      <c r="CA185" s="70">
        <f t="shared" si="223"/>
        <v>-56.980000000000004</v>
      </c>
      <c r="CB185" s="70">
        <f t="shared" si="224"/>
        <v>2.0318360094791954</v>
      </c>
      <c r="CC185" s="70">
        <f t="shared" si="225"/>
        <v>29478167191901.141</v>
      </c>
      <c r="CD185" s="70">
        <f t="shared" si="226"/>
        <v>4446.9132753489921</v>
      </c>
      <c r="CG185" s="71">
        <f t="shared" si="227"/>
        <v>-78</v>
      </c>
      <c r="CH185" s="71">
        <f t="shared" si="228"/>
        <v>12.14</v>
      </c>
      <c r="CI185" s="71">
        <v>1</v>
      </c>
      <c r="CJ185" s="62">
        <f t="shared" si="229"/>
        <v>2.2850000000000001</v>
      </c>
      <c r="CK185" s="70">
        <f t="shared" si="173"/>
        <v>1</v>
      </c>
      <c r="CL185" s="70">
        <f t="shared" si="230"/>
        <v>-178.23000000000002</v>
      </c>
      <c r="CM185" s="70">
        <f t="shared" si="231"/>
        <v>2.4442788752415245E-3</v>
      </c>
      <c r="CN185" s="70">
        <f t="shared" si="232"/>
        <v>36313033963437.836</v>
      </c>
      <c r="CO185" s="70">
        <f t="shared" si="233"/>
        <v>4446.9132753489921</v>
      </c>
      <c r="CR185" s="71">
        <f t="shared" si="234"/>
        <v>-141</v>
      </c>
      <c r="CS185" s="71">
        <f t="shared" si="235"/>
        <v>14.74</v>
      </c>
      <c r="CT185" s="71">
        <v>1</v>
      </c>
      <c r="CU185" s="62">
        <f t="shared" si="242"/>
        <v>2.6</v>
      </c>
      <c r="CV185" s="70">
        <f t="shared" si="174"/>
        <v>1</v>
      </c>
      <c r="CW185" s="70">
        <f t="shared" si="236"/>
        <v>-366.6</v>
      </c>
      <c r="CX185" s="70">
        <f t="shared" si="237"/>
        <v>4.7802609588894067E-7</v>
      </c>
      <c r="CY185" s="70">
        <f t="shared" si="238"/>
        <v>44090125257090.086</v>
      </c>
      <c r="CZ185" s="70">
        <f t="shared" si="239"/>
        <v>4446.9132753489921</v>
      </c>
    </row>
    <row r="186" spans="1:104">
      <c r="A186" s="62">
        <f t="shared" si="175"/>
        <v>128.00000000000142</v>
      </c>
      <c r="B186" s="62">
        <f t="shared" si="176"/>
        <v>6</v>
      </c>
      <c r="C186" s="83">
        <f t="shared" si="244"/>
        <v>7.8199999999999994</v>
      </c>
      <c r="D186" s="87"/>
      <c r="E186" s="65">
        <f t="shared" si="177"/>
        <v>68719476736.000824</v>
      </c>
      <c r="F186" s="62">
        <f t="shared" si="240"/>
        <v>36.000000000000014</v>
      </c>
      <c r="G186" s="66">
        <v>180</v>
      </c>
      <c r="H186" s="71">
        <f t="shared" si="178"/>
        <v>180</v>
      </c>
      <c r="I186" s="71">
        <f t="shared" si="179"/>
        <v>1</v>
      </c>
      <c r="J186" s="71">
        <v>14</v>
      </c>
      <c r="K186" s="62">
        <f t="shared" si="180"/>
        <v>1</v>
      </c>
      <c r="L186" s="70">
        <f t="shared" si="166"/>
        <v>774466560</v>
      </c>
      <c r="M186" s="70">
        <f t="shared" si="181"/>
        <v>139403980800</v>
      </c>
      <c r="N186" s="70">
        <f t="shared" si="182"/>
        <v>687194767360.0083</v>
      </c>
      <c r="O186" s="70">
        <f t="shared" si="183"/>
        <v>3435973836800.041</v>
      </c>
      <c r="P186" s="70">
        <f t="shared" si="184"/>
        <v>4608.0000000000509</v>
      </c>
      <c r="Q186" s="99">
        <f t="shared" si="243"/>
        <v>4.9295204011850453</v>
      </c>
      <c r="S186" s="71">
        <f t="shared" si="185"/>
        <v>170</v>
      </c>
      <c r="T186" s="71">
        <f t="shared" si="186"/>
        <v>2.0499999999999998</v>
      </c>
      <c r="U186" s="71">
        <v>1</v>
      </c>
      <c r="V186" s="62">
        <f t="shared" si="187"/>
        <v>1.05</v>
      </c>
      <c r="W186" s="70">
        <f t="shared" si="167"/>
        <v>110638080</v>
      </c>
      <c r="X186" s="70">
        <f t="shared" si="188"/>
        <v>19748897280</v>
      </c>
      <c r="Y186" s="70">
        <f t="shared" si="189"/>
        <v>352187318272.00397</v>
      </c>
      <c r="Z186" s="70">
        <f t="shared" si="190"/>
        <v>7043746365440.083</v>
      </c>
      <c r="AA186" s="70">
        <f t="shared" si="191"/>
        <v>4608.0000000000509</v>
      </c>
      <c r="AB186" s="99">
        <f t="shared" si="247"/>
        <v>17.833264980757647</v>
      </c>
      <c r="AD186" s="71">
        <f t="shared" si="192"/>
        <v>145</v>
      </c>
      <c r="AE186" s="71">
        <f t="shared" si="193"/>
        <v>3.2249999999999996</v>
      </c>
      <c r="AF186" s="71">
        <v>1</v>
      </c>
      <c r="AG186" s="62">
        <f t="shared" si="194"/>
        <v>1.175</v>
      </c>
      <c r="AH186" s="70">
        <f t="shared" si="168"/>
        <v>11854080</v>
      </c>
      <c r="AI186" s="70">
        <f t="shared" si="195"/>
        <v>2019638880</v>
      </c>
      <c r="AJ186" s="70">
        <f t="shared" si="196"/>
        <v>17314086912.000168</v>
      </c>
      <c r="AK186" s="70">
        <f t="shared" si="197"/>
        <v>11081015623680.131</v>
      </c>
      <c r="AL186" s="70">
        <f t="shared" si="198"/>
        <v>4608.0000000000509</v>
      </c>
      <c r="AM186" s="99">
        <f t="shared" si="241"/>
        <v>8.5728627446507506</v>
      </c>
      <c r="AO186" s="71">
        <f t="shared" si="199"/>
        <v>115</v>
      </c>
      <c r="AP186" s="71">
        <f t="shared" si="200"/>
        <v>4.55</v>
      </c>
      <c r="AQ186" s="71">
        <v>1</v>
      </c>
      <c r="AR186" s="62">
        <f t="shared" si="201"/>
        <v>1.325</v>
      </c>
      <c r="AS186" s="70">
        <f t="shared" si="169"/>
        <v>72576</v>
      </c>
      <c r="AT186" s="70">
        <f t="shared" si="202"/>
        <v>11058768</v>
      </c>
      <c r="AU186" s="70">
        <f t="shared" si="203"/>
        <v>381681664.00000298</v>
      </c>
      <c r="AV186" s="70">
        <f t="shared" si="204"/>
        <v>15633680957440.186</v>
      </c>
      <c r="AW186" s="70">
        <f t="shared" si="205"/>
        <v>4608.0000000000509</v>
      </c>
      <c r="AX186" s="99">
        <f t="shared" si="248"/>
        <v>34.513940793405105</v>
      </c>
      <c r="AZ186" s="71">
        <f t="shared" si="206"/>
        <v>78</v>
      </c>
      <c r="BA186" s="71">
        <f t="shared" si="207"/>
        <v>6.06</v>
      </c>
      <c r="BB186" s="71">
        <v>1</v>
      </c>
      <c r="BC186" s="62">
        <f t="shared" si="208"/>
        <v>1.51</v>
      </c>
      <c r="BD186" s="70">
        <f t="shared" si="170"/>
        <v>480</v>
      </c>
      <c r="BE186" s="70">
        <f t="shared" si="209"/>
        <v>56534.400000000001</v>
      </c>
      <c r="BF186" s="70">
        <f t="shared" si="210"/>
        <v>3009820.2273556259</v>
      </c>
      <c r="BG186" s="70">
        <f t="shared" si="211"/>
        <v>20822001451008.25</v>
      </c>
      <c r="BH186" s="70">
        <f t="shared" si="212"/>
        <v>4608.0000000000509</v>
      </c>
      <c r="BI186" s="99">
        <f t="shared" si="245"/>
        <v>53.238740083128604</v>
      </c>
      <c r="BK186" s="71">
        <f t="shared" si="213"/>
        <v>28</v>
      </c>
      <c r="BL186" s="71">
        <f t="shared" si="214"/>
        <v>7.8199999999999994</v>
      </c>
      <c r="BM186" s="71">
        <v>1</v>
      </c>
      <c r="BN186" s="62">
        <f t="shared" si="215"/>
        <v>1.76</v>
      </c>
      <c r="BO186" s="70">
        <f t="shared" si="171"/>
        <v>5</v>
      </c>
      <c r="BP186" s="70">
        <f t="shared" si="216"/>
        <v>246.4</v>
      </c>
      <c r="BQ186" s="70">
        <f t="shared" si="217"/>
        <v>3792.9291360356265</v>
      </c>
      <c r="BR186" s="70">
        <f t="shared" si="218"/>
        <v>26869315403776.32</v>
      </c>
      <c r="BS186" s="70">
        <f t="shared" si="219"/>
        <v>4608.0000000000509</v>
      </c>
      <c r="BT186" s="99">
        <f t="shared" si="246"/>
        <v>15.393381233910821</v>
      </c>
      <c r="BV186" s="71">
        <f t="shared" si="220"/>
        <v>-27</v>
      </c>
      <c r="BW186" s="71">
        <f t="shared" si="221"/>
        <v>9.8550000000000004</v>
      </c>
      <c r="BX186" s="71">
        <v>1</v>
      </c>
      <c r="BY186" s="62">
        <f t="shared" si="222"/>
        <v>2.0350000000000001</v>
      </c>
      <c r="BZ186" s="70">
        <f t="shared" si="172"/>
        <v>1</v>
      </c>
      <c r="CA186" s="70">
        <f t="shared" si="223"/>
        <v>-54.945000000000007</v>
      </c>
      <c r="CB186" s="70">
        <f t="shared" si="224"/>
        <v>2.333966681712492</v>
      </c>
      <c r="CC186" s="70">
        <f t="shared" si="225"/>
        <v>33861522161664.41</v>
      </c>
      <c r="CD186" s="70">
        <f t="shared" si="226"/>
        <v>4608.0000000000509</v>
      </c>
      <c r="CG186" s="71">
        <f t="shared" si="227"/>
        <v>-77</v>
      </c>
      <c r="CH186" s="71">
        <f t="shared" si="228"/>
        <v>12.14</v>
      </c>
      <c r="CI186" s="71">
        <v>1</v>
      </c>
      <c r="CJ186" s="62">
        <f t="shared" si="229"/>
        <v>2.2850000000000001</v>
      </c>
      <c r="CK186" s="70">
        <f t="shared" si="173"/>
        <v>1</v>
      </c>
      <c r="CL186" s="70">
        <f t="shared" si="230"/>
        <v>-175.94500000000002</v>
      </c>
      <c r="CM186" s="70">
        <f t="shared" si="231"/>
        <v>2.8077391231439422E-3</v>
      </c>
      <c r="CN186" s="70">
        <f t="shared" si="232"/>
        <v>41712722378752.5</v>
      </c>
      <c r="CO186" s="70">
        <f t="shared" si="233"/>
        <v>4608.0000000000509</v>
      </c>
      <c r="CR186" s="71">
        <f t="shared" si="234"/>
        <v>-140</v>
      </c>
      <c r="CS186" s="71">
        <f t="shared" si="235"/>
        <v>14.74</v>
      </c>
      <c r="CT186" s="71">
        <v>1</v>
      </c>
      <c r="CU186" s="62">
        <f t="shared" si="242"/>
        <v>2.6</v>
      </c>
      <c r="CV186" s="70">
        <f t="shared" si="174"/>
        <v>1</v>
      </c>
      <c r="CW186" s="70">
        <f t="shared" si="236"/>
        <v>-364</v>
      </c>
      <c r="CX186" s="70">
        <f t="shared" si="237"/>
        <v>5.4910778999328107E-7</v>
      </c>
      <c r="CY186" s="70">
        <f t="shared" si="238"/>
        <v>50646254354432.602</v>
      </c>
      <c r="CZ186" s="70">
        <f t="shared" si="239"/>
        <v>4608.0000000000509</v>
      </c>
    </row>
    <row r="187" spans="1:104">
      <c r="A187" s="62">
        <f t="shared" si="175"/>
        <v>132.51391025169781</v>
      </c>
      <c r="B187" s="62">
        <f t="shared" si="176"/>
        <v>6.0333333333333332</v>
      </c>
      <c r="C187" s="83">
        <f t="shared" si="244"/>
        <v>7.8199999999999994</v>
      </c>
      <c r="D187" s="87"/>
      <c r="E187" s="65">
        <f t="shared" si="177"/>
        <v>78937949882.901169</v>
      </c>
      <c r="F187" s="62">
        <f t="shared" si="240"/>
        <v>36.200000000000017</v>
      </c>
      <c r="G187" s="66">
        <v>181</v>
      </c>
      <c r="H187" s="71">
        <f t="shared" si="178"/>
        <v>181</v>
      </c>
      <c r="I187" s="71">
        <f t="shared" si="179"/>
        <v>1</v>
      </c>
      <c r="J187" s="71">
        <v>1</v>
      </c>
      <c r="K187" s="62">
        <f t="shared" si="180"/>
        <v>1</v>
      </c>
      <c r="L187" s="70">
        <f t="shared" si="166"/>
        <v>774466560</v>
      </c>
      <c r="M187" s="70">
        <f t="shared" si="181"/>
        <v>140178447360</v>
      </c>
      <c r="N187" s="70">
        <f t="shared" si="182"/>
        <v>789379498829.01172</v>
      </c>
      <c r="O187" s="70">
        <f t="shared" si="183"/>
        <v>3946897494145.0586</v>
      </c>
      <c r="P187" s="70">
        <f t="shared" si="184"/>
        <v>4774.9178994028443</v>
      </c>
      <c r="Q187" s="99">
        <f t="shared" si="243"/>
        <v>5.6312472687171571</v>
      </c>
      <c r="S187" s="71">
        <f t="shared" si="185"/>
        <v>171</v>
      </c>
      <c r="T187" s="71">
        <f t="shared" si="186"/>
        <v>2.0499999999999998</v>
      </c>
      <c r="U187" s="71">
        <v>1</v>
      </c>
      <c r="V187" s="62">
        <f t="shared" si="187"/>
        <v>1.05</v>
      </c>
      <c r="W187" s="70">
        <f t="shared" si="167"/>
        <v>110638080</v>
      </c>
      <c r="X187" s="70">
        <f t="shared" si="188"/>
        <v>19865067264</v>
      </c>
      <c r="Y187" s="70">
        <f t="shared" si="189"/>
        <v>404556993149.86829</v>
      </c>
      <c r="Z187" s="70">
        <f t="shared" si="190"/>
        <v>8091139862997.3691</v>
      </c>
      <c r="AA187" s="70">
        <f t="shared" si="191"/>
        <v>4774.9178994028443</v>
      </c>
      <c r="AB187" s="99">
        <f t="shared" si="247"/>
        <v>20.365246579507797</v>
      </c>
      <c r="AD187" s="71">
        <f t="shared" si="192"/>
        <v>146</v>
      </c>
      <c r="AE187" s="71">
        <f t="shared" si="193"/>
        <v>3.2249999999999996</v>
      </c>
      <c r="AF187" s="71">
        <v>1</v>
      </c>
      <c r="AG187" s="62">
        <f t="shared" si="194"/>
        <v>1.175</v>
      </c>
      <c r="AH187" s="70">
        <f t="shared" si="168"/>
        <v>11854080</v>
      </c>
      <c r="AI187" s="70">
        <f t="shared" si="195"/>
        <v>2033567424</v>
      </c>
      <c r="AJ187" s="70">
        <f t="shared" si="196"/>
        <v>19888663154.090286</v>
      </c>
      <c r="AK187" s="70">
        <f t="shared" si="197"/>
        <v>12728744418617.812</v>
      </c>
      <c r="AL187" s="70">
        <f t="shared" si="198"/>
        <v>4774.9178994028443</v>
      </c>
      <c r="AM187" s="99">
        <f t="shared" si="241"/>
        <v>9.7801837890231109</v>
      </c>
      <c r="AO187" s="71">
        <f t="shared" si="199"/>
        <v>116</v>
      </c>
      <c r="AP187" s="71">
        <f t="shared" si="200"/>
        <v>4.55</v>
      </c>
      <c r="AQ187" s="71">
        <v>1</v>
      </c>
      <c r="AR187" s="62">
        <f t="shared" si="201"/>
        <v>1.325</v>
      </c>
      <c r="AS187" s="70">
        <f t="shared" si="169"/>
        <v>72576</v>
      </c>
      <c r="AT187" s="70">
        <f t="shared" si="202"/>
        <v>11154931.199999999</v>
      </c>
      <c r="AU187" s="70">
        <f t="shared" si="203"/>
        <v>438437099.56933445</v>
      </c>
      <c r="AV187" s="70">
        <f t="shared" si="204"/>
        <v>17958383598360.016</v>
      </c>
      <c r="AW187" s="70">
        <f t="shared" si="205"/>
        <v>4774.9178994028443</v>
      </c>
      <c r="AX187" s="99">
        <f t="shared" si="248"/>
        <v>39.304330229247356</v>
      </c>
      <c r="AZ187" s="71">
        <f t="shared" si="206"/>
        <v>79</v>
      </c>
      <c r="BA187" s="71">
        <f t="shared" si="207"/>
        <v>6.06</v>
      </c>
      <c r="BB187" s="71">
        <v>1</v>
      </c>
      <c r="BC187" s="62">
        <f t="shared" si="208"/>
        <v>1.51</v>
      </c>
      <c r="BD187" s="70">
        <f t="shared" si="170"/>
        <v>480</v>
      </c>
      <c r="BE187" s="70">
        <f t="shared" si="209"/>
        <v>57259.199999999997</v>
      </c>
      <c r="BF187" s="70">
        <f t="shared" si="210"/>
        <v>3457375.5440002102</v>
      </c>
      <c r="BG187" s="70">
        <f t="shared" si="211"/>
        <v>23918198814519.051</v>
      </c>
      <c r="BH187" s="70">
        <f t="shared" si="212"/>
        <v>4774.9178994028443</v>
      </c>
      <c r="BI187" s="99">
        <f t="shared" si="245"/>
        <v>60.381136027052605</v>
      </c>
      <c r="BK187" s="71">
        <f t="shared" si="213"/>
        <v>29</v>
      </c>
      <c r="BL187" s="71">
        <f t="shared" si="214"/>
        <v>7.8199999999999994</v>
      </c>
      <c r="BM187" s="71">
        <v>1</v>
      </c>
      <c r="BN187" s="62">
        <f t="shared" si="215"/>
        <v>1.76</v>
      </c>
      <c r="BO187" s="70">
        <f t="shared" si="171"/>
        <v>5</v>
      </c>
      <c r="BP187" s="70">
        <f t="shared" si="216"/>
        <v>255.2</v>
      </c>
      <c r="BQ187" s="70">
        <f t="shared" si="217"/>
        <v>4356.9314591844495</v>
      </c>
      <c r="BR187" s="70">
        <f t="shared" si="218"/>
        <v>30864738404214.355</v>
      </c>
      <c r="BS187" s="70">
        <f t="shared" si="219"/>
        <v>4774.9178994028443</v>
      </c>
      <c r="BT187" s="99">
        <f t="shared" si="246"/>
        <v>17.072615435675743</v>
      </c>
      <c r="BV187" s="71">
        <f t="shared" si="220"/>
        <v>-26</v>
      </c>
      <c r="BW187" s="71">
        <f t="shared" si="221"/>
        <v>9.8550000000000004</v>
      </c>
      <c r="BX187" s="71">
        <v>1</v>
      </c>
      <c r="BY187" s="62">
        <f t="shared" si="222"/>
        <v>2.0350000000000001</v>
      </c>
      <c r="BZ187" s="70">
        <f t="shared" si="172"/>
        <v>1</v>
      </c>
      <c r="CA187" s="70">
        <f t="shared" si="223"/>
        <v>-52.910000000000004</v>
      </c>
      <c r="CB187" s="70">
        <f t="shared" si="224"/>
        <v>2.6810236879010283</v>
      </c>
      <c r="CC187" s="70">
        <f t="shared" si="225"/>
        <v>38896674804799.555</v>
      </c>
      <c r="CD187" s="70">
        <f t="shared" si="226"/>
        <v>4774.9178994028443</v>
      </c>
      <c r="CG187" s="71">
        <f t="shared" si="227"/>
        <v>-76</v>
      </c>
      <c r="CH187" s="71">
        <f t="shared" si="228"/>
        <v>12.14</v>
      </c>
      <c r="CI187" s="71">
        <v>1</v>
      </c>
      <c r="CJ187" s="62">
        <f t="shared" si="229"/>
        <v>2.2850000000000001</v>
      </c>
      <c r="CK187" s="70">
        <f t="shared" si="173"/>
        <v>1</v>
      </c>
      <c r="CL187" s="70">
        <f t="shared" si="230"/>
        <v>-173.66000000000003</v>
      </c>
      <c r="CM187" s="70">
        <f t="shared" si="231"/>
        <v>3.2252453120162638E-3</v>
      </c>
      <c r="CN187" s="70">
        <f t="shared" si="232"/>
        <v>47915335578921.016</v>
      </c>
      <c r="CO187" s="70">
        <f t="shared" si="233"/>
        <v>4774.9178994028443</v>
      </c>
      <c r="CR187" s="71">
        <f t="shared" si="234"/>
        <v>-139</v>
      </c>
      <c r="CS187" s="71">
        <f t="shared" si="235"/>
        <v>14.74</v>
      </c>
      <c r="CT187" s="71">
        <v>1</v>
      </c>
      <c r="CU187" s="62">
        <f t="shared" si="242"/>
        <v>2.6</v>
      </c>
      <c r="CV187" s="70">
        <f t="shared" si="174"/>
        <v>1</v>
      </c>
      <c r="CW187" s="70">
        <f t="shared" si="236"/>
        <v>-361.40000000000003</v>
      </c>
      <c r="CX187" s="70">
        <f t="shared" si="237"/>
        <v>6.3075921508133933E-7</v>
      </c>
      <c r="CY187" s="70">
        <f t="shared" si="238"/>
        <v>58177269063698.156</v>
      </c>
      <c r="CZ187" s="70">
        <f t="shared" si="239"/>
        <v>4774.9178994028443</v>
      </c>
    </row>
    <row r="188" spans="1:104">
      <c r="A188" s="62">
        <f t="shared" si="175"/>
        <v>137.18700320464706</v>
      </c>
      <c r="B188" s="62">
        <f t="shared" si="176"/>
        <v>6.0666666666666664</v>
      </c>
      <c r="C188" s="83">
        <f t="shared" si="244"/>
        <v>7.8199999999999994</v>
      </c>
      <c r="D188" s="87"/>
      <c r="E188" s="65">
        <f t="shared" si="177"/>
        <v>90675893177.326965</v>
      </c>
      <c r="F188" s="62">
        <f t="shared" si="240"/>
        <v>36.400000000000013</v>
      </c>
      <c r="G188" s="66">
        <v>182</v>
      </c>
      <c r="H188" s="71">
        <f t="shared" si="178"/>
        <v>182</v>
      </c>
      <c r="I188" s="71">
        <f t="shared" si="179"/>
        <v>1</v>
      </c>
      <c r="J188" s="71">
        <v>1</v>
      </c>
      <c r="K188" s="62">
        <f t="shared" si="180"/>
        <v>1</v>
      </c>
      <c r="L188" s="70">
        <f t="shared" si="166"/>
        <v>774466560</v>
      </c>
      <c r="M188" s="70">
        <f t="shared" si="181"/>
        <v>140952913920</v>
      </c>
      <c r="N188" s="70">
        <f t="shared" si="182"/>
        <v>906758931773.26965</v>
      </c>
      <c r="O188" s="70">
        <f t="shared" si="183"/>
        <v>4533794658866.3486</v>
      </c>
      <c r="P188" s="70">
        <f t="shared" si="184"/>
        <v>4947.877915580937</v>
      </c>
      <c r="Q188" s="99">
        <f t="shared" si="243"/>
        <v>6.433062691331906</v>
      </c>
      <c r="S188" s="71">
        <f t="shared" si="185"/>
        <v>172</v>
      </c>
      <c r="T188" s="71">
        <f t="shared" si="186"/>
        <v>2.0499999999999998</v>
      </c>
      <c r="U188" s="71">
        <v>1</v>
      </c>
      <c r="V188" s="62">
        <f t="shared" si="187"/>
        <v>1.05</v>
      </c>
      <c r="W188" s="70">
        <f t="shared" si="167"/>
        <v>110638080</v>
      </c>
      <c r="X188" s="70">
        <f t="shared" si="188"/>
        <v>19981237248</v>
      </c>
      <c r="Y188" s="70">
        <f t="shared" si="189"/>
        <v>464713952533.80048</v>
      </c>
      <c r="Z188" s="70">
        <f t="shared" si="190"/>
        <v>9294279050676.0137</v>
      </c>
      <c r="AA188" s="70">
        <f t="shared" si="191"/>
        <v>4947.877915580937</v>
      </c>
      <c r="AB188" s="99">
        <f t="shared" si="247"/>
        <v>23.257516377286173</v>
      </c>
      <c r="AD188" s="71">
        <f t="shared" si="192"/>
        <v>147</v>
      </c>
      <c r="AE188" s="71">
        <f t="shared" si="193"/>
        <v>3.2249999999999996</v>
      </c>
      <c r="AF188" s="71">
        <v>1</v>
      </c>
      <c r="AG188" s="62">
        <f t="shared" si="194"/>
        <v>1.175</v>
      </c>
      <c r="AH188" s="70">
        <f t="shared" si="168"/>
        <v>11854080</v>
      </c>
      <c r="AI188" s="70">
        <f t="shared" si="195"/>
        <v>2047495968</v>
      </c>
      <c r="AJ188" s="70">
        <f t="shared" si="196"/>
        <v>22846074648.193657</v>
      </c>
      <c r="AK188" s="70">
        <f t="shared" si="197"/>
        <v>14621487774843.973</v>
      </c>
      <c r="AL188" s="70">
        <f t="shared" si="198"/>
        <v>4947.877915580937</v>
      </c>
      <c r="AM188" s="99">
        <f t="shared" si="241"/>
        <v>11.158055988998976</v>
      </c>
      <c r="AO188" s="71">
        <f t="shared" si="199"/>
        <v>117</v>
      </c>
      <c r="AP188" s="71">
        <f t="shared" si="200"/>
        <v>4.55</v>
      </c>
      <c r="AQ188" s="71">
        <v>1</v>
      </c>
      <c r="AR188" s="62">
        <f t="shared" si="201"/>
        <v>1.325</v>
      </c>
      <c r="AS188" s="70">
        <f t="shared" si="169"/>
        <v>72576</v>
      </c>
      <c r="AT188" s="70">
        <f t="shared" si="202"/>
        <v>11251094.4</v>
      </c>
      <c r="AU188" s="70">
        <f t="shared" si="203"/>
        <v>503631975.04496568</v>
      </c>
      <c r="AV188" s="70">
        <f t="shared" si="204"/>
        <v>20628765697841.883</v>
      </c>
      <c r="AW188" s="70">
        <f t="shared" si="205"/>
        <v>4947.877915580937</v>
      </c>
      <c r="AX188" s="99">
        <f t="shared" si="248"/>
        <v>44.76293213262575</v>
      </c>
      <c r="AZ188" s="71">
        <f t="shared" si="206"/>
        <v>80</v>
      </c>
      <c r="BA188" s="71">
        <f t="shared" si="207"/>
        <v>6.06</v>
      </c>
      <c r="BB188" s="71">
        <v>12</v>
      </c>
      <c r="BC188" s="62">
        <f t="shared" si="208"/>
        <v>1.51</v>
      </c>
      <c r="BD188" s="70">
        <f t="shared" si="170"/>
        <v>5760</v>
      </c>
      <c r="BE188" s="70">
        <f t="shared" si="209"/>
        <v>695808</v>
      </c>
      <c r="BF188" s="70">
        <f t="shared" si="210"/>
        <v>3971481.6000000206</v>
      </c>
      <c r="BG188" s="70">
        <f t="shared" si="211"/>
        <v>27474795632730.07</v>
      </c>
      <c r="BH188" s="70">
        <f t="shared" si="212"/>
        <v>4947.877915580937</v>
      </c>
      <c r="BI188" s="99">
        <f t="shared" si="245"/>
        <v>5.7077262693157031</v>
      </c>
      <c r="BK188" s="71">
        <f t="shared" si="213"/>
        <v>30</v>
      </c>
      <c r="BL188" s="71">
        <f t="shared" si="214"/>
        <v>7.8199999999999994</v>
      </c>
      <c r="BM188" s="71">
        <v>1</v>
      </c>
      <c r="BN188" s="62">
        <f t="shared" si="215"/>
        <v>1.76</v>
      </c>
      <c r="BO188" s="70">
        <f t="shared" si="171"/>
        <v>5</v>
      </c>
      <c r="BP188" s="70">
        <f t="shared" si="216"/>
        <v>264</v>
      </c>
      <c r="BQ188" s="70">
        <f t="shared" si="217"/>
        <v>5004.8000000000084</v>
      </c>
      <c r="BR188" s="70">
        <f t="shared" si="218"/>
        <v>35454274232334.836</v>
      </c>
      <c r="BS188" s="70">
        <f t="shared" si="219"/>
        <v>4947.877915580937</v>
      </c>
      <c r="BT188" s="99">
        <f t="shared" si="246"/>
        <v>18.957575757575789</v>
      </c>
      <c r="BV188" s="71">
        <f t="shared" si="220"/>
        <v>-25</v>
      </c>
      <c r="BW188" s="71">
        <f t="shared" si="221"/>
        <v>9.8550000000000004</v>
      </c>
      <c r="BX188" s="71">
        <v>1</v>
      </c>
      <c r="BY188" s="62">
        <f t="shared" si="222"/>
        <v>2.0350000000000001</v>
      </c>
      <c r="BZ188" s="70">
        <f t="shared" si="172"/>
        <v>1</v>
      </c>
      <c r="CA188" s="70">
        <f t="shared" si="223"/>
        <v>-50.875</v>
      </c>
      <c r="CB188" s="70">
        <f t="shared" si="224"/>
        <v>3.079687499999995</v>
      </c>
      <c r="CC188" s="70">
        <f t="shared" si="225"/>
        <v>44680546363127.859</v>
      </c>
      <c r="CD188" s="70">
        <f t="shared" si="226"/>
        <v>4947.877915580937</v>
      </c>
      <c r="CG188" s="71">
        <f t="shared" si="227"/>
        <v>-75</v>
      </c>
      <c r="CH188" s="71">
        <f t="shared" si="228"/>
        <v>12.14</v>
      </c>
      <c r="CI188" s="71">
        <v>1</v>
      </c>
      <c r="CJ188" s="62">
        <f t="shared" si="229"/>
        <v>2.2850000000000001</v>
      </c>
      <c r="CK188" s="70">
        <f t="shared" si="173"/>
        <v>1</v>
      </c>
      <c r="CL188" s="70">
        <f t="shared" si="230"/>
        <v>-171.375</v>
      </c>
      <c r="CM188" s="70">
        <f t="shared" si="231"/>
        <v>3.704833984374982E-3</v>
      </c>
      <c r="CN188" s="70">
        <f t="shared" si="232"/>
        <v>55040267158637.477</v>
      </c>
      <c r="CO188" s="70">
        <f t="shared" si="233"/>
        <v>4947.877915580937</v>
      </c>
      <c r="CR188" s="71">
        <f t="shared" si="234"/>
        <v>-138</v>
      </c>
      <c r="CS188" s="71">
        <f t="shared" si="235"/>
        <v>14.74</v>
      </c>
      <c r="CT188" s="71">
        <v>1</v>
      </c>
      <c r="CU188" s="62">
        <f t="shared" si="242"/>
        <v>2.6</v>
      </c>
      <c r="CV188" s="70">
        <f t="shared" si="174"/>
        <v>1</v>
      </c>
      <c r="CW188" s="70">
        <f t="shared" si="236"/>
        <v>-358.8</v>
      </c>
      <c r="CX188" s="70">
        <f t="shared" si="237"/>
        <v>7.2455207276315542E-7</v>
      </c>
      <c r="CY188" s="70">
        <f t="shared" si="238"/>
        <v>66828133271689.977</v>
      </c>
      <c r="CZ188" s="70">
        <f t="shared" si="239"/>
        <v>4947.877915580937</v>
      </c>
    </row>
    <row r="189" spans="1:104">
      <c r="A189" s="62">
        <f t="shared" si="175"/>
        <v>142.02489242468579</v>
      </c>
      <c r="B189" s="62">
        <f t="shared" si="176"/>
        <v>6.1</v>
      </c>
      <c r="C189" s="83">
        <f t="shared" si="244"/>
        <v>7.8199999999999994</v>
      </c>
      <c r="D189" s="87"/>
      <c r="E189" s="65">
        <f t="shared" si="177"/>
        <v>104159249330.68239</v>
      </c>
      <c r="F189" s="62">
        <f t="shared" si="240"/>
        <v>36.600000000000016</v>
      </c>
      <c r="G189" s="66">
        <v>183</v>
      </c>
      <c r="H189" s="71">
        <f t="shared" si="178"/>
        <v>183</v>
      </c>
      <c r="I189" s="71">
        <f t="shared" si="179"/>
        <v>1</v>
      </c>
      <c r="J189" s="71">
        <v>1</v>
      </c>
      <c r="K189" s="62">
        <f t="shared" si="180"/>
        <v>1</v>
      </c>
      <c r="L189" s="70">
        <f t="shared" si="166"/>
        <v>774466560</v>
      </c>
      <c r="M189" s="70">
        <f t="shared" si="181"/>
        <v>141727380480</v>
      </c>
      <c r="N189" s="70">
        <f t="shared" si="182"/>
        <v>1041592493306.8239</v>
      </c>
      <c r="O189" s="70">
        <f t="shared" si="183"/>
        <v>5207962466534.1191</v>
      </c>
      <c r="P189" s="70">
        <f t="shared" si="184"/>
        <v>5127.0986165311569</v>
      </c>
      <c r="Q189" s="99">
        <f t="shared" si="243"/>
        <v>7.3492679380595005</v>
      </c>
      <c r="S189" s="71">
        <f t="shared" si="185"/>
        <v>173</v>
      </c>
      <c r="T189" s="71">
        <f t="shared" si="186"/>
        <v>2.0499999999999998</v>
      </c>
      <c r="U189" s="71">
        <v>1</v>
      </c>
      <c r="V189" s="62">
        <f t="shared" si="187"/>
        <v>1.05</v>
      </c>
      <c r="W189" s="70">
        <f t="shared" si="167"/>
        <v>110638080</v>
      </c>
      <c r="X189" s="70">
        <f t="shared" si="188"/>
        <v>20097407232</v>
      </c>
      <c r="Y189" s="70">
        <f t="shared" si="189"/>
        <v>533816152819.74677</v>
      </c>
      <c r="Z189" s="70">
        <f t="shared" si="190"/>
        <v>10676323056394.943</v>
      </c>
      <c r="AA189" s="70">
        <f t="shared" si="191"/>
        <v>5127.0986165311569</v>
      </c>
      <c r="AB189" s="99">
        <f t="shared" si="247"/>
        <v>26.561443805038721</v>
      </c>
      <c r="AD189" s="71">
        <f t="shared" si="192"/>
        <v>148</v>
      </c>
      <c r="AE189" s="71">
        <f t="shared" si="193"/>
        <v>3.2249999999999996</v>
      </c>
      <c r="AF189" s="71">
        <v>1</v>
      </c>
      <c r="AG189" s="62">
        <f t="shared" si="194"/>
        <v>1.175</v>
      </c>
      <c r="AH189" s="70">
        <f t="shared" si="168"/>
        <v>11854080</v>
      </c>
      <c r="AI189" s="70">
        <f t="shared" si="195"/>
        <v>2061424512</v>
      </c>
      <c r="AJ189" s="70">
        <f t="shared" si="196"/>
        <v>26243248366.51952</v>
      </c>
      <c r="AK189" s="70">
        <f t="shared" si="197"/>
        <v>16795678954572.535</v>
      </c>
      <c r="AL189" s="70">
        <f t="shared" si="198"/>
        <v>5127.0986165311569</v>
      </c>
      <c r="AM189" s="99">
        <f t="shared" si="241"/>
        <v>12.730637582774373</v>
      </c>
      <c r="AO189" s="71">
        <f t="shared" si="199"/>
        <v>118</v>
      </c>
      <c r="AP189" s="71">
        <f t="shared" si="200"/>
        <v>4.55</v>
      </c>
      <c r="AQ189" s="71">
        <v>1</v>
      </c>
      <c r="AR189" s="62">
        <f t="shared" si="201"/>
        <v>1.325</v>
      </c>
      <c r="AS189" s="70">
        <f t="shared" si="169"/>
        <v>72576</v>
      </c>
      <c r="AT189" s="70">
        <f t="shared" si="202"/>
        <v>11347257.6</v>
      </c>
      <c r="AU189" s="70">
        <f t="shared" si="203"/>
        <v>578521221.25805986</v>
      </c>
      <c r="AV189" s="70">
        <f t="shared" si="204"/>
        <v>23696229222730.242</v>
      </c>
      <c r="AW189" s="70">
        <f t="shared" si="205"/>
        <v>5127.0986165311569</v>
      </c>
      <c r="AX189" s="99">
        <f t="shared" si="248"/>
        <v>50.983351365713233</v>
      </c>
      <c r="AZ189" s="71">
        <f t="shared" si="206"/>
        <v>81</v>
      </c>
      <c r="BA189" s="71">
        <f t="shared" si="207"/>
        <v>6.06</v>
      </c>
      <c r="BB189" s="71">
        <v>1</v>
      </c>
      <c r="BC189" s="62">
        <f t="shared" si="208"/>
        <v>1.51</v>
      </c>
      <c r="BD189" s="70">
        <f t="shared" si="170"/>
        <v>5760</v>
      </c>
      <c r="BE189" s="70">
        <f t="shared" si="209"/>
        <v>704505.6</v>
      </c>
      <c r="BF189" s="70">
        <f t="shared" si="210"/>
        <v>4562034.3808210175</v>
      </c>
      <c r="BG189" s="70">
        <f t="shared" si="211"/>
        <v>31560252547196.758</v>
      </c>
      <c r="BH189" s="70">
        <f t="shared" si="212"/>
        <v>5127.0986165311569</v>
      </c>
      <c r="BI189" s="99">
        <f t="shared" si="245"/>
        <v>6.4755118778630258</v>
      </c>
      <c r="BK189" s="71">
        <f t="shared" si="213"/>
        <v>31</v>
      </c>
      <c r="BL189" s="71">
        <f t="shared" si="214"/>
        <v>7.8199999999999994</v>
      </c>
      <c r="BM189" s="71">
        <v>1</v>
      </c>
      <c r="BN189" s="62">
        <f t="shared" si="215"/>
        <v>1.76</v>
      </c>
      <c r="BO189" s="70">
        <f t="shared" si="171"/>
        <v>5</v>
      </c>
      <c r="BP189" s="70">
        <f t="shared" si="216"/>
        <v>272.8</v>
      </c>
      <c r="BQ189" s="70">
        <f t="shared" si="217"/>
        <v>5749.0055270891717</v>
      </c>
      <c r="BR189" s="70">
        <f t="shared" si="218"/>
        <v>40726266488296.805</v>
      </c>
      <c r="BS189" s="70">
        <f t="shared" si="219"/>
        <v>5127.0986165311569</v>
      </c>
      <c r="BT189" s="99">
        <f t="shared" si="246"/>
        <v>21.07406718141192</v>
      </c>
      <c r="BV189" s="71">
        <f t="shared" si="220"/>
        <v>-24</v>
      </c>
      <c r="BW189" s="71">
        <f t="shared" si="221"/>
        <v>9.8550000000000004</v>
      </c>
      <c r="BX189" s="71">
        <v>1</v>
      </c>
      <c r="BY189" s="62">
        <f t="shared" si="222"/>
        <v>2.0350000000000001</v>
      </c>
      <c r="BZ189" s="70">
        <f t="shared" si="172"/>
        <v>1</v>
      </c>
      <c r="CA189" s="70">
        <f t="shared" si="223"/>
        <v>-48.84</v>
      </c>
      <c r="CB189" s="70">
        <f t="shared" si="224"/>
        <v>3.5376319651549264</v>
      </c>
      <c r="CC189" s="70">
        <f t="shared" si="225"/>
        <v>51324470107693.75</v>
      </c>
      <c r="CD189" s="70">
        <f t="shared" si="226"/>
        <v>5127.0986165311569</v>
      </c>
      <c r="CG189" s="71">
        <f t="shared" si="227"/>
        <v>-74</v>
      </c>
      <c r="CH189" s="71">
        <f t="shared" si="228"/>
        <v>12.14</v>
      </c>
      <c r="CI189" s="71">
        <v>1</v>
      </c>
      <c r="CJ189" s="62">
        <f t="shared" si="229"/>
        <v>2.2850000000000001</v>
      </c>
      <c r="CK189" s="70">
        <f t="shared" si="173"/>
        <v>1</v>
      </c>
      <c r="CL189" s="70">
        <f t="shared" si="230"/>
        <v>-169.09</v>
      </c>
      <c r="CM189" s="70">
        <f t="shared" si="231"/>
        <v>4.2557367033886524E-3</v>
      </c>
      <c r="CN189" s="70">
        <f t="shared" si="232"/>
        <v>63224664343724.219</v>
      </c>
      <c r="CO189" s="70">
        <f t="shared" si="233"/>
        <v>5127.0986165311569</v>
      </c>
      <c r="CR189" s="71">
        <f t="shared" si="234"/>
        <v>-137</v>
      </c>
      <c r="CS189" s="71">
        <f t="shared" si="235"/>
        <v>14.74</v>
      </c>
      <c r="CT189" s="71">
        <v>1</v>
      </c>
      <c r="CU189" s="62">
        <f t="shared" si="242"/>
        <v>2.6</v>
      </c>
      <c r="CV189" s="70">
        <f t="shared" si="174"/>
        <v>1</v>
      </c>
      <c r="CW189" s="70">
        <f t="shared" si="236"/>
        <v>-356.2</v>
      </c>
      <c r="CX189" s="70">
        <f t="shared" si="237"/>
        <v>8.322917740927288E-7</v>
      </c>
      <c r="CY189" s="70">
        <f t="shared" si="238"/>
        <v>76765366756712.922</v>
      </c>
      <c r="CZ189" s="70">
        <f t="shared" si="239"/>
        <v>5127.0986165311569</v>
      </c>
    </row>
    <row r="190" spans="1:104">
      <c r="A190" s="62">
        <f t="shared" si="175"/>
        <v>147.03338943962217</v>
      </c>
      <c r="B190" s="62">
        <f t="shared" si="176"/>
        <v>6.1333333333333337</v>
      </c>
      <c r="C190" s="83">
        <f t="shared" si="244"/>
        <v>7.8199999999999994</v>
      </c>
      <c r="D190" s="87"/>
      <c r="E190" s="65">
        <f t="shared" si="177"/>
        <v>119647558363.88087</v>
      </c>
      <c r="F190" s="62">
        <f t="shared" si="240"/>
        <v>36.800000000000018</v>
      </c>
      <c r="G190" s="66">
        <v>184</v>
      </c>
      <c r="H190" s="71">
        <f t="shared" si="178"/>
        <v>184</v>
      </c>
      <c r="I190" s="71">
        <f t="shared" si="179"/>
        <v>1</v>
      </c>
      <c r="J190" s="71">
        <v>1</v>
      </c>
      <c r="K190" s="62">
        <f t="shared" si="180"/>
        <v>1</v>
      </c>
      <c r="L190" s="70">
        <f t="shared" si="166"/>
        <v>774466560</v>
      </c>
      <c r="M190" s="70">
        <f t="shared" si="181"/>
        <v>142501847040</v>
      </c>
      <c r="N190" s="70">
        <f t="shared" si="182"/>
        <v>1196475583638.8088</v>
      </c>
      <c r="O190" s="70">
        <f t="shared" si="183"/>
        <v>5982377918194.0439</v>
      </c>
      <c r="P190" s="70">
        <f t="shared" si="184"/>
        <v>5312.8064717516809</v>
      </c>
      <c r="Q190" s="99">
        <f t="shared" si="243"/>
        <v>8.3962110561483492</v>
      </c>
      <c r="S190" s="71">
        <f t="shared" si="185"/>
        <v>174</v>
      </c>
      <c r="T190" s="71">
        <f t="shared" si="186"/>
        <v>2.0499999999999998</v>
      </c>
      <c r="U190" s="71">
        <v>1</v>
      </c>
      <c r="V190" s="62">
        <f t="shared" si="187"/>
        <v>1.05</v>
      </c>
      <c r="W190" s="70">
        <f t="shared" si="167"/>
        <v>110638080</v>
      </c>
      <c r="X190" s="70">
        <f t="shared" si="188"/>
        <v>20213577216</v>
      </c>
      <c r="Y190" s="70">
        <f t="shared" si="189"/>
        <v>613193736614.88904</v>
      </c>
      <c r="Z190" s="70">
        <f t="shared" si="190"/>
        <v>12263874732297.789</v>
      </c>
      <c r="AA190" s="70">
        <f t="shared" si="191"/>
        <v>5312.8064717516809</v>
      </c>
      <c r="AB190" s="99">
        <f t="shared" si="247"/>
        <v>30.335735731601098</v>
      </c>
      <c r="AD190" s="71">
        <f t="shared" si="192"/>
        <v>149</v>
      </c>
      <c r="AE190" s="71">
        <f t="shared" si="193"/>
        <v>3.2249999999999996</v>
      </c>
      <c r="AF190" s="71">
        <v>1</v>
      </c>
      <c r="AG190" s="62">
        <f t="shared" si="194"/>
        <v>1.175</v>
      </c>
      <c r="AH190" s="70">
        <f t="shared" si="168"/>
        <v>11854080</v>
      </c>
      <c r="AI190" s="70">
        <f t="shared" si="195"/>
        <v>2075353056</v>
      </c>
      <c r="AJ190" s="70">
        <f t="shared" si="196"/>
        <v>30145576228.399597</v>
      </c>
      <c r="AK190" s="70">
        <f t="shared" si="197"/>
        <v>19293168786175.789</v>
      </c>
      <c r="AL190" s="70">
        <f t="shared" si="198"/>
        <v>5312.8064717516809</v>
      </c>
      <c r="AM190" s="99">
        <f t="shared" si="241"/>
        <v>14.525517063829932</v>
      </c>
      <c r="AO190" s="71">
        <f t="shared" si="199"/>
        <v>119</v>
      </c>
      <c r="AP190" s="71">
        <f t="shared" si="200"/>
        <v>4.55</v>
      </c>
      <c r="AQ190" s="71">
        <v>1</v>
      </c>
      <c r="AR190" s="62">
        <f t="shared" si="201"/>
        <v>1.325</v>
      </c>
      <c r="AS190" s="70">
        <f t="shared" si="169"/>
        <v>72576</v>
      </c>
      <c r="AT190" s="70">
        <f t="shared" si="202"/>
        <v>11443420.799999999</v>
      </c>
      <c r="AU190" s="70">
        <f t="shared" si="203"/>
        <v>664546375.19000936</v>
      </c>
      <c r="AV190" s="70">
        <f t="shared" si="204"/>
        <v>27219819527782.898</v>
      </c>
      <c r="AW190" s="70">
        <f t="shared" si="205"/>
        <v>5312.8064717516809</v>
      </c>
      <c r="AX190" s="99">
        <f t="shared" si="248"/>
        <v>58.072353259089226</v>
      </c>
      <c r="AZ190" s="71">
        <f t="shared" si="206"/>
        <v>82</v>
      </c>
      <c r="BA190" s="71">
        <f t="shared" si="207"/>
        <v>6.06</v>
      </c>
      <c r="BB190" s="71">
        <v>1</v>
      </c>
      <c r="BC190" s="62">
        <f t="shared" si="208"/>
        <v>1.51</v>
      </c>
      <c r="BD190" s="70">
        <f t="shared" si="170"/>
        <v>5760</v>
      </c>
      <c r="BE190" s="70">
        <f t="shared" si="209"/>
        <v>713203.19999999995</v>
      </c>
      <c r="BF190" s="70">
        <f t="shared" si="210"/>
        <v>5240401.3886890197</v>
      </c>
      <c r="BG190" s="70">
        <f t="shared" si="211"/>
        <v>36253210184255.898</v>
      </c>
      <c r="BH190" s="70">
        <f t="shared" si="212"/>
        <v>5312.8064717516809</v>
      </c>
      <c r="BI190" s="99">
        <f t="shared" si="245"/>
        <v>7.3476975267203235</v>
      </c>
      <c r="BK190" s="71">
        <f t="shared" si="213"/>
        <v>32</v>
      </c>
      <c r="BL190" s="71">
        <f t="shared" si="214"/>
        <v>7.8199999999999994</v>
      </c>
      <c r="BM190" s="71">
        <v>1</v>
      </c>
      <c r="BN190" s="62">
        <f t="shared" si="215"/>
        <v>1.76</v>
      </c>
      <c r="BO190" s="70">
        <f t="shared" si="171"/>
        <v>5</v>
      </c>
      <c r="BP190" s="70">
        <f t="shared" si="216"/>
        <v>281.60000000000002</v>
      </c>
      <c r="BQ190" s="70">
        <f t="shared" si="217"/>
        <v>6603.8731918361946</v>
      </c>
      <c r="BR190" s="70">
        <f t="shared" si="218"/>
        <v>46782195320277.414</v>
      </c>
      <c r="BS190" s="70">
        <f t="shared" si="219"/>
        <v>5312.8064717516809</v>
      </c>
      <c r="BT190" s="99">
        <f t="shared" si="246"/>
        <v>23.451254232372847</v>
      </c>
      <c r="BV190" s="71">
        <f t="shared" si="220"/>
        <v>-23</v>
      </c>
      <c r="BW190" s="71">
        <f t="shared" si="221"/>
        <v>9.8550000000000004</v>
      </c>
      <c r="BX190" s="71">
        <v>1</v>
      </c>
      <c r="BY190" s="62">
        <f t="shared" si="222"/>
        <v>2.0350000000000001</v>
      </c>
      <c r="BZ190" s="70">
        <f t="shared" si="172"/>
        <v>1</v>
      </c>
      <c r="CA190" s="70">
        <f t="shared" si="223"/>
        <v>-46.805000000000007</v>
      </c>
      <c r="CB190" s="70">
        <f t="shared" si="224"/>
        <v>4.0636720189583917</v>
      </c>
      <c r="CC190" s="70">
        <f t="shared" si="225"/>
        <v>58956334383802.305</v>
      </c>
      <c r="CD190" s="70">
        <f t="shared" si="226"/>
        <v>5312.8064717516809</v>
      </c>
      <c r="CG190" s="71">
        <f t="shared" si="227"/>
        <v>-73</v>
      </c>
      <c r="CH190" s="71">
        <f t="shared" si="228"/>
        <v>12.14</v>
      </c>
      <c r="CI190" s="71">
        <v>1</v>
      </c>
      <c r="CJ190" s="62">
        <f t="shared" si="229"/>
        <v>2.2850000000000001</v>
      </c>
      <c r="CK190" s="70">
        <f t="shared" si="173"/>
        <v>1</v>
      </c>
      <c r="CL190" s="70">
        <f t="shared" si="230"/>
        <v>-166.80500000000001</v>
      </c>
      <c r="CM190" s="70">
        <f t="shared" si="231"/>
        <v>4.8885577504830498E-3</v>
      </c>
      <c r="CN190" s="70">
        <f t="shared" si="232"/>
        <v>72626067926875.703</v>
      </c>
      <c r="CO190" s="70">
        <f t="shared" si="233"/>
        <v>5312.8064717516809</v>
      </c>
      <c r="CR190" s="71">
        <f t="shared" si="234"/>
        <v>-136</v>
      </c>
      <c r="CS190" s="71">
        <f t="shared" si="235"/>
        <v>14.74</v>
      </c>
      <c r="CT190" s="71">
        <v>1</v>
      </c>
      <c r="CU190" s="62">
        <f t="shared" si="242"/>
        <v>2.6</v>
      </c>
      <c r="CV190" s="70">
        <f t="shared" si="174"/>
        <v>1</v>
      </c>
      <c r="CW190" s="70">
        <f t="shared" si="236"/>
        <v>-353.6</v>
      </c>
      <c r="CX190" s="70">
        <f t="shared" si="237"/>
        <v>9.5605219177788133E-7</v>
      </c>
      <c r="CY190" s="70">
        <f t="shared" si="238"/>
        <v>88180250514180.203</v>
      </c>
      <c r="CZ190" s="70">
        <f t="shared" si="239"/>
        <v>5312.8064717516809</v>
      </c>
    </row>
    <row r="191" spans="1:104">
      <c r="A191" s="62">
        <f t="shared" si="175"/>
        <v>152.21851072035005</v>
      </c>
      <c r="B191" s="62">
        <f t="shared" si="176"/>
        <v>6.166666666666667</v>
      </c>
      <c r="C191" s="83">
        <f t="shared" si="244"/>
        <v>7.8199999999999994</v>
      </c>
      <c r="D191" s="87"/>
      <c r="E191" s="65">
        <f t="shared" si="177"/>
        <v>137438953472.00174</v>
      </c>
      <c r="F191" s="62">
        <f t="shared" si="240"/>
        <v>37.000000000000021</v>
      </c>
      <c r="G191" s="66">
        <v>185</v>
      </c>
      <c r="H191" s="71">
        <f t="shared" si="178"/>
        <v>185</v>
      </c>
      <c r="I191" s="71">
        <f t="shared" si="179"/>
        <v>1</v>
      </c>
      <c r="J191" s="71">
        <v>1</v>
      </c>
      <c r="K191" s="62">
        <f t="shared" si="180"/>
        <v>1</v>
      </c>
      <c r="L191" s="70">
        <f t="shared" si="166"/>
        <v>774466560</v>
      </c>
      <c r="M191" s="70">
        <f t="shared" si="181"/>
        <v>143276313600</v>
      </c>
      <c r="N191" s="70">
        <f t="shared" si="182"/>
        <v>1374389534720.0173</v>
      </c>
      <c r="O191" s="70">
        <f t="shared" si="183"/>
        <v>6871947673600.0869</v>
      </c>
      <c r="P191" s="70">
        <f t="shared" si="184"/>
        <v>5505.2361377193265</v>
      </c>
      <c r="Q191" s="99">
        <f t="shared" si="243"/>
        <v>9.5925802401438762</v>
      </c>
      <c r="S191" s="71">
        <f t="shared" si="185"/>
        <v>175</v>
      </c>
      <c r="T191" s="71">
        <f t="shared" si="186"/>
        <v>2.0499999999999998</v>
      </c>
      <c r="U191" s="71">
        <v>1</v>
      </c>
      <c r="V191" s="62">
        <f t="shared" si="187"/>
        <v>1.05</v>
      </c>
      <c r="W191" s="70">
        <f t="shared" si="167"/>
        <v>110638080</v>
      </c>
      <c r="X191" s="70">
        <f t="shared" si="188"/>
        <v>20329747200</v>
      </c>
      <c r="Y191" s="70">
        <f t="shared" si="189"/>
        <v>704374636544.00818</v>
      </c>
      <c r="Z191" s="70">
        <f t="shared" si="190"/>
        <v>14087492730880.176</v>
      </c>
      <c r="AA191" s="70">
        <f t="shared" si="191"/>
        <v>5505.2361377193265</v>
      </c>
      <c r="AB191" s="99">
        <f t="shared" si="247"/>
        <v>34.647486248329159</v>
      </c>
      <c r="AD191" s="71">
        <f t="shared" si="192"/>
        <v>150</v>
      </c>
      <c r="AE191" s="71">
        <f t="shared" si="193"/>
        <v>3.2249999999999996</v>
      </c>
      <c r="AF191" s="71">
        <v>1</v>
      </c>
      <c r="AG191" s="62">
        <f t="shared" si="194"/>
        <v>1.175</v>
      </c>
      <c r="AH191" s="70">
        <f t="shared" si="168"/>
        <v>11854080</v>
      </c>
      <c r="AI191" s="70">
        <f t="shared" si="195"/>
        <v>2089281600</v>
      </c>
      <c r="AJ191" s="70">
        <f t="shared" si="196"/>
        <v>34628173824.000343</v>
      </c>
      <c r="AK191" s="70">
        <f t="shared" si="197"/>
        <v>22162031247360.277</v>
      </c>
      <c r="AL191" s="70">
        <f t="shared" si="198"/>
        <v>5505.2361377193265</v>
      </c>
      <c r="AM191" s="99">
        <f t="shared" si="241"/>
        <v>16.574201306324788</v>
      </c>
      <c r="AO191" s="71">
        <f t="shared" si="199"/>
        <v>120</v>
      </c>
      <c r="AP191" s="71">
        <f t="shared" si="200"/>
        <v>4.55</v>
      </c>
      <c r="AQ191" s="71">
        <v>14</v>
      </c>
      <c r="AR191" s="62">
        <f t="shared" si="201"/>
        <v>1.325</v>
      </c>
      <c r="AS191" s="70">
        <f t="shared" si="169"/>
        <v>1016064</v>
      </c>
      <c r="AT191" s="70">
        <f t="shared" si="202"/>
        <v>161554176</v>
      </c>
      <c r="AU191" s="70">
        <f t="shared" si="203"/>
        <v>763363328.00000608</v>
      </c>
      <c r="AV191" s="70">
        <f t="shared" si="204"/>
        <v>31267361914880.395</v>
      </c>
      <c r="AW191" s="70">
        <f t="shared" si="205"/>
        <v>5505.2361377193265</v>
      </c>
      <c r="AX191" s="99">
        <f t="shared" si="248"/>
        <v>4.7251228467161761</v>
      </c>
      <c r="AZ191" s="71">
        <f t="shared" si="206"/>
        <v>83</v>
      </c>
      <c r="BA191" s="71">
        <f t="shared" si="207"/>
        <v>6.06</v>
      </c>
      <c r="BB191" s="71">
        <v>1</v>
      </c>
      <c r="BC191" s="62">
        <f t="shared" si="208"/>
        <v>1.51</v>
      </c>
      <c r="BD191" s="70">
        <f t="shared" si="170"/>
        <v>5760</v>
      </c>
      <c r="BE191" s="70">
        <f t="shared" si="209"/>
        <v>721900.8</v>
      </c>
      <c r="BF191" s="70">
        <f t="shared" si="210"/>
        <v>6019640.4547112547</v>
      </c>
      <c r="BG191" s="70">
        <f t="shared" si="211"/>
        <v>41644002902016.523</v>
      </c>
      <c r="BH191" s="70">
        <f t="shared" si="212"/>
        <v>5505.2361377193265</v>
      </c>
      <c r="BI191" s="99">
        <f t="shared" si="245"/>
        <v>8.3385978443454487</v>
      </c>
      <c r="BK191" s="71">
        <f t="shared" si="213"/>
        <v>33</v>
      </c>
      <c r="BL191" s="71">
        <f t="shared" si="214"/>
        <v>7.8199999999999994</v>
      </c>
      <c r="BM191" s="71">
        <v>1</v>
      </c>
      <c r="BN191" s="62">
        <f t="shared" si="215"/>
        <v>1.76</v>
      </c>
      <c r="BO191" s="70">
        <f t="shared" si="171"/>
        <v>5</v>
      </c>
      <c r="BP191" s="70">
        <f t="shared" si="216"/>
        <v>290.39999999999998</v>
      </c>
      <c r="BQ191" s="70">
        <f t="shared" si="217"/>
        <v>7585.8582720712566</v>
      </c>
      <c r="BR191" s="70">
        <f t="shared" si="218"/>
        <v>53738630807552.672</v>
      </c>
      <c r="BS191" s="70">
        <f t="shared" si="219"/>
        <v>5505.2361377193265</v>
      </c>
      <c r="BT191" s="99">
        <f t="shared" si="246"/>
        <v>26.122101487848681</v>
      </c>
      <c r="BV191" s="71">
        <f t="shared" si="220"/>
        <v>-22</v>
      </c>
      <c r="BW191" s="71">
        <f t="shared" si="221"/>
        <v>9.8550000000000004</v>
      </c>
      <c r="BX191" s="71">
        <v>1</v>
      </c>
      <c r="BY191" s="62">
        <f t="shared" si="222"/>
        <v>2.0350000000000001</v>
      </c>
      <c r="BZ191" s="70">
        <f t="shared" si="172"/>
        <v>1</v>
      </c>
      <c r="CA191" s="70">
        <f t="shared" si="223"/>
        <v>-44.77</v>
      </c>
      <c r="CB191" s="70">
        <f t="shared" si="224"/>
        <v>4.6679333634249867</v>
      </c>
      <c r="CC191" s="70">
        <f t="shared" si="225"/>
        <v>67723044323328.859</v>
      </c>
      <c r="CD191" s="70">
        <f t="shared" si="226"/>
        <v>5505.2361377193265</v>
      </c>
      <c r="CG191" s="71">
        <f t="shared" si="227"/>
        <v>-72</v>
      </c>
      <c r="CH191" s="71">
        <f t="shared" si="228"/>
        <v>12.14</v>
      </c>
      <c r="CI191" s="71">
        <v>1</v>
      </c>
      <c r="CJ191" s="62">
        <f t="shared" si="229"/>
        <v>2.2850000000000001</v>
      </c>
      <c r="CK191" s="70">
        <f t="shared" si="173"/>
        <v>1</v>
      </c>
      <c r="CL191" s="70">
        <f t="shared" si="230"/>
        <v>-164.52</v>
      </c>
      <c r="CM191" s="70">
        <f t="shared" si="231"/>
        <v>5.6154782462878852E-3</v>
      </c>
      <c r="CN191" s="70">
        <f t="shared" si="232"/>
        <v>83425444757505.047</v>
      </c>
      <c r="CO191" s="70">
        <f t="shared" si="233"/>
        <v>5505.2361377193265</v>
      </c>
      <c r="CR191" s="71">
        <f t="shared" si="234"/>
        <v>-135</v>
      </c>
      <c r="CS191" s="71">
        <f t="shared" si="235"/>
        <v>14.74</v>
      </c>
      <c r="CT191" s="71">
        <v>1</v>
      </c>
      <c r="CU191" s="62">
        <f t="shared" si="242"/>
        <v>2.6</v>
      </c>
      <c r="CV191" s="70">
        <f t="shared" si="174"/>
        <v>1</v>
      </c>
      <c r="CW191" s="70">
        <f t="shared" si="236"/>
        <v>-351</v>
      </c>
      <c r="CX191" s="70">
        <f t="shared" si="237"/>
        <v>1.0982155799865624E-6</v>
      </c>
      <c r="CY191" s="70">
        <f t="shared" si="238"/>
        <v>101292508708865.28</v>
      </c>
      <c r="CZ191" s="70">
        <f t="shared" si="239"/>
        <v>5505.2361377193265</v>
      </c>
    </row>
    <row r="192" spans="1:104">
      <c r="A192" s="62">
        <f t="shared" si="175"/>
        <v>157.58648490815111</v>
      </c>
      <c r="B192" s="62">
        <f t="shared" si="176"/>
        <v>6.2</v>
      </c>
      <c r="C192" s="83">
        <f t="shared" si="244"/>
        <v>7.8199999999999994</v>
      </c>
      <c r="D192" s="87"/>
      <c r="E192" s="65">
        <f t="shared" si="177"/>
        <v>157875899765.80237</v>
      </c>
      <c r="F192" s="62">
        <f t="shared" si="240"/>
        <v>37.200000000000024</v>
      </c>
      <c r="G192" s="66">
        <v>186</v>
      </c>
      <c r="H192" s="71">
        <f t="shared" si="178"/>
        <v>186</v>
      </c>
      <c r="I192" s="71">
        <f t="shared" si="179"/>
        <v>1</v>
      </c>
      <c r="J192" s="71">
        <v>1</v>
      </c>
      <c r="K192" s="62">
        <f t="shared" si="180"/>
        <v>1</v>
      </c>
      <c r="L192" s="70">
        <f t="shared" si="166"/>
        <v>774466560</v>
      </c>
      <c r="M192" s="70">
        <f t="shared" si="181"/>
        <v>144050780160</v>
      </c>
      <c r="N192" s="70">
        <f t="shared" si="182"/>
        <v>1578758997658.0237</v>
      </c>
      <c r="O192" s="70">
        <f t="shared" si="183"/>
        <v>7893794988290.1182</v>
      </c>
      <c r="P192" s="70">
        <f t="shared" si="184"/>
        <v>5704.6307536750701</v>
      </c>
      <c r="Q192" s="99">
        <f t="shared" si="243"/>
        <v>10.959739307933393</v>
      </c>
      <c r="S192" s="71">
        <f t="shared" si="185"/>
        <v>176</v>
      </c>
      <c r="T192" s="71">
        <f t="shared" si="186"/>
        <v>2.0499999999999998</v>
      </c>
      <c r="U192" s="71">
        <v>1</v>
      </c>
      <c r="V192" s="62">
        <f t="shared" si="187"/>
        <v>1.05</v>
      </c>
      <c r="W192" s="70">
        <f t="shared" si="167"/>
        <v>110638080</v>
      </c>
      <c r="X192" s="70">
        <f t="shared" si="188"/>
        <v>20445917184</v>
      </c>
      <c r="Y192" s="70">
        <f t="shared" si="189"/>
        <v>809113986299.73669</v>
      </c>
      <c r="Z192" s="70">
        <f t="shared" si="190"/>
        <v>16182279725994.742</v>
      </c>
      <c r="AA192" s="70">
        <f t="shared" si="191"/>
        <v>5704.6307536750701</v>
      </c>
      <c r="AB192" s="99">
        <f t="shared" si="247"/>
        <v>39.573376876089021</v>
      </c>
      <c r="AD192" s="71">
        <f t="shared" si="192"/>
        <v>151</v>
      </c>
      <c r="AE192" s="71">
        <f t="shared" si="193"/>
        <v>3.2249999999999996</v>
      </c>
      <c r="AF192" s="71">
        <v>1</v>
      </c>
      <c r="AG192" s="62">
        <f t="shared" si="194"/>
        <v>1.175</v>
      </c>
      <c r="AH192" s="70">
        <f t="shared" si="168"/>
        <v>11854080</v>
      </c>
      <c r="AI192" s="70">
        <f t="shared" si="195"/>
        <v>2103210144</v>
      </c>
      <c r="AJ192" s="70">
        <f t="shared" si="196"/>
        <v>39777326308.180588</v>
      </c>
      <c r="AK192" s="70">
        <f t="shared" si="197"/>
        <v>25457488837235.629</v>
      </c>
      <c r="AL192" s="70">
        <f t="shared" si="198"/>
        <v>5704.6307536750701</v>
      </c>
      <c r="AM192" s="99">
        <f t="shared" si="241"/>
        <v>18.912673287382447</v>
      </c>
      <c r="AO192" s="71">
        <f t="shared" si="199"/>
        <v>121</v>
      </c>
      <c r="AP192" s="71">
        <f t="shared" si="200"/>
        <v>4.55</v>
      </c>
      <c r="AQ192" s="71">
        <v>1</v>
      </c>
      <c r="AR192" s="62">
        <f t="shared" si="201"/>
        <v>1.325</v>
      </c>
      <c r="AS192" s="70">
        <f t="shared" si="169"/>
        <v>1016064</v>
      </c>
      <c r="AT192" s="70">
        <f t="shared" si="202"/>
        <v>162900460.79999998</v>
      </c>
      <c r="AU192" s="70">
        <f t="shared" si="203"/>
        <v>876874199.13866949</v>
      </c>
      <c r="AV192" s="70">
        <f t="shared" si="204"/>
        <v>35916767196720.039</v>
      </c>
      <c r="AW192" s="70">
        <f t="shared" si="205"/>
        <v>5704.6307536750701</v>
      </c>
      <c r="AX192" s="99">
        <f t="shared" si="248"/>
        <v>5.3828834788579654</v>
      </c>
      <c r="AZ192" s="71">
        <f t="shared" si="206"/>
        <v>84</v>
      </c>
      <c r="BA192" s="71">
        <f t="shared" si="207"/>
        <v>6.06</v>
      </c>
      <c r="BB192" s="71">
        <v>1</v>
      </c>
      <c r="BC192" s="62">
        <f t="shared" si="208"/>
        <v>1.51</v>
      </c>
      <c r="BD192" s="70">
        <f t="shared" si="170"/>
        <v>5760</v>
      </c>
      <c r="BE192" s="70">
        <f t="shared" si="209"/>
        <v>730598.40000000002</v>
      </c>
      <c r="BF192" s="70">
        <f t="shared" si="210"/>
        <v>6914751.0880004223</v>
      </c>
      <c r="BG192" s="70">
        <f t="shared" si="211"/>
        <v>47836397629038.117</v>
      </c>
      <c r="BH192" s="70">
        <f t="shared" si="212"/>
        <v>5704.6307536750701</v>
      </c>
      <c r="BI192" s="99">
        <f t="shared" si="245"/>
        <v>9.4645034645578505</v>
      </c>
      <c r="BK192" s="71">
        <f t="shared" si="213"/>
        <v>34</v>
      </c>
      <c r="BL192" s="71">
        <f t="shared" si="214"/>
        <v>7.8199999999999994</v>
      </c>
      <c r="BM192" s="71">
        <v>1</v>
      </c>
      <c r="BN192" s="62">
        <f t="shared" si="215"/>
        <v>1.76</v>
      </c>
      <c r="BO192" s="70">
        <f t="shared" si="171"/>
        <v>5</v>
      </c>
      <c r="BP192" s="70">
        <f t="shared" si="216"/>
        <v>299.2</v>
      </c>
      <c r="BQ192" s="70">
        <f t="shared" si="217"/>
        <v>8713.8629183689027</v>
      </c>
      <c r="BR192" s="70">
        <f t="shared" si="218"/>
        <v>61729476808428.727</v>
      </c>
      <c r="BS192" s="70">
        <f t="shared" si="219"/>
        <v>5704.6307536750701</v>
      </c>
      <c r="BT192" s="99">
        <f t="shared" si="246"/>
        <v>29.123873390270397</v>
      </c>
      <c r="BV192" s="71">
        <f t="shared" si="220"/>
        <v>-21</v>
      </c>
      <c r="BW192" s="71">
        <f t="shared" si="221"/>
        <v>9.8550000000000004</v>
      </c>
      <c r="BX192" s="71">
        <v>1</v>
      </c>
      <c r="BY192" s="62">
        <f t="shared" si="222"/>
        <v>2.0350000000000001</v>
      </c>
      <c r="BZ192" s="70">
        <f t="shared" si="172"/>
        <v>1</v>
      </c>
      <c r="CA192" s="70">
        <f t="shared" si="223"/>
        <v>-42.734999999999999</v>
      </c>
      <c r="CB192" s="70">
        <f t="shared" si="224"/>
        <v>5.3620473758020584</v>
      </c>
      <c r="CC192" s="70">
        <f t="shared" si="225"/>
        <v>77793349609599.125</v>
      </c>
      <c r="CD192" s="70">
        <f t="shared" si="226"/>
        <v>5704.6307536750701</v>
      </c>
      <c r="CG192" s="71">
        <f t="shared" si="227"/>
        <v>-71</v>
      </c>
      <c r="CH192" s="71">
        <f t="shared" si="228"/>
        <v>12.14</v>
      </c>
      <c r="CI192" s="71">
        <v>1</v>
      </c>
      <c r="CJ192" s="62">
        <f t="shared" si="229"/>
        <v>2.2850000000000001</v>
      </c>
      <c r="CK192" s="70">
        <f t="shared" si="173"/>
        <v>1</v>
      </c>
      <c r="CL192" s="70">
        <f t="shared" si="230"/>
        <v>-162.23500000000001</v>
      </c>
      <c r="CM192" s="70">
        <f t="shared" si="231"/>
        <v>6.4504906240325302E-3</v>
      </c>
      <c r="CN192" s="70">
        <f t="shared" si="232"/>
        <v>95830671157842.047</v>
      </c>
      <c r="CO192" s="70">
        <f t="shared" si="233"/>
        <v>5704.6307536750701</v>
      </c>
      <c r="CR192" s="71">
        <f t="shared" si="234"/>
        <v>-134</v>
      </c>
      <c r="CS192" s="71">
        <f t="shared" si="235"/>
        <v>14.74</v>
      </c>
      <c r="CT192" s="71">
        <v>1</v>
      </c>
      <c r="CU192" s="62">
        <f t="shared" si="242"/>
        <v>2.6</v>
      </c>
      <c r="CV192" s="70">
        <f t="shared" si="174"/>
        <v>1</v>
      </c>
      <c r="CW192" s="70">
        <f t="shared" si="236"/>
        <v>-348.40000000000003</v>
      </c>
      <c r="CX192" s="70">
        <f t="shared" si="237"/>
        <v>1.2615184301626789E-6</v>
      </c>
      <c r="CY192" s="70">
        <f t="shared" si="238"/>
        <v>116354538127396.34</v>
      </c>
      <c r="CZ192" s="70">
        <f t="shared" si="239"/>
        <v>5704.6307536750701</v>
      </c>
    </row>
    <row r="193" spans="1:104">
      <c r="A193" s="62">
        <f t="shared" si="175"/>
        <v>163.14376029686747</v>
      </c>
      <c r="B193" s="62">
        <f t="shared" si="176"/>
        <v>6.2333333333333334</v>
      </c>
      <c r="C193" s="83">
        <f t="shared" si="244"/>
        <v>7.8199999999999994</v>
      </c>
      <c r="D193" s="87"/>
      <c r="E193" s="65">
        <f t="shared" si="177"/>
        <v>181351786354.65399</v>
      </c>
      <c r="F193" s="62">
        <f t="shared" si="240"/>
        <v>37.40000000000002</v>
      </c>
      <c r="G193" s="66">
        <v>187</v>
      </c>
      <c r="H193" s="71">
        <f t="shared" si="178"/>
        <v>187</v>
      </c>
      <c r="I193" s="71">
        <f t="shared" si="179"/>
        <v>1</v>
      </c>
      <c r="J193" s="71">
        <v>1</v>
      </c>
      <c r="K193" s="62">
        <f t="shared" si="180"/>
        <v>1</v>
      </c>
      <c r="L193" s="70">
        <f t="shared" si="166"/>
        <v>774466560</v>
      </c>
      <c r="M193" s="70">
        <f t="shared" si="181"/>
        <v>144825246720</v>
      </c>
      <c r="N193" s="70">
        <f t="shared" si="182"/>
        <v>1813517863546.54</v>
      </c>
      <c r="O193" s="70">
        <f t="shared" si="183"/>
        <v>9067589317732.6992</v>
      </c>
      <c r="P193" s="70">
        <f t="shared" si="184"/>
        <v>5911.2422480898313</v>
      </c>
      <c r="Q193" s="99">
        <f t="shared" si="243"/>
        <v>12.522111334999009</v>
      </c>
      <c r="S193" s="71">
        <f t="shared" si="185"/>
        <v>177</v>
      </c>
      <c r="T193" s="71">
        <f t="shared" si="186"/>
        <v>2.0499999999999998</v>
      </c>
      <c r="U193" s="71">
        <v>1</v>
      </c>
      <c r="V193" s="62">
        <f t="shared" si="187"/>
        <v>1.05</v>
      </c>
      <c r="W193" s="70">
        <f t="shared" si="167"/>
        <v>110638080</v>
      </c>
      <c r="X193" s="70">
        <f t="shared" si="188"/>
        <v>20562087168</v>
      </c>
      <c r="Y193" s="70">
        <f t="shared" si="189"/>
        <v>929427905067.6012</v>
      </c>
      <c r="Z193" s="70">
        <f t="shared" si="190"/>
        <v>18588558101352.031</v>
      </c>
      <c r="AA193" s="70">
        <f t="shared" si="191"/>
        <v>5911.2422480898313</v>
      </c>
      <c r="AB193" s="99">
        <f t="shared" si="247"/>
        <v>45.201048778454492</v>
      </c>
      <c r="AD193" s="71">
        <f t="shared" si="192"/>
        <v>152</v>
      </c>
      <c r="AE193" s="71">
        <f t="shared" si="193"/>
        <v>3.2249999999999996</v>
      </c>
      <c r="AF193" s="71">
        <v>1</v>
      </c>
      <c r="AG193" s="62">
        <f t="shared" si="194"/>
        <v>1.175</v>
      </c>
      <c r="AH193" s="70">
        <f t="shared" si="168"/>
        <v>11854080</v>
      </c>
      <c r="AI193" s="70">
        <f t="shared" si="195"/>
        <v>2117138688</v>
      </c>
      <c r="AJ193" s="70">
        <f t="shared" si="196"/>
        <v>45692149296.387321</v>
      </c>
      <c r="AK193" s="70">
        <f t="shared" si="197"/>
        <v>29242975549687.953</v>
      </c>
      <c r="AL193" s="70">
        <f t="shared" si="198"/>
        <v>5911.2422480898313</v>
      </c>
      <c r="AM193" s="99">
        <f t="shared" si="241"/>
        <v>21.582029347142761</v>
      </c>
      <c r="AO193" s="71">
        <f t="shared" si="199"/>
        <v>122</v>
      </c>
      <c r="AP193" s="71">
        <f t="shared" si="200"/>
        <v>4.55</v>
      </c>
      <c r="AQ193" s="71">
        <v>1</v>
      </c>
      <c r="AR193" s="62">
        <f t="shared" si="201"/>
        <v>1.325</v>
      </c>
      <c r="AS193" s="70">
        <f t="shared" si="169"/>
        <v>1016064</v>
      </c>
      <c r="AT193" s="70">
        <f t="shared" si="202"/>
        <v>164246745.59999999</v>
      </c>
      <c r="AU193" s="70">
        <f t="shared" si="203"/>
        <v>1007263950.0899317</v>
      </c>
      <c r="AV193" s="70">
        <f t="shared" si="204"/>
        <v>41257531395683.781</v>
      </c>
      <c r="AW193" s="70">
        <f t="shared" si="205"/>
        <v>5911.2422480898313</v>
      </c>
      <c r="AX193" s="99">
        <f t="shared" si="248"/>
        <v>6.1326265333925241</v>
      </c>
      <c r="AZ193" s="71">
        <f t="shared" si="206"/>
        <v>85</v>
      </c>
      <c r="BA193" s="71">
        <f t="shared" si="207"/>
        <v>6.06</v>
      </c>
      <c r="BB193" s="71">
        <v>1</v>
      </c>
      <c r="BC193" s="62">
        <f t="shared" si="208"/>
        <v>1.51</v>
      </c>
      <c r="BD193" s="70">
        <f t="shared" si="170"/>
        <v>5760</v>
      </c>
      <c r="BE193" s="70">
        <f t="shared" si="209"/>
        <v>739296</v>
      </c>
      <c r="BF193" s="70">
        <f t="shared" si="210"/>
        <v>7942963.200000043</v>
      </c>
      <c r="BG193" s="70">
        <f t="shared" si="211"/>
        <v>54949591265460.156</v>
      </c>
      <c r="BH193" s="70">
        <f t="shared" si="212"/>
        <v>5911.2422480898313</v>
      </c>
      <c r="BI193" s="99">
        <f t="shared" si="245"/>
        <v>10.74395533047662</v>
      </c>
      <c r="BK193" s="71">
        <f t="shared" si="213"/>
        <v>35</v>
      </c>
      <c r="BL193" s="71">
        <f t="shared" si="214"/>
        <v>7.8199999999999994</v>
      </c>
      <c r="BM193" s="71">
        <v>1</v>
      </c>
      <c r="BN193" s="62">
        <f t="shared" si="215"/>
        <v>1.76</v>
      </c>
      <c r="BO193" s="70">
        <f t="shared" si="171"/>
        <v>5</v>
      </c>
      <c r="BP193" s="70">
        <f t="shared" si="216"/>
        <v>308</v>
      </c>
      <c r="BQ193" s="70">
        <f t="shared" si="217"/>
        <v>10009.600000000022</v>
      </c>
      <c r="BR193" s="70">
        <f t="shared" si="218"/>
        <v>70908548464669.703</v>
      </c>
      <c r="BS193" s="70">
        <f t="shared" si="219"/>
        <v>5911.2422480898313</v>
      </c>
      <c r="BT193" s="99">
        <f t="shared" si="246"/>
        <v>32.49870129870137</v>
      </c>
      <c r="BV193" s="71">
        <f t="shared" si="220"/>
        <v>-20</v>
      </c>
      <c r="BW193" s="71">
        <f t="shared" si="221"/>
        <v>9.8550000000000004</v>
      </c>
      <c r="BX193" s="71">
        <v>1</v>
      </c>
      <c r="BY193" s="62">
        <f t="shared" si="222"/>
        <v>2.0350000000000001</v>
      </c>
      <c r="BZ193" s="70">
        <f t="shared" si="172"/>
        <v>1</v>
      </c>
      <c r="CA193" s="70">
        <f t="shared" si="223"/>
        <v>-40.700000000000003</v>
      </c>
      <c r="CB193" s="70">
        <f t="shared" si="224"/>
        <v>6.1593749999999927</v>
      </c>
      <c r="CC193" s="70">
        <f t="shared" si="225"/>
        <v>89361092726255.766</v>
      </c>
      <c r="CD193" s="70">
        <f t="shared" si="226"/>
        <v>5911.2422480898313</v>
      </c>
      <c r="CG193" s="71">
        <f t="shared" si="227"/>
        <v>-70</v>
      </c>
      <c r="CH193" s="71">
        <f t="shared" si="228"/>
        <v>12.14</v>
      </c>
      <c r="CI193" s="71">
        <v>1</v>
      </c>
      <c r="CJ193" s="62">
        <f t="shared" si="229"/>
        <v>2.2850000000000001</v>
      </c>
      <c r="CK193" s="70">
        <f t="shared" si="173"/>
        <v>1</v>
      </c>
      <c r="CL193" s="70">
        <f t="shared" si="230"/>
        <v>-159.95000000000002</v>
      </c>
      <c r="CM193" s="70">
        <f t="shared" si="231"/>
        <v>7.4096679687499657E-3</v>
      </c>
      <c r="CN193" s="70">
        <f t="shared" si="232"/>
        <v>110080534317274.97</v>
      </c>
      <c r="CO193" s="70">
        <f t="shared" si="233"/>
        <v>5911.2422480898313</v>
      </c>
      <c r="CR193" s="71">
        <f t="shared" si="234"/>
        <v>-133</v>
      </c>
      <c r="CS193" s="71">
        <f t="shared" si="235"/>
        <v>14.74</v>
      </c>
      <c r="CT193" s="71">
        <v>1</v>
      </c>
      <c r="CU193" s="62">
        <f t="shared" si="242"/>
        <v>2.6</v>
      </c>
      <c r="CV193" s="70">
        <f t="shared" si="174"/>
        <v>1</v>
      </c>
      <c r="CW193" s="70">
        <f t="shared" si="236"/>
        <v>-345.8</v>
      </c>
      <c r="CX193" s="70">
        <f t="shared" si="237"/>
        <v>1.4491041455263117E-6</v>
      </c>
      <c r="CY193" s="70">
        <f t="shared" si="238"/>
        <v>133656266543380</v>
      </c>
      <c r="CZ193" s="70">
        <f t="shared" si="239"/>
        <v>5911.2422480898313</v>
      </c>
    </row>
    <row r="194" spans="1:104">
      <c r="A194" s="62">
        <f t="shared" si="175"/>
        <v>168.89701257893245</v>
      </c>
      <c r="B194" s="62">
        <f t="shared" si="176"/>
        <v>6.2666666666666666</v>
      </c>
      <c r="C194" s="83">
        <f t="shared" si="244"/>
        <v>7.8199999999999994</v>
      </c>
      <c r="D194" s="87"/>
      <c r="E194" s="65">
        <f t="shared" si="177"/>
        <v>208318498661.36481</v>
      </c>
      <c r="F194" s="62">
        <f t="shared" si="240"/>
        <v>37.600000000000023</v>
      </c>
      <c r="G194" s="66">
        <v>188</v>
      </c>
      <c r="H194" s="71">
        <f t="shared" si="178"/>
        <v>188</v>
      </c>
      <c r="I194" s="71">
        <f t="shared" si="179"/>
        <v>1</v>
      </c>
      <c r="J194" s="71">
        <v>1</v>
      </c>
      <c r="K194" s="62">
        <f t="shared" si="180"/>
        <v>1</v>
      </c>
      <c r="L194" s="70">
        <f t="shared" si="166"/>
        <v>774466560</v>
      </c>
      <c r="M194" s="70">
        <f t="shared" si="181"/>
        <v>145599713280</v>
      </c>
      <c r="N194" s="70">
        <f t="shared" si="182"/>
        <v>2083184986613.6479</v>
      </c>
      <c r="O194" s="70">
        <f t="shared" si="183"/>
        <v>10415924933068.24</v>
      </c>
      <c r="P194" s="70">
        <f t="shared" si="184"/>
        <v>6125.33165619595</v>
      </c>
      <c r="Q194" s="99">
        <f t="shared" si="243"/>
        <v>14.307617368775411</v>
      </c>
      <c r="S194" s="71">
        <f t="shared" si="185"/>
        <v>178</v>
      </c>
      <c r="T194" s="71">
        <f t="shared" si="186"/>
        <v>2.0499999999999998</v>
      </c>
      <c r="U194" s="71">
        <v>1</v>
      </c>
      <c r="V194" s="62">
        <f t="shared" si="187"/>
        <v>1.05</v>
      </c>
      <c r="W194" s="70">
        <f t="shared" si="167"/>
        <v>110638080</v>
      </c>
      <c r="X194" s="70">
        <f t="shared" si="188"/>
        <v>20678257152</v>
      </c>
      <c r="Y194" s="70">
        <f t="shared" si="189"/>
        <v>1067632305639.494</v>
      </c>
      <c r="Z194" s="70">
        <f t="shared" si="190"/>
        <v>21352646112789.891</v>
      </c>
      <c r="AA194" s="70">
        <f t="shared" si="191"/>
        <v>6125.33165619595</v>
      </c>
      <c r="AB194" s="99">
        <f t="shared" si="247"/>
        <v>51.630671665974162</v>
      </c>
      <c r="AD194" s="71">
        <f t="shared" si="192"/>
        <v>153</v>
      </c>
      <c r="AE194" s="71">
        <f t="shared" si="193"/>
        <v>3.2249999999999996</v>
      </c>
      <c r="AF194" s="71">
        <v>1</v>
      </c>
      <c r="AG194" s="62">
        <f t="shared" si="194"/>
        <v>1.175</v>
      </c>
      <c r="AH194" s="70">
        <f t="shared" si="168"/>
        <v>11854080</v>
      </c>
      <c r="AI194" s="70">
        <f t="shared" si="195"/>
        <v>2131067232</v>
      </c>
      <c r="AJ194" s="70">
        <f t="shared" si="196"/>
        <v>52486496733.039062</v>
      </c>
      <c r="AK194" s="70">
        <f t="shared" si="197"/>
        <v>33591357909145.074</v>
      </c>
      <c r="AL194" s="70">
        <f t="shared" si="198"/>
        <v>6125.33165619595</v>
      </c>
      <c r="AM194" s="99">
        <f t="shared" si="241"/>
        <v>24.629207349681149</v>
      </c>
      <c r="AO194" s="71">
        <f t="shared" si="199"/>
        <v>123</v>
      </c>
      <c r="AP194" s="71">
        <f t="shared" si="200"/>
        <v>4.55</v>
      </c>
      <c r="AQ194" s="71">
        <v>1</v>
      </c>
      <c r="AR194" s="62">
        <f t="shared" si="201"/>
        <v>1.325</v>
      </c>
      <c r="AS194" s="70">
        <f t="shared" si="169"/>
        <v>1016064</v>
      </c>
      <c r="AT194" s="70">
        <f t="shared" si="202"/>
        <v>165593030.40000001</v>
      </c>
      <c r="AU194" s="70">
        <f t="shared" si="203"/>
        <v>1157042442.5161202</v>
      </c>
      <c r="AV194" s="70">
        <f t="shared" si="204"/>
        <v>47392458445460.492</v>
      </c>
      <c r="AW194" s="70">
        <f t="shared" si="205"/>
        <v>6125.33165619595</v>
      </c>
      <c r="AX194" s="99">
        <f t="shared" si="248"/>
        <v>6.9872653439653467</v>
      </c>
      <c r="AZ194" s="71">
        <f t="shared" si="206"/>
        <v>86</v>
      </c>
      <c r="BA194" s="71">
        <f t="shared" si="207"/>
        <v>6.06</v>
      </c>
      <c r="BB194" s="71">
        <v>1</v>
      </c>
      <c r="BC194" s="62">
        <f t="shared" si="208"/>
        <v>1.51</v>
      </c>
      <c r="BD194" s="70">
        <f t="shared" si="170"/>
        <v>5760</v>
      </c>
      <c r="BE194" s="70">
        <f t="shared" si="209"/>
        <v>747993.59999999998</v>
      </c>
      <c r="BF194" s="70">
        <f t="shared" si="210"/>
        <v>9124068.761642037</v>
      </c>
      <c r="BG194" s="70">
        <f t="shared" si="211"/>
        <v>63120505094393.531</v>
      </c>
      <c r="BH194" s="70">
        <f t="shared" si="212"/>
        <v>6125.33165619595</v>
      </c>
      <c r="BI194" s="99">
        <f t="shared" si="245"/>
        <v>12.198057258300121</v>
      </c>
      <c r="BK194" s="71">
        <f t="shared" si="213"/>
        <v>36</v>
      </c>
      <c r="BL194" s="71">
        <f t="shared" si="214"/>
        <v>7.8199999999999994</v>
      </c>
      <c r="BM194" s="71">
        <v>1</v>
      </c>
      <c r="BN194" s="62">
        <f t="shared" si="215"/>
        <v>1.76</v>
      </c>
      <c r="BO194" s="70">
        <f t="shared" si="171"/>
        <v>5</v>
      </c>
      <c r="BP194" s="70">
        <f t="shared" si="216"/>
        <v>316.8</v>
      </c>
      <c r="BQ194" s="70">
        <f t="shared" si="217"/>
        <v>11498.011054178347</v>
      </c>
      <c r="BR194" s="70">
        <f t="shared" si="218"/>
        <v>81452532976593.625</v>
      </c>
      <c r="BS194" s="70">
        <f t="shared" si="219"/>
        <v>6125.33165619595</v>
      </c>
      <c r="BT194" s="99">
        <f t="shared" si="246"/>
        <v>36.294226812431653</v>
      </c>
      <c r="BV194" s="71">
        <f t="shared" si="220"/>
        <v>-19</v>
      </c>
      <c r="BW194" s="71">
        <f t="shared" si="221"/>
        <v>9.8550000000000004</v>
      </c>
      <c r="BX194" s="71">
        <v>1</v>
      </c>
      <c r="BY194" s="62">
        <f t="shared" si="222"/>
        <v>2.0350000000000001</v>
      </c>
      <c r="BZ194" s="70">
        <f t="shared" si="172"/>
        <v>1</v>
      </c>
      <c r="CA194" s="70">
        <f t="shared" si="223"/>
        <v>-38.665000000000006</v>
      </c>
      <c r="CB194" s="70">
        <f t="shared" si="224"/>
        <v>7.0752639303098546</v>
      </c>
      <c r="CC194" s="70">
        <f t="shared" si="225"/>
        <v>102648940215387.52</v>
      </c>
      <c r="CD194" s="70">
        <f t="shared" si="226"/>
        <v>6125.33165619595</v>
      </c>
      <c r="CG194" s="71">
        <f t="shared" si="227"/>
        <v>-69</v>
      </c>
      <c r="CH194" s="71">
        <f t="shared" si="228"/>
        <v>12.14</v>
      </c>
      <c r="CI194" s="71">
        <v>1</v>
      </c>
      <c r="CJ194" s="62">
        <f t="shared" si="229"/>
        <v>2.2850000000000001</v>
      </c>
      <c r="CK194" s="70">
        <f t="shared" si="173"/>
        <v>1</v>
      </c>
      <c r="CL194" s="70">
        <f t="shared" si="230"/>
        <v>-157.66500000000002</v>
      </c>
      <c r="CM194" s="70">
        <f t="shared" si="231"/>
        <v>8.5114734067773083E-3</v>
      </c>
      <c r="CN194" s="70">
        <f t="shared" si="232"/>
        <v>126449328687448.44</v>
      </c>
      <c r="CO194" s="70">
        <f t="shared" si="233"/>
        <v>6125.33165619595</v>
      </c>
      <c r="CR194" s="71">
        <f t="shared" si="234"/>
        <v>-132</v>
      </c>
      <c r="CS194" s="71">
        <f t="shared" si="235"/>
        <v>14.74</v>
      </c>
      <c r="CT194" s="71">
        <v>1</v>
      </c>
      <c r="CU194" s="62">
        <f t="shared" si="242"/>
        <v>2.6</v>
      </c>
      <c r="CV194" s="70">
        <f t="shared" si="174"/>
        <v>1</v>
      </c>
      <c r="CW194" s="70">
        <f t="shared" si="236"/>
        <v>-343.2</v>
      </c>
      <c r="CX194" s="70">
        <f t="shared" si="237"/>
        <v>1.664583548185458E-6</v>
      </c>
      <c r="CY194" s="70">
        <f t="shared" si="238"/>
        <v>153530733513425.84</v>
      </c>
      <c r="CZ194" s="70">
        <f t="shared" si="239"/>
        <v>6125.33165619595</v>
      </c>
    </row>
    <row r="195" spans="1:104">
      <c r="A195" s="62">
        <f t="shared" si="175"/>
        <v>174.85315286456469</v>
      </c>
      <c r="B195" s="62">
        <f t="shared" si="176"/>
        <v>6.3</v>
      </c>
      <c r="C195" s="83">
        <f t="shared" si="244"/>
        <v>7.8199999999999994</v>
      </c>
      <c r="D195" s="87"/>
      <c r="E195" s="65">
        <f t="shared" si="177"/>
        <v>239295116727.76178</v>
      </c>
      <c r="F195" s="62">
        <f t="shared" si="240"/>
        <v>37.800000000000018</v>
      </c>
      <c r="G195" s="66">
        <v>189</v>
      </c>
      <c r="H195" s="71">
        <f t="shared" si="178"/>
        <v>189</v>
      </c>
      <c r="I195" s="71">
        <f t="shared" si="179"/>
        <v>1</v>
      </c>
      <c r="J195" s="71">
        <v>1</v>
      </c>
      <c r="K195" s="62">
        <f t="shared" si="180"/>
        <v>1</v>
      </c>
      <c r="L195" s="70">
        <f t="shared" si="166"/>
        <v>774466560</v>
      </c>
      <c r="M195" s="70">
        <f t="shared" si="181"/>
        <v>146374179840</v>
      </c>
      <c r="N195" s="70">
        <f t="shared" si="182"/>
        <v>2392951167277.6177</v>
      </c>
      <c r="O195" s="70">
        <f t="shared" si="183"/>
        <v>11964755836388.09</v>
      </c>
      <c r="P195" s="70">
        <f t="shared" si="184"/>
        <v>6347.1694489836982</v>
      </c>
      <c r="Q195" s="99">
        <f t="shared" si="243"/>
        <v>16.348178141071916</v>
      </c>
      <c r="S195" s="71">
        <f t="shared" si="185"/>
        <v>179</v>
      </c>
      <c r="T195" s="71">
        <f t="shared" si="186"/>
        <v>2.0499999999999998</v>
      </c>
      <c r="U195" s="71">
        <v>1</v>
      </c>
      <c r="V195" s="62">
        <f t="shared" si="187"/>
        <v>1.05</v>
      </c>
      <c r="W195" s="70">
        <f t="shared" si="167"/>
        <v>110638080</v>
      </c>
      <c r="X195" s="70">
        <f t="shared" si="188"/>
        <v>20794427136</v>
      </c>
      <c r="Y195" s="70">
        <f t="shared" si="189"/>
        <v>1226387473229.7786</v>
      </c>
      <c r="Z195" s="70">
        <f t="shared" si="190"/>
        <v>24527749464595.582</v>
      </c>
      <c r="AA195" s="70">
        <f t="shared" si="191"/>
        <v>6347.1694489836982</v>
      </c>
      <c r="AB195" s="99">
        <f t="shared" si="247"/>
        <v>58.976737623447967</v>
      </c>
      <c r="AD195" s="71">
        <f t="shared" si="192"/>
        <v>154</v>
      </c>
      <c r="AE195" s="71">
        <f t="shared" si="193"/>
        <v>3.2249999999999996</v>
      </c>
      <c r="AF195" s="71">
        <v>1</v>
      </c>
      <c r="AG195" s="62">
        <f t="shared" si="194"/>
        <v>1.175</v>
      </c>
      <c r="AH195" s="70">
        <f t="shared" si="168"/>
        <v>11854080</v>
      </c>
      <c r="AI195" s="70">
        <f t="shared" si="195"/>
        <v>2144995776</v>
      </c>
      <c r="AJ195" s="70">
        <f t="shared" si="196"/>
        <v>60291152456.799217</v>
      </c>
      <c r="AK195" s="70">
        <f t="shared" si="197"/>
        <v>38586337572351.578</v>
      </c>
      <c r="AL195" s="70">
        <f t="shared" si="198"/>
        <v>6347.1694489836982</v>
      </c>
      <c r="AM195" s="99">
        <f t="shared" si="241"/>
        <v>28.107818733904686</v>
      </c>
      <c r="AO195" s="71">
        <f t="shared" si="199"/>
        <v>124</v>
      </c>
      <c r="AP195" s="71">
        <f t="shared" si="200"/>
        <v>4.55</v>
      </c>
      <c r="AQ195" s="71">
        <v>1</v>
      </c>
      <c r="AR195" s="62">
        <f t="shared" si="201"/>
        <v>1.325</v>
      </c>
      <c r="AS195" s="70">
        <f t="shared" si="169"/>
        <v>1016064</v>
      </c>
      <c r="AT195" s="70">
        <f t="shared" si="202"/>
        <v>166939315.19999999</v>
      </c>
      <c r="AU195" s="70">
        <f t="shared" si="203"/>
        <v>1329092750.3800189</v>
      </c>
      <c r="AV195" s="70">
        <f t="shared" si="204"/>
        <v>54439639055565.805</v>
      </c>
      <c r="AW195" s="70">
        <f t="shared" si="205"/>
        <v>6347.1694489836982</v>
      </c>
      <c r="AX195" s="99">
        <f t="shared" si="248"/>
        <v>7.9615323016493305</v>
      </c>
      <c r="AZ195" s="71">
        <f t="shared" si="206"/>
        <v>87</v>
      </c>
      <c r="BA195" s="71">
        <f t="shared" si="207"/>
        <v>6.06</v>
      </c>
      <c r="BB195" s="71">
        <v>1</v>
      </c>
      <c r="BC195" s="62">
        <f t="shared" si="208"/>
        <v>1.51</v>
      </c>
      <c r="BD195" s="70">
        <f t="shared" si="170"/>
        <v>5760</v>
      </c>
      <c r="BE195" s="70">
        <f t="shared" si="209"/>
        <v>756691.2</v>
      </c>
      <c r="BF195" s="70">
        <f t="shared" si="210"/>
        <v>10480802.777378043</v>
      </c>
      <c r="BG195" s="70">
        <f t="shared" si="211"/>
        <v>72506420368511.812</v>
      </c>
      <c r="BH195" s="70">
        <f t="shared" si="212"/>
        <v>6347.1694489836982</v>
      </c>
      <c r="BI195" s="99">
        <f t="shared" si="245"/>
        <v>13.850832119334868</v>
      </c>
      <c r="BK195" s="71">
        <f t="shared" si="213"/>
        <v>37</v>
      </c>
      <c r="BL195" s="71">
        <f t="shared" si="214"/>
        <v>7.8199999999999994</v>
      </c>
      <c r="BM195" s="71">
        <v>1</v>
      </c>
      <c r="BN195" s="62">
        <f t="shared" si="215"/>
        <v>1.76</v>
      </c>
      <c r="BO195" s="70">
        <f t="shared" si="171"/>
        <v>5</v>
      </c>
      <c r="BP195" s="70">
        <f t="shared" si="216"/>
        <v>325.60000000000002</v>
      </c>
      <c r="BQ195" s="70">
        <f t="shared" si="217"/>
        <v>13207.746383672391</v>
      </c>
      <c r="BR195" s="70">
        <f t="shared" si="218"/>
        <v>93564390640554.844</v>
      </c>
      <c r="BS195" s="70">
        <f t="shared" si="219"/>
        <v>6347.1694489836982</v>
      </c>
      <c r="BT195" s="99">
        <f t="shared" si="246"/>
        <v>40.564331645185476</v>
      </c>
      <c r="BV195" s="71">
        <f t="shared" si="220"/>
        <v>-18</v>
      </c>
      <c r="BW195" s="71">
        <f t="shared" si="221"/>
        <v>9.8550000000000004</v>
      </c>
      <c r="BX195" s="71">
        <v>1</v>
      </c>
      <c r="BY195" s="62">
        <f t="shared" si="222"/>
        <v>2.0350000000000001</v>
      </c>
      <c r="BZ195" s="70">
        <f t="shared" si="172"/>
        <v>1</v>
      </c>
      <c r="CA195" s="70">
        <f t="shared" si="223"/>
        <v>-36.630000000000003</v>
      </c>
      <c r="CB195" s="70">
        <f t="shared" si="224"/>
        <v>8.1273440379167887</v>
      </c>
      <c r="CC195" s="70">
        <f t="shared" si="225"/>
        <v>117912668767604.61</v>
      </c>
      <c r="CD195" s="70">
        <f t="shared" si="226"/>
        <v>6347.1694489836982</v>
      </c>
      <c r="CG195" s="71">
        <f t="shared" si="227"/>
        <v>-68</v>
      </c>
      <c r="CH195" s="71">
        <f t="shared" si="228"/>
        <v>12.14</v>
      </c>
      <c r="CI195" s="71">
        <v>1</v>
      </c>
      <c r="CJ195" s="62">
        <f t="shared" si="229"/>
        <v>2.2850000000000001</v>
      </c>
      <c r="CK195" s="70">
        <f t="shared" si="173"/>
        <v>1</v>
      </c>
      <c r="CL195" s="70">
        <f t="shared" si="230"/>
        <v>-155.38</v>
      </c>
      <c r="CM195" s="70">
        <f t="shared" si="231"/>
        <v>9.7771155009661031E-3</v>
      </c>
      <c r="CN195" s="70">
        <f t="shared" si="232"/>
        <v>145252135853751.41</v>
      </c>
      <c r="CO195" s="70">
        <f t="shared" si="233"/>
        <v>6347.1694489836982</v>
      </c>
      <c r="CR195" s="71">
        <f t="shared" si="234"/>
        <v>-131</v>
      </c>
      <c r="CS195" s="71">
        <f t="shared" si="235"/>
        <v>14.74</v>
      </c>
      <c r="CT195" s="71">
        <v>1</v>
      </c>
      <c r="CU195" s="62">
        <f t="shared" si="242"/>
        <v>2.6</v>
      </c>
      <c r="CV195" s="70">
        <f t="shared" si="174"/>
        <v>1</v>
      </c>
      <c r="CW195" s="70">
        <f t="shared" si="236"/>
        <v>-340.6</v>
      </c>
      <c r="CX195" s="70">
        <f t="shared" si="237"/>
        <v>1.9121043835557635E-6</v>
      </c>
      <c r="CY195" s="70">
        <f t="shared" si="238"/>
        <v>176360501028360.44</v>
      </c>
      <c r="CZ195" s="70">
        <f t="shared" si="239"/>
        <v>6347.1694489836982</v>
      </c>
    </row>
    <row r="196" spans="1:104">
      <c r="A196" s="62">
        <f t="shared" si="175"/>
        <v>181.01933598375831</v>
      </c>
      <c r="B196" s="62">
        <f t="shared" si="176"/>
        <v>6.333333333333333</v>
      </c>
      <c r="C196" s="83">
        <f t="shared" si="244"/>
        <v>7.8199999999999994</v>
      </c>
      <c r="D196" s="87"/>
      <c r="E196" s="65">
        <f t="shared" si="177"/>
        <v>274877906944.00348</v>
      </c>
      <c r="F196" s="62">
        <f t="shared" si="240"/>
        <v>38.000000000000021</v>
      </c>
      <c r="G196" s="66">
        <v>190</v>
      </c>
      <c r="H196" s="71">
        <f t="shared" si="178"/>
        <v>190</v>
      </c>
      <c r="I196" s="71">
        <f t="shared" si="179"/>
        <v>1</v>
      </c>
      <c r="J196" s="71">
        <v>1</v>
      </c>
      <c r="K196" s="62">
        <f t="shared" si="180"/>
        <v>1</v>
      </c>
      <c r="L196" s="70">
        <f t="shared" si="166"/>
        <v>774466560</v>
      </c>
      <c r="M196" s="70">
        <f t="shared" si="181"/>
        <v>147148646400</v>
      </c>
      <c r="N196" s="70">
        <f t="shared" si="182"/>
        <v>2748779069440.0347</v>
      </c>
      <c r="O196" s="70">
        <f t="shared" si="183"/>
        <v>13743895347200.174</v>
      </c>
      <c r="P196" s="70">
        <f t="shared" si="184"/>
        <v>6577.0358740765523</v>
      </c>
      <c r="Q196" s="99">
        <f t="shared" si="243"/>
        <v>18.680287836069652</v>
      </c>
      <c r="S196" s="71">
        <f t="shared" si="185"/>
        <v>180</v>
      </c>
      <c r="T196" s="71">
        <f t="shared" si="186"/>
        <v>2.0499999999999998</v>
      </c>
      <c r="U196" s="71">
        <v>14</v>
      </c>
      <c r="V196" s="62">
        <f t="shared" si="187"/>
        <v>1.05</v>
      </c>
      <c r="W196" s="70">
        <f t="shared" si="167"/>
        <v>1548933120</v>
      </c>
      <c r="X196" s="70">
        <f t="shared" si="188"/>
        <v>292748359680</v>
      </c>
      <c r="Y196" s="70">
        <f t="shared" si="189"/>
        <v>1408749273088.0168</v>
      </c>
      <c r="Z196" s="70">
        <f t="shared" si="190"/>
        <v>28174985461760.352</v>
      </c>
      <c r="AA196" s="70">
        <f t="shared" si="191"/>
        <v>6577.0358740765523</v>
      </c>
      <c r="AB196" s="99">
        <f t="shared" si="247"/>
        <v>4.8121508678234957</v>
      </c>
      <c r="AD196" s="71">
        <f t="shared" si="192"/>
        <v>155</v>
      </c>
      <c r="AE196" s="71">
        <f t="shared" si="193"/>
        <v>3.2249999999999996</v>
      </c>
      <c r="AF196" s="71">
        <v>1</v>
      </c>
      <c r="AG196" s="62">
        <f t="shared" si="194"/>
        <v>1.175</v>
      </c>
      <c r="AH196" s="70">
        <f t="shared" si="168"/>
        <v>11854080</v>
      </c>
      <c r="AI196" s="70">
        <f t="shared" si="195"/>
        <v>2158924320</v>
      </c>
      <c r="AJ196" s="70">
        <f t="shared" si="196"/>
        <v>69256347648.000702</v>
      </c>
      <c r="AK196" s="70">
        <f t="shared" si="197"/>
        <v>44324062494720.555</v>
      </c>
      <c r="AL196" s="70">
        <f t="shared" si="198"/>
        <v>6577.0358740765523</v>
      </c>
      <c r="AM196" s="99">
        <f t="shared" si="241"/>
        <v>32.07909930256411</v>
      </c>
      <c r="AO196" s="71">
        <f t="shared" si="199"/>
        <v>125</v>
      </c>
      <c r="AP196" s="71">
        <f t="shared" si="200"/>
        <v>4.55</v>
      </c>
      <c r="AQ196" s="71">
        <v>1</v>
      </c>
      <c r="AR196" s="62">
        <f t="shared" si="201"/>
        <v>1.325</v>
      </c>
      <c r="AS196" s="70">
        <f t="shared" si="169"/>
        <v>1016064</v>
      </c>
      <c r="AT196" s="70">
        <f t="shared" si="202"/>
        <v>168285600</v>
      </c>
      <c r="AU196" s="70">
        <f t="shared" si="203"/>
        <v>1526726656.0000126</v>
      </c>
      <c r="AV196" s="70">
        <f t="shared" si="204"/>
        <v>62534723829760.789</v>
      </c>
      <c r="AW196" s="70">
        <f t="shared" si="205"/>
        <v>6577.0358740765523</v>
      </c>
      <c r="AX196" s="99">
        <f t="shared" si="248"/>
        <v>9.0722358656950597</v>
      </c>
      <c r="AZ196" s="71">
        <f t="shared" si="206"/>
        <v>88</v>
      </c>
      <c r="BA196" s="71">
        <f t="shared" si="207"/>
        <v>6.06</v>
      </c>
      <c r="BB196" s="71">
        <v>1</v>
      </c>
      <c r="BC196" s="62">
        <f t="shared" si="208"/>
        <v>1.51</v>
      </c>
      <c r="BD196" s="70">
        <f t="shared" si="170"/>
        <v>5760</v>
      </c>
      <c r="BE196" s="70">
        <f t="shared" si="209"/>
        <v>765388.80000000005</v>
      </c>
      <c r="BF196" s="70">
        <f t="shared" si="210"/>
        <v>12039280.909422513</v>
      </c>
      <c r="BG196" s="70">
        <f t="shared" si="211"/>
        <v>83288005804033.047</v>
      </c>
      <c r="BH196" s="70">
        <f t="shared" si="212"/>
        <v>6577.0358740765523</v>
      </c>
      <c r="BI196" s="99">
        <f t="shared" si="245"/>
        <v>15.729627751833464</v>
      </c>
      <c r="BK196" s="71">
        <f t="shared" si="213"/>
        <v>38</v>
      </c>
      <c r="BL196" s="71">
        <f t="shared" si="214"/>
        <v>7.8199999999999994</v>
      </c>
      <c r="BM196" s="71">
        <v>1</v>
      </c>
      <c r="BN196" s="62">
        <f t="shared" si="215"/>
        <v>1.76</v>
      </c>
      <c r="BO196" s="70">
        <f t="shared" si="171"/>
        <v>5</v>
      </c>
      <c r="BP196" s="70">
        <f t="shared" si="216"/>
        <v>334.4</v>
      </c>
      <c r="BQ196" s="70">
        <f t="shared" si="217"/>
        <v>15171.716544142515</v>
      </c>
      <c r="BR196" s="70">
        <f t="shared" si="218"/>
        <v>107477261615105.34</v>
      </c>
      <c r="BS196" s="70">
        <f t="shared" si="219"/>
        <v>6577.0358740765523</v>
      </c>
      <c r="BT196" s="99">
        <f t="shared" si="246"/>
        <v>45.369965742052976</v>
      </c>
      <c r="BV196" s="71">
        <f t="shared" si="220"/>
        <v>-17</v>
      </c>
      <c r="BW196" s="71">
        <f t="shared" si="221"/>
        <v>9.8550000000000004</v>
      </c>
      <c r="BX196" s="71">
        <v>1</v>
      </c>
      <c r="BY196" s="62">
        <f t="shared" si="222"/>
        <v>2.0350000000000001</v>
      </c>
      <c r="BZ196" s="70">
        <f t="shared" si="172"/>
        <v>1</v>
      </c>
      <c r="CA196" s="70">
        <f t="shared" si="223"/>
        <v>-34.594999999999999</v>
      </c>
      <c r="CB196" s="70">
        <f t="shared" si="224"/>
        <v>9.3358667268499733</v>
      </c>
      <c r="CC196" s="70">
        <f t="shared" si="225"/>
        <v>135446088646657.72</v>
      </c>
      <c r="CD196" s="70">
        <f t="shared" si="226"/>
        <v>6577.0358740765523</v>
      </c>
      <c r="CG196" s="71">
        <f t="shared" si="227"/>
        <v>-67</v>
      </c>
      <c r="CH196" s="71">
        <f t="shared" si="228"/>
        <v>12.14</v>
      </c>
      <c r="CI196" s="71">
        <v>1</v>
      </c>
      <c r="CJ196" s="62">
        <f t="shared" si="229"/>
        <v>2.2850000000000001</v>
      </c>
      <c r="CK196" s="70">
        <f t="shared" si="173"/>
        <v>1</v>
      </c>
      <c r="CL196" s="70">
        <f t="shared" si="230"/>
        <v>-153.095</v>
      </c>
      <c r="CM196" s="70">
        <f t="shared" si="231"/>
        <v>1.1230956492575776E-2</v>
      </c>
      <c r="CN196" s="70">
        <f t="shared" si="232"/>
        <v>166850889515010.09</v>
      </c>
      <c r="CO196" s="70">
        <f t="shared" si="233"/>
        <v>6577.0358740765523</v>
      </c>
      <c r="CR196" s="71">
        <f t="shared" si="234"/>
        <v>-130</v>
      </c>
      <c r="CS196" s="71">
        <f t="shared" si="235"/>
        <v>14.74</v>
      </c>
      <c r="CT196" s="71">
        <v>1</v>
      </c>
      <c r="CU196" s="62">
        <f t="shared" si="242"/>
        <v>2.6</v>
      </c>
      <c r="CV196" s="70">
        <f t="shared" si="174"/>
        <v>1</v>
      </c>
      <c r="CW196" s="70">
        <f t="shared" si="236"/>
        <v>-338</v>
      </c>
      <c r="CX196" s="70">
        <f t="shared" si="237"/>
        <v>2.1964311599731256E-6</v>
      </c>
      <c r="CY196" s="70">
        <f t="shared" si="238"/>
        <v>202585017417730.56</v>
      </c>
      <c r="CZ196" s="70">
        <f t="shared" si="239"/>
        <v>6577.0358740765523</v>
      </c>
    </row>
    <row r="197" spans="1:104">
      <c r="A197" s="62">
        <f t="shared" si="175"/>
        <v>187.40296908104233</v>
      </c>
      <c r="B197" s="62">
        <f t="shared" si="176"/>
        <v>6.3666666666666663</v>
      </c>
      <c r="C197" s="83">
        <f t="shared" si="244"/>
        <v>7.8199999999999994</v>
      </c>
      <c r="D197" s="87"/>
      <c r="E197" s="65">
        <f t="shared" si="177"/>
        <v>315751799531.60492</v>
      </c>
      <c r="F197" s="62">
        <f t="shared" si="240"/>
        <v>38.200000000000017</v>
      </c>
      <c r="G197" s="66">
        <v>191</v>
      </c>
      <c r="H197" s="71">
        <f t="shared" si="178"/>
        <v>191</v>
      </c>
      <c r="I197" s="71">
        <f t="shared" si="179"/>
        <v>1</v>
      </c>
      <c r="J197" s="71">
        <v>1</v>
      </c>
      <c r="K197" s="62">
        <f t="shared" si="180"/>
        <v>1</v>
      </c>
      <c r="L197" s="70">
        <f t="shared" si="166"/>
        <v>774466560</v>
      </c>
      <c r="M197" s="70">
        <f t="shared" si="181"/>
        <v>147923112960</v>
      </c>
      <c r="N197" s="70">
        <f t="shared" si="182"/>
        <v>3157517995316.0493</v>
      </c>
      <c r="O197" s="70">
        <f t="shared" si="183"/>
        <v>15787589976580.246</v>
      </c>
      <c r="P197" s="70">
        <f t="shared" si="184"/>
        <v>6815.2213089139059</v>
      </c>
      <c r="Q197" s="99">
        <f t="shared" si="243"/>
        <v>21.345670275137302</v>
      </c>
      <c r="S197" s="71">
        <f t="shared" si="185"/>
        <v>181</v>
      </c>
      <c r="T197" s="71">
        <f t="shared" si="186"/>
        <v>2.0499999999999998</v>
      </c>
      <c r="U197" s="71">
        <v>1</v>
      </c>
      <c r="V197" s="62">
        <f t="shared" si="187"/>
        <v>1.05</v>
      </c>
      <c r="W197" s="70">
        <f t="shared" si="167"/>
        <v>1548933120</v>
      </c>
      <c r="X197" s="70">
        <f t="shared" si="188"/>
        <v>294374739456</v>
      </c>
      <c r="Y197" s="70">
        <f t="shared" si="189"/>
        <v>1618227972599.4739</v>
      </c>
      <c r="Z197" s="70">
        <f t="shared" si="190"/>
        <v>32364559451989.5</v>
      </c>
      <c r="AA197" s="70">
        <f t="shared" si="191"/>
        <v>6815.2213089139059</v>
      </c>
      <c r="AB197" s="99">
        <f t="shared" si="247"/>
        <v>5.4971699527953195</v>
      </c>
      <c r="AD197" s="71">
        <f t="shared" si="192"/>
        <v>156</v>
      </c>
      <c r="AE197" s="71">
        <f t="shared" si="193"/>
        <v>3.2249999999999996</v>
      </c>
      <c r="AF197" s="71">
        <v>1</v>
      </c>
      <c r="AG197" s="62">
        <f t="shared" si="194"/>
        <v>1.175</v>
      </c>
      <c r="AH197" s="70">
        <f t="shared" si="168"/>
        <v>11854080</v>
      </c>
      <c r="AI197" s="70">
        <f t="shared" si="195"/>
        <v>2172852864</v>
      </c>
      <c r="AJ197" s="70">
        <f t="shared" si="196"/>
        <v>79554652616.361206</v>
      </c>
      <c r="AK197" s="70">
        <f t="shared" si="197"/>
        <v>50914977674471.289</v>
      </c>
      <c r="AL197" s="70">
        <f t="shared" si="198"/>
        <v>6815.2213089139059</v>
      </c>
      <c r="AM197" s="99">
        <f t="shared" si="241"/>
        <v>36.612995723009618</v>
      </c>
      <c r="AO197" s="71">
        <f t="shared" si="199"/>
        <v>126</v>
      </c>
      <c r="AP197" s="71">
        <f t="shared" si="200"/>
        <v>4.55</v>
      </c>
      <c r="AQ197" s="71">
        <v>1</v>
      </c>
      <c r="AR197" s="62">
        <f t="shared" si="201"/>
        <v>1.325</v>
      </c>
      <c r="AS197" s="70">
        <f t="shared" si="169"/>
        <v>1016064</v>
      </c>
      <c r="AT197" s="70">
        <f t="shared" si="202"/>
        <v>169631884.79999998</v>
      </c>
      <c r="AU197" s="70">
        <f t="shared" si="203"/>
        <v>1753748398.277339</v>
      </c>
      <c r="AV197" s="70">
        <f t="shared" si="204"/>
        <v>71833534393440.109</v>
      </c>
      <c r="AW197" s="70">
        <f t="shared" si="205"/>
        <v>6815.2213089139059</v>
      </c>
      <c r="AX197" s="99">
        <f t="shared" si="248"/>
        <v>10.338553983203393</v>
      </c>
      <c r="AZ197" s="71">
        <f t="shared" si="206"/>
        <v>89</v>
      </c>
      <c r="BA197" s="71">
        <f t="shared" si="207"/>
        <v>6.06</v>
      </c>
      <c r="BB197" s="71">
        <v>1</v>
      </c>
      <c r="BC197" s="62">
        <f t="shared" si="208"/>
        <v>1.51</v>
      </c>
      <c r="BD197" s="70">
        <f t="shared" si="170"/>
        <v>5760</v>
      </c>
      <c r="BE197" s="70">
        <f t="shared" si="209"/>
        <v>774086.4</v>
      </c>
      <c r="BF197" s="70">
        <f t="shared" si="210"/>
        <v>13829502.176000852</v>
      </c>
      <c r="BG197" s="70">
        <f t="shared" si="211"/>
        <v>95672795258076.281</v>
      </c>
      <c r="BH197" s="70">
        <f t="shared" si="212"/>
        <v>6815.2213089139059</v>
      </c>
      <c r="BI197" s="99">
        <f t="shared" si="245"/>
        <v>17.865579573547411</v>
      </c>
      <c r="BK197" s="71">
        <f t="shared" si="213"/>
        <v>39</v>
      </c>
      <c r="BL197" s="71">
        <f t="shared" si="214"/>
        <v>7.8199999999999994</v>
      </c>
      <c r="BM197" s="71">
        <v>1</v>
      </c>
      <c r="BN197" s="62">
        <f t="shared" si="215"/>
        <v>1.76</v>
      </c>
      <c r="BO197" s="70">
        <f t="shared" si="171"/>
        <v>5</v>
      </c>
      <c r="BP197" s="70">
        <f t="shared" si="216"/>
        <v>343.2</v>
      </c>
      <c r="BQ197" s="70">
        <f t="shared" si="217"/>
        <v>17427.725836737813</v>
      </c>
      <c r="BR197" s="70">
        <f t="shared" si="218"/>
        <v>123458953616857.52</v>
      </c>
      <c r="BS197" s="70">
        <f t="shared" si="219"/>
        <v>6815.2213089139059</v>
      </c>
      <c r="BT197" s="99">
        <f t="shared" si="246"/>
        <v>50.780086936881737</v>
      </c>
      <c r="BV197" s="71">
        <f t="shared" si="220"/>
        <v>-16</v>
      </c>
      <c r="BW197" s="71">
        <f t="shared" si="221"/>
        <v>9.8550000000000004</v>
      </c>
      <c r="BX197" s="71">
        <v>1</v>
      </c>
      <c r="BY197" s="62">
        <f t="shared" si="222"/>
        <v>2.0350000000000001</v>
      </c>
      <c r="BZ197" s="70">
        <f t="shared" si="172"/>
        <v>1</v>
      </c>
      <c r="CA197" s="70">
        <f t="shared" si="223"/>
        <v>-32.56</v>
      </c>
      <c r="CB197" s="70">
        <f t="shared" si="224"/>
        <v>10.724094751604119</v>
      </c>
      <c r="CC197" s="70">
        <f t="shared" si="225"/>
        <v>155586699219198.34</v>
      </c>
      <c r="CD197" s="70">
        <f t="shared" si="226"/>
        <v>6815.2213089139059</v>
      </c>
      <c r="CG197" s="71">
        <f t="shared" si="227"/>
        <v>-66</v>
      </c>
      <c r="CH197" s="71">
        <f t="shared" si="228"/>
        <v>12.14</v>
      </c>
      <c r="CI197" s="71">
        <v>1</v>
      </c>
      <c r="CJ197" s="62">
        <f t="shared" si="229"/>
        <v>2.2850000000000001</v>
      </c>
      <c r="CK197" s="70">
        <f t="shared" si="173"/>
        <v>1</v>
      </c>
      <c r="CL197" s="70">
        <f t="shared" si="230"/>
        <v>-150.81</v>
      </c>
      <c r="CM197" s="70">
        <f t="shared" si="231"/>
        <v>1.2900981248065064E-2</v>
      </c>
      <c r="CN197" s="70">
        <f t="shared" si="232"/>
        <v>191661342315684.22</v>
      </c>
      <c r="CO197" s="70">
        <f t="shared" si="233"/>
        <v>6815.2213089139059</v>
      </c>
      <c r="CR197" s="71">
        <f t="shared" si="234"/>
        <v>-129</v>
      </c>
      <c r="CS197" s="71">
        <f t="shared" si="235"/>
        <v>14.74</v>
      </c>
      <c r="CT197" s="71">
        <v>1</v>
      </c>
      <c r="CU197" s="62">
        <f t="shared" si="242"/>
        <v>2.6</v>
      </c>
      <c r="CV197" s="70">
        <f t="shared" si="174"/>
        <v>1</v>
      </c>
      <c r="CW197" s="70">
        <f t="shared" si="236"/>
        <v>-335.40000000000003</v>
      </c>
      <c r="CX197" s="70">
        <f t="shared" si="237"/>
        <v>2.523036860325359E-6</v>
      </c>
      <c r="CY197" s="70">
        <f t="shared" si="238"/>
        <v>232709076254792.81</v>
      </c>
      <c r="CZ197" s="70">
        <f t="shared" si="239"/>
        <v>6815.2213089139059</v>
      </c>
    </row>
    <row r="198" spans="1:104">
      <c r="A198" s="62">
        <f t="shared" si="175"/>
        <v>194.0117205133333</v>
      </c>
      <c r="B198" s="62">
        <f t="shared" si="176"/>
        <v>6.4</v>
      </c>
      <c r="C198" s="83">
        <f t="shared" si="244"/>
        <v>7.8199999999999994</v>
      </c>
      <c r="D198" s="87"/>
      <c r="E198" s="65">
        <f t="shared" si="177"/>
        <v>362703572709.30817</v>
      </c>
      <c r="F198" s="62">
        <f t="shared" si="240"/>
        <v>38.40000000000002</v>
      </c>
      <c r="G198" s="66">
        <v>192</v>
      </c>
      <c r="H198" s="71">
        <f t="shared" si="178"/>
        <v>192</v>
      </c>
      <c r="I198" s="71">
        <f t="shared" si="179"/>
        <v>1</v>
      </c>
      <c r="J198" s="71">
        <v>1</v>
      </c>
      <c r="K198" s="62">
        <f t="shared" si="180"/>
        <v>1</v>
      </c>
      <c r="L198" s="70">
        <f t="shared" ref="L198:L261" si="249">L197*J198</f>
        <v>774466560</v>
      </c>
      <c r="M198" s="70">
        <f t="shared" si="181"/>
        <v>148697579520</v>
      </c>
      <c r="N198" s="70">
        <f t="shared" si="182"/>
        <v>3627035727093.0815</v>
      </c>
      <c r="O198" s="70">
        <f t="shared" si="183"/>
        <v>18135178635465.41</v>
      </c>
      <c r="P198" s="70">
        <f t="shared" si="184"/>
        <v>7062.0266266853323</v>
      </c>
      <c r="Q198" s="99">
        <f t="shared" si="243"/>
        <v>24.392029371300161</v>
      </c>
      <c r="S198" s="71">
        <f t="shared" si="185"/>
        <v>182</v>
      </c>
      <c r="T198" s="71">
        <f t="shared" si="186"/>
        <v>2.0499999999999998</v>
      </c>
      <c r="U198" s="71">
        <v>1</v>
      </c>
      <c r="V198" s="62">
        <f t="shared" si="187"/>
        <v>1.05</v>
      </c>
      <c r="W198" s="70">
        <f t="shared" ref="W198:W261" si="250">W197*U198</f>
        <v>1548933120</v>
      </c>
      <c r="X198" s="70">
        <f t="shared" si="188"/>
        <v>296001119232</v>
      </c>
      <c r="Y198" s="70">
        <f t="shared" si="189"/>
        <v>1858855810135.2029</v>
      </c>
      <c r="Z198" s="70">
        <f t="shared" si="190"/>
        <v>37177116202704.086</v>
      </c>
      <c r="AA198" s="70">
        <f t="shared" si="191"/>
        <v>7062.0266266853323</v>
      </c>
      <c r="AB198" s="99">
        <f t="shared" si="247"/>
        <v>6.2798945320144801</v>
      </c>
      <c r="AD198" s="71">
        <f t="shared" si="192"/>
        <v>157</v>
      </c>
      <c r="AE198" s="71">
        <f t="shared" si="193"/>
        <v>3.2249999999999996</v>
      </c>
      <c r="AF198" s="71">
        <v>1</v>
      </c>
      <c r="AG198" s="62">
        <f t="shared" si="194"/>
        <v>1.175</v>
      </c>
      <c r="AH198" s="70">
        <f t="shared" ref="AH198:AH261" si="251">AH197*AF198</f>
        <v>11854080</v>
      </c>
      <c r="AI198" s="70">
        <f t="shared" si="195"/>
        <v>2186781408</v>
      </c>
      <c r="AJ198" s="70">
        <f t="shared" si="196"/>
        <v>91384298592.774689</v>
      </c>
      <c r="AK198" s="70">
        <f t="shared" si="197"/>
        <v>58485951099375.937</v>
      </c>
      <c r="AL198" s="70">
        <f t="shared" si="198"/>
        <v>7062.0266266853323</v>
      </c>
      <c r="AM198" s="99">
        <f t="shared" si="241"/>
        <v>41.789407143512122</v>
      </c>
      <c r="AO198" s="71">
        <f t="shared" si="199"/>
        <v>127</v>
      </c>
      <c r="AP198" s="71">
        <f t="shared" si="200"/>
        <v>4.55</v>
      </c>
      <c r="AQ198" s="71">
        <v>1</v>
      </c>
      <c r="AR198" s="62">
        <f t="shared" si="201"/>
        <v>1.325</v>
      </c>
      <c r="AS198" s="70">
        <f t="shared" ref="AS198:AS261" si="252">AS197*AQ198</f>
        <v>1016064</v>
      </c>
      <c r="AT198" s="70">
        <f t="shared" si="202"/>
        <v>170978169.59999999</v>
      </c>
      <c r="AU198" s="70">
        <f t="shared" si="203"/>
        <v>2014527900.1798644</v>
      </c>
      <c r="AV198" s="70">
        <f t="shared" si="204"/>
        <v>82515062791367.609</v>
      </c>
      <c r="AW198" s="70">
        <f t="shared" si="205"/>
        <v>7062.0266266853323</v>
      </c>
      <c r="AX198" s="99">
        <f t="shared" si="248"/>
        <v>11.782369087777768</v>
      </c>
      <c r="AZ198" s="71">
        <f t="shared" si="206"/>
        <v>90</v>
      </c>
      <c r="BA198" s="71">
        <f t="shared" si="207"/>
        <v>6.06</v>
      </c>
      <c r="BB198" s="71">
        <v>1</v>
      </c>
      <c r="BC198" s="62">
        <f t="shared" si="208"/>
        <v>1.51</v>
      </c>
      <c r="BD198" s="70">
        <f t="shared" ref="BD198:BD261" si="253">BD197*BB198</f>
        <v>5760</v>
      </c>
      <c r="BE198" s="70">
        <f t="shared" si="209"/>
        <v>782784</v>
      </c>
      <c r="BF198" s="70">
        <f t="shared" si="210"/>
        <v>15885926.400000094</v>
      </c>
      <c r="BG198" s="70">
        <f t="shared" si="211"/>
        <v>109899182530920.36</v>
      </c>
      <c r="BH198" s="70">
        <f t="shared" si="212"/>
        <v>7062.0266266853323</v>
      </c>
      <c r="BI198" s="99">
        <f t="shared" si="245"/>
        <v>20.294137846455847</v>
      </c>
      <c r="BK198" s="71">
        <f t="shared" si="213"/>
        <v>40</v>
      </c>
      <c r="BL198" s="71">
        <f t="shared" si="214"/>
        <v>7.8199999999999994</v>
      </c>
      <c r="BM198" s="71">
        <v>10</v>
      </c>
      <c r="BN198" s="62">
        <f t="shared" si="215"/>
        <v>1.76</v>
      </c>
      <c r="BO198" s="70">
        <f t="shared" ref="BO198:BO261" si="254">BO197*BM198</f>
        <v>50</v>
      </c>
      <c r="BP198" s="70">
        <f t="shared" si="216"/>
        <v>3520</v>
      </c>
      <c r="BQ198" s="70">
        <f t="shared" si="217"/>
        <v>20019.200000000052</v>
      </c>
      <c r="BR198" s="70">
        <f t="shared" si="218"/>
        <v>141817096929339.47</v>
      </c>
      <c r="BS198" s="70">
        <f t="shared" si="219"/>
        <v>7062.0266266853323</v>
      </c>
      <c r="BT198" s="99">
        <f t="shared" si="246"/>
        <v>5.6872727272727417</v>
      </c>
      <c r="BV198" s="71">
        <f t="shared" si="220"/>
        <v>-15</v>
      </c>
      <c r="BW198" s="71">
        <f t="shared" si="221"/>
        <v>9.8550000000000004</v>
      </c>
      <c r="BX198" s="71">
        <v>1</v>
      </c>
      <c r="BY198" s="62">
        <f t="shared" si="222"/>
        <v>2.0350000000000001</v>
      </c>
      <c r="BZ198" s="70">
        <f t="shared" ref="BZ198:BZ261" si="255">BZ197*BX198</f>
        <v>1</v>
      </c>
      <c r="CA198" s="70">
        <f t="shared" si="223"/>
        <v>-30.525000000000002</v>
      </c>
      <c r="CB198" s="70">
        <f t="shared" si="224"/>
        <v>12.318749999999991</v>
      </c>
      <c r="CC198" s="70">
        <f t="shared" si="225"/>
        <v>178722185452511.59</v>
      </c>
      <c r="CD198" s="70">
        <f t="shared" si="226"/>
        <v>7062.0266266853323</v>
      </c>
      <c r="CG198" s="71">
        <f t="shared" si="227"/>
        <v>-65</v>
      </c>
      <c r="CH198" s="71">
        <f t="shared" si="228"/>
        <v>12.14</v>
      </c>
      <c r="CI198" s="71">
        <v>1</v>
      </c>
      <c r="CJ198" s="62">
        <f t="shared" si="229"/>
        <v>2.2850000000000001</v>
      </c>
      <c r="CK198" s="70">
        <f t="shared" ref="CK198:CK261" si="256">CK197*CI198</f>
        <v>1</v>
      </c>
      <c r="CL198" s="70">
        <f t="shared" si="230"/>
        <v>-148.52500000000001</v>
      </c>
      <c r="CM198" s="70">
        <f t="shared" si="231"/>
        <v>1.4819335937499935E-2</v>
      </c>
      <c r="CN198" s="70">
        <f t="shared" si="232"/>
        <v>220161068634550.06</v>
      </c>
      <c r="CO198" s="70">
        <f t="shared" si="233"/>
        <v>7062.0266266853323</v>
      </c>
      <c r="CR198" s="71">
        <f t="shared" si="234"/>
        <v>-128</v>
      </c>
      <c r="CS198" s="71">
        <f t="shared" si="235"/>
        <v>14.74</v>
      </c>
      <c r="CT198" s="71">
        <v>1</v>
      </c>
      <c r="CU198" s="62">
        <f t="shared" si="242"/>
        <v>2.6</v>
      </c>
      <c r="CV198" s="70">
        <f t="shared" ref="CV198:CV261" si="257">CV197*CT198</f>
        <v>1</v>
      </c>
      <c r="CW198" s="70">
        <f t="shared" si="236"/>
        <v>-332.8</v>
      </c>
      <c r="CX198" s="70">
        <f t="shared" si="237"/>
        <v>2.8982082910526238E-6</v>
      </c>
      <c r="CY198" s="70">
        <f t="shared" si="238"/>
        <v>267312533086760.09</v>
      </c>
      <c r="CZ198" s="70">
        <f t="shared" si="239"/>
        <v>7062.0266266853323</v>
      </c>
    </row>
    <row r="199" spans="1:104">
      <c r="A199" s="62">
        <f t="shared" ref="A199:A262" si="258">POWER(POWER(2,0.05),G199-40)</f>
        <v>200.85352906157064</v>
      </c>
      <c r="B199" s="62">
        <f t="shared" ref="B199:B262" si="259">G199/30</f>
        <v>6.4333333333333336</v>
      </c>
      <c r="C199" s="83">
        <f t="shared" si="244"/>
        <v>7.8199999999999994</v>
      </c>
      <c r="D199" s="87"/>
      <c r="E199" s="65">
        <f t="shared" ref="E199:E262" si="260">POWER($F$1,G199)</f>
        <v>416636997322.7298</v>
      </c>
      <c r="F199" s="62">
        <f t="shared" si="240"/>
        <v>38.600000000000016</v>
      </c>
      <c r="G199" s="66">
        <v>193</v>
      </c>
      <c r="H199" s="71">
        <f t="shared" ref="H199:H262" si="261">$G199-I$3</f>
        <v>193</v>
      </c>
      <c r="I199" s="71">
        <f t="shared" ref="I199:I262" si="262">J$3</f>
        <v>1</v>
      </c>
      <c r="J199" s="71">
        <v>1</v>
      </c>
      <c r="K199" s="62">
        <f t="shared" ref="K199:K262" si="263">K$3</f>
        <v>1</v>
      </c>
      <c r="L199" s="70">
        <f t="shared" si="249"/>
        <v>774466560</v>
      </c>
      <c r="M199" s="70">
        <f t="shared" ref="M199:M262" si="264">H199*L199*K199</f>
        <v>149472046080</v>
      </c>
      <c r="N199" s="70">
        <f t="shared" ref="N199:N262" si="265">J$3*10*POWER($F$1,H199)</f>
        <v>4166369973227.2979</v>
      </c>
      <c r="O199" s="70">
        <f t="shared" ref="O199:O262" si="266">J$3*$E199*50</f>
        <v>20831849866136.488</v>
      </c>
      <c r="P199" s="70">
        <f t="shared" ref="P199:P262" si="267">$A199*(30+$B199)</f>
        <v>7317.7635754765579</v>
      </c>
      <c r="Q199" s="99">
        <f t="shared" si="243"/>
        <v>27.873907412743819</v>
      </c>
      <c r="S199" s="71">
        <f t="shared" ref="S199:S262" si="268">$G199-T$3</f>
        <v>183</v>
      </c>
      <c r="T199" s="71">
        <f t="shared" ref="T199:T262" si="269">U$3</f>
        <v>2.0499999999999998</v>
      </c>
      <c r="U199" s="71">
        <v>1</v>
      </c>
      <c r="V199" s="62">
        <f t="shared" ref="V199:V262" si="270">V$3</f>
        <v>1.05</v>
      </c>
      <c r="W199" s="70">
        <f t="shared" si="250"/>
        <v>1548933120</v>
      </c>
      <c r="X199" s="70">
        <f t="shared" ref="X199:X262" si="271">S199*W199*V199</f>
        <v>297627499008</v>
      </c>
      <c r="Y199" s="70">
        <f t="shared" ref="Y199:Y262" si="272">U$3*10*POWER($F$1,S199)</f>
        <v>2135264611278.989</v>
      </c>
      <c r="Z199" s="70">
        <f t="shared" ref="Z199:Z262" si="273">U$3*$E199*50</f>
        <v>42705292225579.805</v>
      </c>
      <c r="AA199" s="70">
        <f t="shared" ref="AA199:AA262" si="274">$A199*(30+$B199)</f>
        <v>7317.7635754765579</v>
      </c>
      <c r="AB199" s="99">
        <f t="shared" si="247"/>
        <v>7.1742853681057026</v>
      </c>
      <c r="AD199" s="71">
        <f t="shared" ref="AD199:AD262" si="275">$G199-AE$3</f>
        <v>158</v>
      </c>
      <c r="AE199" s="71">
        <f t="shared" ref="AE199:AE262" si="276">AF$3</f>
        <v>3.2249999999999996</v>
      </c>
      <c r="AF199" s="71">
        <v>1</v>
      </c>
      <c r="AG199" s="62">
        <f t="shared" ref="AG199:AG262" si="277">AG$3</f>
        <v>1.175</v>
      </c>
      <c r="AH199" s="70">
        <f t="shared" si="251"/>
        <v>11854080</v>
      </c>
      <c r="AI199" s="70">
        <f t="shared" ref="AI199:AI262" si="278">AD199*AH199*AG199</f>
        <v>2200709952</v>
      </c>
      <c r="AJ199" s="70">
        <f t="shared" ref="AJ199:AJ262" si="279">AF$3*10*POWER($F$1,AD199)</f>
        <v>104972993466.07812</v>
      </c>
      <c r="AK199" s="70">
        <f t="shared" ref="AK199:AK262" si="280">AF$3*$E199*50</f>
        <v>67182715818290.172</v>
      </c>
      <c r="AL199" s="70">
        <f t="shared" ref="AL199:AL262" si="281">$A199*(30+$B199)</f>
        <v>7317.7635754765579</v>
      </c>
      <c r="AM199" s="99">
        <f t="shared" si="241"/>
        <v>47.699604107610327</v>
      </c>
      <c r="AO199" s="71">
        <f t="shared" ref="AO199:AO262" si="282">$G199-AP$3</f>
        <v>128</v>
      </c>
      <c r="AP199" s="71">
        <f t="shared" ref="AP199:AP262" si="283">AQ$3</f>
        <v>4.55</v>
      </c>
      <c r="AQ199" s="71">
        <v>1</v>
      </c>
      <c r="AR199" s="62">
        <f t="shared" ref="AR199:AR262" si="284">AR$3</f>
        <v>1.325</v>
      </c>
      <c r="AS199" s="70">
        <f t="shared" si="252"/>
        <v>1016064</v>
      </c>
      <c r="AT199" s="70">
        <f t="shared" ref="AT199:AT262" si="285">AO199*AS199*AR199</f>
        <v>172324454.40000001</v>
      </c>
      <c r="AU199" s="70">
        <f t="shared" ref="AU199:AU262" si="286">AQ$3*10*POWER($F$1,AO199)</f>
        <v>2314084885.0322413</v>
      </c>
      <c r="AV199" s="70">
        <f t="shared" ref="AV199:AV262" si="287">AQ$3*$E199*50</f>
        <v>94784916890921.016</v>
      </c>
      <c r="AW199" s="70">
        <f t="shared" ref="AW199:AW262" si="288">$A199*(30+$B199)</f>
        <v>7317.7635754765579</v>
      </c>
      <c r="AX199" s="99">
        <f t="shared" si="248"/>
        <v>13.428650582933408</v>
      </c>
      <c r="AZ199" s="71">
        <f t="shared" ref="AZ199:AZ262" si="289">$G199-BA$3</f>
        <v>91</v>
      </c>
      <c r="BA199" s="71">
        <f t="shared" ref="BA199:BA262" si="290">BB$3</f>
        <v>6.06</v>
      </c>
      <c r="BB199" s="71">
        <v>1</v>
      </c>
      <c r="BC199" s="62">
        <f t="shared" ref="BC199:BC262" si="291">BC$3</f>
        <v>1.51</v>
      </c>
      <c r="BD199" s="70">
        <f t="shared" si="253"/>
        <v>5760</v>
      </c>
      <c r="BE199" s="70">
        <f t="shared" ref="BE199:BE262" si="292">AZ199*BD199*BC199</f>
        <v>791481.6</v>
      </c>
      <c r="BF199" s="70">
        <f t="shared" ref="BF199:BF262" si="293">BB$3*10*POWER($F$1,AZ199)</f>
        <v>18248137.523284078</v>
      </c>
      <c r="BG199" s="70">
        <f t="shared" ref="BG199:BG262" si="294">BB$3*$E199*50</f>
        <v>126241010188787.11</v>
      </c>
      <c r="BH199" s="70">
        <f t="shared" ref="BH199:BH262" si="295">$A199*(30+$B199)</f>
        <v>7317.7635754765579</v>
      </c>
      <c r="BI199" s="99">
        <f t="shared" si="245"/>
        <v>23.055668664039793</v>
      </c>
      <c r="BK199" s="71">
        <f t="shared" ref="BK199:BK262" si="296">$G199-BL$3</f>
        <v>41</v>
      </c>
      <c r="BL199" s="71">
        <f t="shared" ref="BL199:BL262" si="297">BM$3</f>
        <v>7.8199999999999994</v>
      </c>
      <c r="BM199" s="71">
        <v>1</v>
      </c>
      <c r="BN199" s="62">
        <f t="shared" ref="BN199:BN262" si="298">BN$3</f>
        <v>1.76</v>
      </c>
      <c r="BO199" s="70">
        <f t="shared" si="254"/>
        <v>50</v>
      </c>
      <c r="BP199" s="70">
        <f t="shared" ref="BP199:BP262" si="299">BK199*BO199*BN199</f>
        <v>3608</v>
      </c>
      <c r="BQ199" s="70">
        <f t="shared" ref="BQ199:BQ262" si="300">BM$3*10*POWER($F$1,BK199)</f>
        <v>22996.022108356705</v>
      </c>
      <c r="BR199" s="70">
        <f t="shared" ref="BR199:BR262" si="301">BM$3*$E199*50</f>
        <v>162905065953187.34</v>
      </c>
      <c r="BS199" s="70">
        <f t="shared" ref="BS199:BS262" si="302">$A199*(30+$B199)</f>
        <v>7317.7635754765579</v>
      </c>
      <c r="BT199" s="99">
        <f t="shared" si="246"/>
        <v>6.3736203182806834</v>
      </c>
      <c r="BV199" s="71">
        <f t="shared" ref="BV199:BV262" si="303">$G199-BW$3</f>
        <v>-14</v>
      </c>
      <c r="BW199" s="71">
        <f t="shared" ref="BW199:BW262" si="304">BX$3</f>
        <v>9.8550000000000004</v>
      </c>
      <c r="BX199" s="71">
        <v>1</v>
      </c>
      <c r="BY199" s="62">
        <f t="shared" ref="BY199:BY262" si="305">BY$3</f>
        <v>2.0350000000000001</v>
      </c>
      <c r="BZ199" s="70">
        <f t="shared" si="255"/>
        <v>1</v>
      </c>
      <c r="CA199" s="70">
        <f t="shared" ref="CA199:CA262" si="306">BV199*BZ199*BY199</f>
        <v>-28.490000000000002</v>
      </c>
      <c r="CB199" s="70">
        <f t="shared" ref="CB199:CB262" si="307">BX$3*10*POWER($F$1,BV199)</f>
        <v>14.150527860619716</v>
      </c>
      <c r="CC199" s="70">
        <f t="shared" ref="CC199:CC262" si="308">BX$3*$E199*50</f>
        <v>205297880430775.12</v>
      </c>
      <c r="CD199" s="70">
        <f t="shared" ref="CD199:CD262" si="309">$A199*(30+$B199)</f>
        <v>7317.7635754765579</v>
      </c>
      <c r="CG199" s="71">
        <f t="shared" ref="CG199:CG262" si="310">$G199-CH$3</f>
        <v>-64</v>
      </c>
      <c r="CH199" s="71">
        <f t="shared" ref="CH199:CH262" si="311">CI$3</f>
        <v>12.14</v>
      </c>
      <c r="CI199" s="71">
        <v>1</v>
      </c>
      <c r="CJ199" s="62">
        <f t="shared" ref="CJ199:CJ262" si="312">CJ$3</f>
        <v>2.2850000000000001</v>
      </c>
      <c r="CK199" s="70">
        <f t="shared" si="256"/>
        <v>1</v>
      </c>
      <c r="CL199" s="70">
        <f t="shared" ref="CL199:CL262" si="313">CG199*CK199*CJ199</f>
        <v>-146.24</v>
      </c>
      <c r="CM199" s="70">
        <f t="shared" ref="CM199:CM262" si="314">CI$3*10*POWER($F$1,CG199)</f>
        <v>1.702294681355462E-2</v>
      </c>
      <c r="CN199" s="70">
        <f t="shared" ref="CN199:CN262" si="315">CI$3*$E199*50</f>
        <v>252898657374897.03</v>
      </c>
      <c r="CO199" s="70">
        <f t="shared" ref="CO199:CO262" si="316">$A199*(30+$B199)</f>
        <v>7317.7635754765579</v>
      </c>
      <c r="CR199" s="71">
        <f t="shared" ref="CR199:CR262" si="317">$G199-CS$3</f>
        <v>-127</v>
      </c>
      <c r="CS199" s="71">
        <f t="shared" ref="CS199:CS262" si="318">CT$3</f>
        <v>14.74</v>
      </c>
      <c r="CT199" s="71">
        <v>1</v>
      </c>
      <c r="CU199" s="62">
        <f t="shared" si="242"/>
        <v>2.6</v>
      </c>
      <c r="CV199" s="70">
        <f t="shared" si="257"/>
        <v>1</v>
      </c>
      <c r="CW199" s="70">
        <f t="shared" ref="CW199:CW262" si="319">CR199*CV199*CU199</f>
        <v>-330.2</v>
      </c>
      <c r="CX199" s="70">
        <f t="shared" ref="CX199:CX262" si="320">CT$3*10*POWER($F$1,CR199)</f>
        <v>3.3291670963709173E-6</v>
      </c>
      <c r="CY199" s="70">
        <f t="shared" ref="CY199:CY262" si="321">CT$3*$E199*50</f>
        <v>307061467026851.87</v>
      </c>
      <c r="CZ199" s="70">
        <f t="shared" ref="CZ199:CZ262" si="322">$A199*(30+$B199)</f>
        <v>7317.7635754765579</v>
      </c>
    </row>
    <row r="200" spans="1:104">
      <c r="A200" s="62">
        <f t="shared" si="258"/>
        <v>207.93661346719887</v>
      </c>
      <c r="B200" s="62">
        <f t="shared" si="259"/>
        <v>6.4666666666666668</v>
      </c>
      <c r="C200" s="83">
        <f t="shared" si="244"/>
        <v>7.8199999999999994</v>
      </c>
      <c r="D200" s="87"/>
      <c r="E200" s="65">
        <f t="shared" si="260"/>
        <v>478590233455.52386</v>
      </c>
      <c r="F200" s="62">
        <f t="shared" ref="F200:F263" si="323">LOG(E200,2)</f>
        <v>38.800000000000018</v>
      </c>
      <c r="G200" s="66">
        <v>194</v>
      </c>
      <c r="H200" s="71">
        <f t="shared" si="261"/>
        <v>194</v>
      </c>
      <c r="I200" s="71">
        <f t="shared" si="262"/>
        <v>1</v>
      </c>
      <c r="J200" s="71">
        <v>1</v>
      </c>
      <c r="K200" s="62">
        <f t="shared" si="263"/>
        <v>1</v>
      </c>
      <c r="L200" s="70">
        <f t="shared" si="249"/>
        <v>774466560</v>
      </c>
      <c r="M200" s="70">
        <f t="shared" si="264"/>
        <v>150246512640</v>
      </c>
      <c r="N200" s="70">
        <f t="shared" si="265"/>
        <v>4785902334555.2383</v>
      </c>
      <c r="O200" s="70">
        <f t="shared" si="266"/>
        <v>23929511672776.191</v>
      </c>
      <c r="P200" s="70">
        <f t="shared" si="267"/>
        <v>7582.7551711038523</v>
      </c>
      <c r="Q200" s="99">
        <f t="shared" si="243"/>
        <v>31.853666687243241</v>
      </c>
      <c r="S200" s="71">
        <f t="shared" si="268"/>
        <v>184</v>
      </c>
      <c r="T200" s="71">
        <f t="shared" si="269"/>
        <v>2.0499999999999998</v>
      </c>
      <c r="U200" s="71">
        <v>1</v>
      </c>
      <c r="V200" s="62">
        <f t="shared" si="270"/>
        <v>1.05</v>
      </c>
      <c r="W200" s="70">
        <f t="shared" si="250"/>
        <v>1548933120</v>
      </c>
      <c r="X200" s="70">
        <f t="shared" si="271"/>
        <v>299253878784</v>
      </c>
      <c r="Y200" s="70">
        <f t="shared" si="272"/>
        <v>2452774946459.5581</v>
      </c>
      <c r="Z200" s="70">
        <f t="shared" si="273"/>
        <v>49055498929191.195</v>
      </c>
      <c r="AA200" s="70">
        <f t="shared" si="274"/>
        <v>7582.7551711038523</v>
      </c>
      <c r="AB200" s="99">
        <f t="shared" si="247"/>
        <v>8.1963012690971979</v>
      </c>
      <c r="AD200" s="71">
        <f t="shared" si="275"/>
        <v>159</v>
      </c>
      <c r="AE200" s="71">
        <f t="shared" si="276"/>
        <v>3.2249999999999996</v>
      </c>
      <c r="AF200" s="71">
        <v>1</v>
      </c>
      <c r="AG200" s="62">
        <f t="shared" si="277"/>
        <v>1.175</v>
      </c>
      <c r="AH200" s="70">
        <f t="shared" si="251"/>
        <v>11854080</v>
      </c>
      <c r="AI200" s="70">
        <f t="shared" si="278"/>
        <v>2214638496</v>
      </c>
      <c r="AJ200" s="70">
        <f t="shared" si="279"/>
        <v>120582304913.59848</v>
      </c>
      <c r="AK200" s="70">
        <f t="shared" si="280"/>
        <v>77172675144703.203</v>
      </c>
      <c r="AL200" s="70">
        <f t="shared" si="281"/>
        <v>7582.7551711038523</v>
      </c>
      <c r="AM200" s="99">
        <f t="shared" ref="AM200:AM263" si="324">AJ200/AI200</f>
        <v>54.447850126054377</v>
      </c>
      <c r="AO200" s="71">
        <f t="shared" si="282"/>
        <v>129</v>
      </c>
      <c r="AP200" s="71">
        <f t="shared" si="283"/>
        <v>4.55</v>
      </c>
      <c r="AQ200" s="71">
        <v>1</v>
      </c>
      <c r="AR200" s="62">
        <f t="shared" si="284"/>
        <v>1.325</v>
      </c>
      <c r="AS200" s="70">
        <f t="shared" si="252"/>
        <v>1016064</v>
      </c>
      <c r="AT200" s="70">
        <f t="shared" si="285"/>
        <v>173670739.19999999</v>
      </c>
      <c r="AU200" s="70">
        <f t="shared" si="286"/>
        <v>2658185500.7600389</v>
      </c>
      <c r="AV200" s="70">
        <f t="shared" si="287"/>
        <v>108879278111131.67</v>
      </c>
      <c r="AW200" s="70">
        <f t="shared" si="288"/>
        <v>7582.7551711038523</v>
      </c>
      <c r="AX200" s="99">
        <f t="shared" si="248"/>
        <v>15.305891556659184</v>
      </c>
      <c r="AZ200" s="71">
        <f t="shared" si="289"/>
        <v>92</v>
      </c>
      <c r="BA200" s="71">
        <f t="shared" si="290"/>
        <v>6.06</v>
      </c>
      <c r="BB200" s="71">
        <v>1</v>
      </c>
      <c r="BC200" s="62">
        <f t="shared" si="291"/>
        <v>1.51</v>
      </c>
      <c r="BD200" s="70">
        <f t="shared" si="253"/>
        <v>5760</v>
      </c>
      <c r="BE200" s="70">
        <f t="shared" si="292"/>
        <v>800179.19999999995</v>
      </c>
      <c r="BF200" s="70">
        <f t="shared" si="293"/>
        <v>20961605.554756094</v>
      </c>
      <c r="BG200" s="70">
        <f t="shared" si="294"/>
        <v>145012840737023.72</v>
      </c>
      <c r="BH200" s="70">
        <f t="shared" si="295"/>
        <v>7582.7551711038523</v>
      </c>
      <c r="BI200" s="99">
        <f t="shared" si="245"/>
        <v>26.196139008307259</v>
      </c>
      <c r="BK200" s="71">
        <f t="shared" si="296"/>
        <v>42</v>
      </c>
      <c r="BL200" s="71">
        <f t="shared" si="297"/>
        <v>7.8199999999999994</v>
      </c>
      <c r="BM200" s="71">
        <v>1</v>
      </c>
      <c r="BN200" s="62">
        <f t="shared" si="298"/>
        <v>1.76</v>
      </c>
      <c r="BO200" s="70">
        <f t="shared" si="254"/>
        <v>50</v>
      </c>
      <c r="BP200" s="70">
        <f t="shared" si="299"/>
        <v>3696</v>
      </c>
      <c r="BQ200" s="70">
        <f t="shared" si="300"/>
        <v>26415.492767344796</v>
      </c>
      <c r="BR200" s="70">
        <f t="shared" si="301"/>
        <v>187128781281109.81</v>
      </c>
      <c r="BS200" s="70">
        <f t="shared" si="302"/>
        <v>7582.7551711038523</v>
      </c>
      <c r="BT200" s="99">
        <f t="shared" si="246"/>
        <v>7.1470489089136358</v>
      </c>
      <c r="BV200" s="71">
        <f t="shared" si="303"/>
        <v>-13</v>
      </c>
      <c r="BW200" s="71">
        <f t="shared" si="304"/>
        <v>9.8550000000000004</v>
      </c>
      <c r="BX200" s="71">
        <v>1</v>
      </c>
      <c r="BY200" s="62">
        <f t="shared" si="305"/>
        <v>2.0350000000000001</v>
      </c>
      <c r="BZ200" s="70">
        <f t="shared" si="255"/>
        <v>1</v>
      </c>
      <c r="CA200" s="70">
        <f t="shared" si="306"/>
        <v>-26.455000000000002</v>
      </c>
      <c r="CB200" s="70">
        <f t="shared" si="307"/>
        <v>16.254688075833577</v>
      </c>
      <c r="CC200" s="70">
        <f t="shared" si="308"/>
        <v>235825337535209.37</v>
      </c>
      <c r="CD200" s="70">
        <f t="shared" si="309"/>
        <v>7582.7551711038523</v>
      </c>
      <c r="CG200" s="71">
        <f t="shared" si="310"/>
        <v>-63</v>
      </c>
      <c r="CH200" s="71">
        <f t="shared" si="311"/>
        <v>12.14</v>
      </c>
      <c r="CI200" s="71">
        <v>1</v>
      </c>
      <c r="CJ200" s="62">
        <f t="shared" si="312"/>
        <v>2.2850000000000001</v>
      </c>
      <c r="CK200" s="70">
        <f t="shared" si="256"/>
        <v>1</v>
      </c>
      <c r="CL200" s="70">
        <f t="shared" si="313"/>
        <v>-143.95500000000001</v>
      </c>
      <c r="CM200" s="70">
        <f t="shared" si="314"/>
        <v>1.9554231001932213E-2</v>
      </c>
      <c r="CN200" s="70">
        <f t="shared" si="315"/>
        <v>290504271707503</v>
      </c>
      <c r="CO200" s="70">
        <f t="shared" si="316"/>
        <v>7582.7551711038523</v>
      </c>
      <c r="CR200" s="71">
        <f t="shared" si="317"/>
        <v>-126</v>
      </c>
      <c r="CS200" s="71">
        <f t="shared" si="318"/>
        <v>14.74</v>
      </c>
      <c r="CT200" s="71">
        <v>1</v>
      </c>
      <c r="CU200" s="62">
        <f t="shared" ref="CU200:CU263" si="325">CU199</f>
        <v>2.6</v>
      </c>
      <c r="CV200" s="70">
        <f t="shared" si="257"/>
        <v>1</v>
      </c>
      <c r="CW200" s="70">
        <f t="shared" si="319"/>
        <v>-327.60000000000002</v>
      </c>
      <c r="CX200" s="70">
        <f t="shared" si="320"/>
        <v>3.8242087671115287E-6</v>
      </c>
      <c r="CY200" s="70">
        <f t="shared" si="321"/>
        <v>352721002056721.12</v>
      </c>
      <c r="CZ200" s="70">
        <f t="shared" si="322"/>
        <v>7582.7551711038523</v>
      </c>
    </row>
    <row r="201" spans="1:104">
      <c r="A201" s="62">
        <f t="shared" si="258"/>
        <v>215.26948230495358</v>
      </c>
      <c r="B201" s="62">
        <f t="shared" si="259"/>
        <v>6.5</v>
      </c>
      <c r="C201" s="83">
        <f t="shared" si="244"/>
        <v>7.8199999999999994</v>
      </c>
      <c r="D201" s="87"/>
      <c r="E201" s="65">
        <f t="shared" si="260"/>
        <v>549755813888.0072</v>
      </c>
      <c r="F201" s="62">
        <f t="shared" si="323"/>
        <v>39.000000000000021</v>
      </c>
      <c r="G201" s="66">
        <v>195</v>
      </c>
      <c r="H201" s="71">
        <f t="shared" si="261"/>
        <v>195</v>
      </c>
      <c r="I201" s="71">
        <f t="shared" si="262"/>
        <v>1</v>
      </c>
      <c r="J201" s="71">
        <v>1</v>
      </c>
      <c r="K201" s="62">
        <f t="shared" si="263"/>
        <v>1</v>
      </c>
      <c r="L201" s="70">
        <f t="shared" si="249"/>
        <v>774466560</v>
      </c>
      <c r="M201" s="70">
        <f t="shared" si="264"/>
        <v>151020979200</v>
      </c>
      <c r="N201" s="70">
        <f t="shared" si="265"/>
        <v>5497558138880.0723</v>
      </c>
      <c r="O201" s="70">
        <f t="shared" si="266"/>
        <v>27487790694400.359</v>
      </c>
      <c r="P201" s="70">
        <f t="shared" si="267"/>
        <v>7857.3361041308062</v>
      </c>
      <c r="Q201" s="99">
        <f t="shared" si="243"/>
        <v>36.402612193366522</v>
      </c>
      <c r="S201" s="71">
        <f t="shared" si="268"/>
        <v>185</v>
      </c>
      <c r="T201" s="71">
        <f t="shared" si="269"/>
        <v>2.0499999999999998</v>
      </c>
      <c r="U201" s="71">
        <v>1</v>
      </c>
      <c r="V201" s="62">
        <f t="shared" si="270"/>
        <v>1.05</v>
      </c>
      <c r="W201" s="70">
        <f t="shared" si="250"/>
        <v>1548933120</v>
      </c>
      <c r="X201" s="70">
        <f t="shared" si="271"/>
        <v>300880258560</v>
      </c>
      <c r="Y201" s="70">
        <f t="shared" si="272"/>
        <v>2817498546176.0356</v>
      </c>
      <c r="Z201" s="70">
        <f t="shared" si="273"/>
        <v>56349970923520.727</v>
      </c>
      <c r="AA201" s="70">
        <f t="shared" si="274"/>
        <v>7857.3361041308062</v>
      </c>
      <c r="AB201" s="99">
        <f t="shared" si="247"/>
        <v>9.3641854725214042</v>
      </c>
      <c r="AD201" s="71">
        <f t="shared" si="275"/>
        <v>160</v>
      </c>
      <c r="AE201" s="71">
        <f t="shared" si="276"/>
        <v>3.2249999999999996</v>
      </c>
      <c r="AF201" s="71">
        <v>14</v>
      </c>
      <c r="AG201" s="62">
        <f t="shared" si="277"/>
        <v>1.175</v>
      </c>
      <c r="AH201" s="70">
        <f t="shared" si="251"/>
        <v>165957120</v>
      </c>
      <c r="AI201" s="70">
        <f t="shared" si="278"/>
        <v>31199938560</v>
      </c>
      <c r="AJ201" s="70">
        <f t="shared" si="279"/>
        <v>138512695296.00146</v>
      </c>
      <c r="AK201" s="70">
        <f t="shared" si="280"/>
        <v>88648124989441.156</v>
      </c>
      <c r="AL201" s="70">
        <f t="shared" si="281"/>
        <v>7857.3361041308062</v>
      </c>
      <c r="AM201" s="99">
        <f t="shared" si="324"/>
        <v>4.4395182070512851</v>
      </c>
      <c r="AO201" s="71">
        <f t="shared" si="282"/>
        <v>130</v>
      </c>
      <c r="AP201" s="71">
        <f t="shared" si="283"/>
        <v>4.55</v>
      </c>
      <c r="AQ201" s="71">
        <v>1</v>
      </c>
      <c r="AR201" s="62">
        <f t="shared" si="284"/>
        <v>1.325</v>
      </c>
      <c r="AS201" s="70">
        <f t="shared" si="252"/>
        <v>1016064</v>
      </c>
      <c r="AT201" s="70">
        <f t="shared" si="285"/>
        <v>175017024</v>
      </c>
      <c r="AU201" s="70">
        <f t="shared" si="286"/>
        <v>3053453312.0000262</v>
      </c>
      <c r="AV201" s="70">
        <f t="shared" si="287"/>
        <v>125069447659521.62</v>
      </c>
      <c r="AW201" s="70">
        <f t="shared" si="288"/>
        <v>7857.3361041308062</v>
      </c>
      <c r="AX201" s="99">
        <f t="shared" si="248"/>
        <v>17.446607434028966</v>
      </c>
      <c r="AZ201" s="71">
        <f t="shared" si="289"/>
        <v>93</v>
      </c>
      <c r="BA201" s="71">
        <f t="shared" si="290"/>
        <v>6.06</v>
      </c>
      <c r="BB201" s="71">
        <v>1</v>
      </c>
      <c r="BC201" s="62">
        <f t="shared" si="291"/>
        <v>1.51</v>
      </c>
      <c r="BD201" s="70">
        <f t="shared" si="253"/>
        <v>5760</v>
      </c>
      <c r="BE201" s="70">
        <f t="shared" si="292"/>
        <v>808876.8</v>
      </c>
      <c r="BF201" s="70">
        <f t="shared" si="293"/>
        <v>24078561.818845037</v>
      </c>
      <c r="BG201" s="70">
        <f t="shared" si="294"/>
        <v>166576011608066.16</v>
      </c>
      <c r="BH201" s="70">
        <f t="shared" si="295"/>
        <v>7857.3361041308062</v>
      </c>
      <c r="BI201" s="99">
        <f t="shared" si="245"/>
        <v>29.767897680889149</v>
      </c>
      <c r="BK201" s="71">
        <f t="shared" si="296"/>
        <v>43</v>
      </c>
      <c r="BL201" s="71">
        <f t="shared" si="297"/>
        <v>7.8199999999999994</v>
      </c>
      <c r="BM201" s="71">
        <v>1</v>
      </c>
      <c r="BN201" s="62">
        <f t="shared" si="298"/>
        <v>1.76</v>
      </c>
      <c r="BO201" s="70">
        <f t="shared" si="254"/>
        <v>50</v>
      </c>
      <c r="BP201" s="70">
        <f t="shared" si="299"/>
        <v>3784</v>
      </c>
      <c r="BQ201" s="70">
        <f t="shared" si="300"/>
        <v>30343.433088285045</v>
      </c>
      <c r="BR201" s="70">
        <f t="shared" si="301"/>
        <v>214954523230210.78</v>
      </c>
      <c r="BS201" s="70">
        <f t="shared" si="302"/>
        <v>7857.3361041308062</v>
      </c>
      <c r="BT201" s="99">
        <f t="shared" si="246"/>
        <v>8.0188776660372731</v>
      </c>
      <c r="BV201" s="71">
        <f t="shared" si="303"/>
        <v>-12</v>
      </c>
      <c r="BW201" s="71">
        <f t="shared" si="304"/>
        <v>9.8550000000000004</v>
      </c>
      <c r="BX201" s="71">
        <v>1</v>
      </c>
      <c r="BY201" s="62">
        <f t="shared" si="305"/>
        <v>2.0350000000000001</v>
      </c>
      <c r="BZ201" s="70">
        <f t="shared" si="255"/>
        <v>1</v>
      </c>
      <c r="CA201" s="70">
        <f t="shared" si="306"/>
        <v>-24.42</v>
      </c>
      <c r="CB201" s="70">
        <f t="shared" si="307"/>
        <v>18.671733453699954</v>
      </c>
      <c r="CC201" s="70">
        <f t="shared" si="308"/>
        <v>270892177293315.56</v>
      </c>
      <c r="CD201" s="70">
        <f t="shared" si="309"/>
        <v>7857.3361041308062</v>
      </c>
      <c r="CG201" s="71">
        <f t="shared" si="310"/>
        <v>-62</v>
      </c>
      <c r="CH201" s="71">
        <f t="shared" si="311"/>
        <v>12.14</v>
      </c>
      <c r="CI201" s="71">
        <v>1</v>
      </c>
      <c r="CJ201" s="62">
        <f t="shared" si="312"/>
        <v>2.2850000000000001</v>
      </c>
      <c r="CK201" s="70">
        <f t="shared" si="256"/>
        <v>1</v>
      </c>
      <c r="CL201" s="70">
        <f t="shared" si="313"/>
        <v>-141.67000000000002</v>
      </c>
      <c r="CM201" s="70">
        <f t="shared" si="314"/>
        <v>2.2461912985151562E-2</v>
      </c>
      <c r="CN201" s="70">
        <f t="shared" si="315"/>
        <v>333701779030020.44</v>
      </c>
      <c r="CO201" s="70">
        <f t="shared" si="316"/>
        <v>7857.3361041308062</v>
      </c>
      <c r="CR201" s="71">
        <f t="shared" si="317"/>
        <v>-125</v>
      </c>
      <c r="CS201" s="71">
        <f t="shared" si="318"/>
        <v>14.74</v>
      </c>
      <c r="CT201" s="71">
        <v>1</v>
      </c>
      <c r="CU201" s="62">
        <f t="shared" si="325"/>
        <v>2.6</v>
      </c>
      <c r="CV201" s="70">
        <f t="shared" si="257"/>
        <v>1</v>
      </c>
      <c r="CW201" s="70">
        <f t="shared" si="319"/>
        <v>-325</v>
      </c>
      <c r="CX201" s="70">
        <f t="shared" si="320"/>
        <v>4.3928623199462528E-6</v>
      </c>
      <c r="CY201" s="70">
        <f t="shared" si="321"/>
        <v>405170034835461.31</v>
      </c>
      <c r="CZ201" s="70">
        <f t="shared" si="322"/>
        <v>7857.3361041308062</v>
      </c>
    </row>
    <row r="202" spans="1:104">
      <c r="A202" s="62">
        <f t="shared" si="258"/>
        <v>222.86094420381053</v>
      </c>
      <c r="B202" s="62">
        <f t="shared" si="259"/>
        <v>6.5333333333333332</v>
      </c>
      <c r="C202" s="83">
        <f t="shared" si="244"/>
        <v>7.8199999999999994</v>
      </c>
      <c r="D202" s="87"/>
      <c r="E202" s="65">
        <f t="shared" si="260"/>
        <v>631503599063.21008</v>
      </c>
      <c r="F202" s="62">
        <f t="shared" si="323"/>
        <v>39.200000000000024</v>
      </c>
      <c r="G202" s="66">
        <v>196</v>
      </c>
      <c r="H202" s="71">
        <f t="shared" si="261"/>
        <v>196</v>
      </c>
      <c r="I202" s="71">
        <f t="shared" si="262"/>
        <v>1</v>
      </c>
      <c r="J202" s="71">
        <v>1</v>
      </c>
      <c r="K202" s="62">
        <f t="shared" si="263"/>
        <v>1</v>
      </c>
      <c r="L202" s="70">
        <f t="shared" si="249"/>
        <v>774466560</v>
      </c>
      <c r="M202" s="70">
        <f t="shared" si="264"/>
        <v>151795445760</v>
      </c>
      <c r="N202" s="70">
        <f t="shared" si="265"/>
        <v>6315035990632.1006</v>
      </c>
      <c r="O202" s="70">
        <f t="shared" si="266"/>
        <v>31575179953160.504</v>
      </c>
      <c r="P202" s="70">
        <f t="shared" si="267"/>
        <v>8141.8531615792108</v>
      </c>
      <c r="Q202" s="99">
        <f t="shared" si="243"/>
        <v>41.602275740318632</v>
      </c>
      <c r="S202" s="71">
        <f t="shared" si="268"/>
        <v>186</v>
      </c>
      <c r="T202" s="71">
        <f t="shared" si="269"/>
        <v>2.0499999999999998</v>
      </c>
      <c r="U202" s="71">
        <v>1</v>
      </c>
      <c r="V202" s="62">
        <f t="shared" si="270"/>
        <v>1.05</v>
      </c>
      <c r="W202" s="70">
        <f t="shared" si="250"/>
        <v>1548933120</v>
      </c>
      <c r="X202" s="70">
        <f t="shared" si="271"/>
        <v>302506638336</v>
      </c>
      <c r="Y202" s="70">
        <f t="shared" si="272"/>
        <v>3236455945198.9487</v>
      </c>
      <c r="Z202" s="70">
        <f t="shared" si="273"/>
        <v>64729118903979.031</v>
      </c>
      <c r="AA202" s="70">
        <f t="shared" si="274"/>
        <v>8141.8531615792108</v>
      </c>
      <c r="AB202" s="99">
        <f t="shared" si="247"/>
        <v>10.698793133934979</v>
      </c>
      <c r="AD202" s="71">
        <f t="shared" si="275"/>
        <v>161</v>
      </c>
      <c r="AE202" s="71">
        <f t="shared" si="276"/>
        <v>3.2249999999999996</v>
      </c>
      <c r="AF202" s="71">
        <v>1</v>
      </c>
      <c r="AG202" s="62">
        <f t="shared" si="277"/>
        <v>1.175</v>
      </c>
      <c r="AH202" s="70">
        <f t="shared" si="251"/>
        <v>165957120</v>
      </c>
      <c r="AI202" s="70">
        <f t="shared" si="278"/>
        <v>31394938176</v>
      </c>
      <c r="AJ202" s="70">
        <f t="shared" si="279"/>
        <v>159109305232.72247</v>
      </c>
      <c r="AK202" s="70">
        <f t="shared" si="280"/>
        <v>101829955348942.61</v>
      </c>
      <c r="AL202" s="70">
        <f t="shared" si="281"/>
        <v>8141.8531615792108</v>
      </c>
      <c r="AM202" s="99">
        <f t="shared" si="324"/>
        <v>5.0679923094849189</v>
      </c>
      <c r="AO202" s="71">
        <f t="shared" si="282"/>
        <v>131</v>
      </c>
      <c r="AP202" s="71">
        <f t="shared" si="283"/>
        <v>4.55</v>
      </c>
      <c r="AQ202" s="71">
        <v>1</v>
      </c>
      <c r="AR202" s="62">
        <f t="shared" si="284"/>
        <v>1.325</v>
      </c>
      <c r="AS202" s="70">
        <f t="shared" si="252"/>
        <v>1016064</v>
      </c>
      <c r="AT202" s="70">
        <f t="shared" si="285"/>
        <v>176363308.79999998</v>
      </c>
      <c r="AU202" s="70">
        <f t="shared" si="286"/>
        <v>3507496796.5546789</v>
      </c>
      <c r="AV202" s="70">
        <f t="shared" si="287"/>
        <v>143667068786880.31</v>
      </c>
      <c r="AW202" s="70">
        <f t="shared" si="288"/>
        <v>8141.8531615792108</v>
      </c>
      <c r="AX202" s="99">
        <f t="shared" si="248"/>
        <v>19.887905372269127</v>
      </c>
      <c r="AZ202" s="71">
        <f t="shared" si="289"/>
        <v>94</v>
      </c>
      <c r="BA202" s="71">
        <f t="shared" si="290"/>
        <v>6.06</v>
      </c>
      <c r="BB202" s="71">
        <v>1</v>
      </c>
      <c r="BC202" s="62">
        <f t="shared" si="291"/>
        <v>1.51</v>
      </c>
      <c r="BD202" s="70">
        <f t="shared" si="253"/>
        <v>5760</v>
      </c>
      <c r="BE202" s="70">
        <f t="shared" si="292"/>
        <v>817574.40000000002</v>
      </c>
      <c r="BF202" s="70">
        <f t="shared" si="293"/>
        <v>27659004.352001704</v>
      </c>
      <c r="BG202" s="70">
        <f t="shared" si="294"/>
        <v>191345590516152.62</v>
      </c>
      <c r="BH202" s="70">
        <f t="shared" si="295"/>
        <v>8141.8531615792108</v>
      </c>
      <c r="BI202" s="99">
        <f t="shared" si="245"/>
        <v>33.830565575440843</v>
      </c>
      <c r="BK202" s="71">
        <f t="shared" si="296"/>
        <v>44</v>
      </c>
      <c r="BL202" s="71">
        <f t="shared" si="297"/>
        <v>7.8199999999999994</v>
      </c>
      <c r="BM202" s="71">
        <v>1</v>
      </c>
      <c r="BN202" s="62">
        <f t="shared" si="298"/>
        <v>1.76</v>
      </c>
      <c r="BO202" s="70">
        <f t="shared" si="254"/>
        <v>50</v>
      </c>
      <c r="BP202" s="70">
        <f t="shared" si="299"/>
        <v>3872</v>
      </c>
      <c r="BQ202" s="70">
        <f t="shared" si="300"/>
        <v>34855.451673475633</v>
      </c>
      <c r="BR202" s="70">
        <f t="shared" si="301"/>
        <v>246917907233715.12</v>
      </c>
      <c r="BS202" s="70">
        <f t="shared" si="302"/>
        <v>8141.8531615792108</v>
      </c>
      <c r="BT202" s="99">
        <f t="shared" si="246"/>
        <v>9.0019245024472188</v>
      </c>
      <c r="BV202" s="71">
        <f t="shared" si="303"/>
        <v>-11</v>
      </c>
      <c r="BW202" s="71">
        <f t="shared" si="304"/>
        <v>9.8550000000000004</v>
      </c>
      <c r="BX202" s="71">
        <v>1</v>
      </c>
      <c r="BY202" s="62">
        <f t="shared" si="305"/>
        <v>2.0350000000000001</v>
      </c>
      <c r="BZ202" s="70">
        <f t="shared" si="255"/>
        <v>1</v>
      </c>
      <c r="CA202" s="70">
        <f t="shared" si="306"/>
        <v>-22.385000000000002</v>
      </c>
      <c r="CB202" s="70">
        <f t="shared" si="307"/>
        <v>21.448189503208248</v>
      </c>
      <c r="CC202" s="70">
        <f t="shared" si="308"/>
        <v>311173398438396.75</v>
      </c>
      <c r="CD202" s="70">
        <f t="shared" si="309"/>
        <v>8141.8531615792108</v>
      </c>
      <c r="CG202" s="71">
        <f t="shared" si="310"/>
        <v>-61</v>
      </c>
      <c r="CH202" s="71">
        <f t="shared" si="311"/>
        <v>12.14</v>
      </c>
      <c r="CI202" s="71">
        <v>1</v>
      </c>
      <c r="CJ202" s="62">
        <f t="shared" si="312"/>
        <v>2.2850000000000001</v>
      </c>
      <c r="CK202" s="70">
        <f t="shared" si="256"/>
        <v>1</v>
      </c>
      <c r="CL202" s="70">
        <f t="shared" si="313"/>
        <v>-139.38500000000002</v>
      </c>
      <c r="CM202" s="70">
        <f t="shared" si="314"/>
        <v>2.5801962496130142E-2</v>
      </c>
      <c r="CN202" s="70">
        <f t="shared" si="315"/>
        <v>383322684631368.56</v>
      </c>
      <c r="CO202" s="70">
        <f t="shared" si="316"/>
        <v>8141.8531615792108</v>
      </c>
      <c r="CR202" s="71">
        <f t="shared" si="317"/>
        <v>-124</v>
      </c>
      <c r="CS202" s="71">
        <f t="shared" si="318"/>
        <v>14.74</v>
      </c>
      <c r="CT202" s="71">
        <v>1</v>
      </c>
      <c r="CU202" s="62">
        <f t="shared" si="325"/>
        <v>2.6</v>
      </c>
      <c r="CV202" s="70">
        <f t="shared" si="257"/>
        <v>1</v>
      </c>
      <c r="CW202" s="70">
        <f t="shared" si="319"/>
        <v>-322.40000000000003</v>
      </c>
      <c r="CX202" s="70">
        <f t="shared" si="320"/>
        <v>5.0460737206507197E-6</v>
      </c>
      <c r="CY202" s="70">
        <f t="shared" si="321"/>
        <v>465418152509585.81</v>
      </c>
      <c r="CZ202" s="70">
        <f t="shared" si="322"/>
        <v>8141.8531615792108</v>
      </c>
    </row>
    <row r="203" spans="1:104">
      <c r="A203" s="62">
        <f t="shared" si="258"/>
        <v>230.7201184283754</v>
      </c>
      <c r="B203" s="62">
        <f t="shared" si="259"/>
        <v>6.5666666666666664</v>
      </c>
      <c r="C203" s="83">
        <f t="shared" si="244"/>
        <v>7.8199999999999994</v>
      </c>
      <c r="D203" s="87"/>
      <c r="E203" s="65">
        <f t="shared" si="260"/>
        <v>725407145418.61646</v>
      </c>
      <c r="F203" s="62">
        <f t="shared" si="323"/>
        <v>39.40000000000002</v>
      </c>
      <c r="G203" s="66">
        <v>197</v>
      </c>
      <c r="H203" s="71">
        <f t="shared" si="261"/>
        <v>197</v>
      </c>
      <c r="I203" s="71">
        <f t="shared" si="262"/>
        <v>1</v>
      </c>
      <c r="J203" s="71">
        <v>1</v>
      </c>
      <c r="K203" s="62">
        <f t="shared" si="263"/>
        <v>1</v>
      </c>
      <c r="L203" s="70">
        <f t="shared" si="249"/>
        <v>774466560</v>
      </c>
      <c r="M203" s="70">
        <f t="shared" si="264"/>
        <v>152569912320</v>
      </c>
      <c r="N203" s="70">
        <f t="shared" si="265"/>
        <v>7254071454186.1641</v>
      </c>
      <c r="O203" s="70">
        <f t="shared" si="266"/>
        <v>36270357270930.82</v>
      </c>
      <c r="P203" s="70">
        <f t="shared" si="267"/>
        <v>8436.6656638642598</v>
      </c>
      <c r="Q203" s="99">
        <f t="shared" si="243"/>
        <v>47.545884662838901</v>
      </c>
      <c r="S203" s="71">
        <f t="shared" si="268"/>
        <v>187</v>
      </c>
      <c r="T203" s="71">
        <f t="shared" si="269"/>
        <v>2.0499999999999998</v>
      </c>
      <c r="U203" s="71">
        <v>1</v>
      </c>
      <c r="V203" s="62">
        <f t="shared" si="270"/>
        <v>1.05</v>
      </c>
      <c r="W203" s="70">
        <f t="shared" si="250"/>
        <v>1548933120</v>
      </c>
      <c r="X203" s="70">
        <f t="shared" si="271"/>
        <v>304133018112</v>
      </c>
      <c r="Y203" s="70">
        <f t="shared" si="272"/>
        <v>3717711620270.4067</v>
      </c>
      <c r="Z203" s="70">
        <f t="shared" si="273"/>
        <v>74354232405408.172</v>
      </c>
      <c r="AA203" s="70">
        <f t="shared" si="274"/>
        <v>8436.6656638642598</v>
      </c>
      <c r="AB203" s="99">
        <f t="shared" si="247"/>
        <v>12.223965827022841</v>
      </c>
      <c r="AD203" s="71">
        <f t="shared" si="275"/>
        <v>162</v>
      </c>
      <c r="AE203" s="71">
        <f t="shared" si="276"/>
        <v>3.2249999999999996</v>
      </c>
      <c r="AF203" s="71">
        <v>1</v>
      </c>
      <c r="AG203" s="62">
        <f t="shared" si="277"/>
        <v>1.175</v>
      </c>
      <c r="AH203" s="70">
        <f t="shared" si="251"/>
        <v>165957120</v>
      </c>
      <c r="AI203" s="70">
        <f t="shared" si="278"/>
        <v>31589937792</v>
      </c>
      <c r="AJ203" s="70">
        <f t="shared" si="279"/>
        <v>182768597185.54944</v>
      </c>
      <c r="AK203" s="70">
        <f t="shared" si="280"/>
        <v>116971902198751.87</v>
      </c>
      <c r="AL203" s="70">
        <f t="shared" si="281"/>
        <v>8436.6656638642598</v>
      </c>
      <c r="AM203" s="99">
        <f t="shared" si="324"/>
        <v>5.7856586609624383</v>
      </c>
      <c r="AO203" s="71">
        <f t="shared" si="282"/>
        <v>132</v>
      </c>
      <c r="AP203" s="71">
        <f t="shared" si="283"/>
        <v>4.55</v>
      </c>
      <c r="AQ203" s="71">
        <v>1</v>
      </c>
      <c r="AR203" s="62">
        <f t="shared" si="284"/>
        <v>1.325</v>
      </c>
      <c r="AS203" s="70">
        <f t="shared" si="252"/>
        <v>1016064</v>
      </c>
      <c r="AT203" s="70">
        <f t="shared" si="285"/>
        <v>177709593.59999999</v>
      </c>
      <c r="AU203" s="70">
        <f t="shared" si="286"/>
        <v>4029055800.3597302</v>
      </c>
      <c r="AV203" s="70">
        <f t="shared" si="287"/>
        <v>165030125582735.22</v>
      </c>
      <c r="AW203" s="70">
        <f t="shared" si="288"/>
        <v>8436.6656638642598</v>
      </c>
      <c r="AX203" s="99">
        <f t="shared" si="248"/>
        <v>22.672134456784502</v>
      </c>
      <c r="AZ203" s="71">
        <f t="shared" si="289"/>
        <v>95</v>
      </c>
      <c r="BA203" s="71">
        <f t="shared" si="290"/>
        <v>6.06</v>
      </c>
      <c r="BB203" s="71">
        <v>1</v>
      </c>
      <c r="BC203" s="62">
        <f t="shared" si="291"/>
        <v>1.51</v>
      </c>
      <c r="BD203" s="70">
        <f t="shared" si="253"/>
        <v>5760</v>
      </c>
      <c r="BE203" s="70">
        <f t="shared" si="292"/>
        <v>826272</v>
      </c>
      <c r="BF203" s="70">
        <f t="shared" si="293"/>
        <v>31771852.800000202</v>
      </c>
      <c r="BG203" s="70">
        <f t="shared" si="294"/>
        <v>219798365061840.78</v>
      </c>
      <c r="BH203" s="70">
        <f t="shared" si="295"/>
        <v>8436.6656638642598</v>
      </c>
      <c r="BI203" s="99">
        <f t="shared" si="245"/>
        <v>38.452050656442673</v>
      </c>
      <c r="BK203" s="71">
        <f t="shared" si="296"/>
        <v>45</v>
      </c>
      <c r="BL203" s="71">
        <f t="shared" si="297"/>
        <v>7.8199999999999994</v>
      </c>
      <c r="BM203" s="71">
        <v>1</v>
      </c>
      <c r="BN203" s="62">
        <f t="shared" si="298"/>
        <v>1.76</v>
      </c>
      <c r="BO203" s="70">
        <f t="shared" si="254"/>
        <v>50</v>
      </c>
      <c r="BP203" s="70">
        <f t="shared" si="299"/>
        <v>3960</v>
      </c>
      <c r="BQ203" s="70">
        <f t="shared" si="300"/>
        <v>40038.400000000111</v>
      </c>
      <c r="BR203" s="70">
        <f t="shared" si="301"/>
        <v>283634193858679</v>
      </c>
      <c r="BS203" s="70">
        <f t="shared" si="302"/>
        <v>8436.6656638642598</v>
      </c>
      <c r="BT203" s="99">
        <f t="shared" si="246"/>
        <v>10.110707070707099</v>
      </c>
      <c r="BV203" s="71">
        <f t="shared" si="303"/>
        <v>-10</v>
      </c>
      <c r="BW203" s="71">
        <f t="shared" si="304"/>
        <v>9.8550000000000004</v>
      </c>
      <c r="BX203" s="71">
        <v>1</v>
      </c>
      <c r="BY203" s="62">
        <f t="shared" si="305"/>
        <v>2.0350000000000001</v>
      </c>
      <c r="BZ203" s="70">
        <f t="shared" si="255"/>
        <v>1</v>
      </c>
      <c r="CA203" s="70">
        <f t="shared" si="306"/>
        <v>-20.350000000000001</v>
      </c>
      <c r="CB203" s="70">
        <f t="shared" si="307"/>
        <v>24.637499999999985</v>
      </c>
      <c r="CC203" s="70">
        <f t="shared" si="308"/>
        <v>357444370905023.31</v>
      </c>
      <c r="CD203" s="70">
        <f t="shared" si="309"/>
        <v>8436.6656638642598</v>
      </c>
      <c r="CG203" s="71">
        <f t="shared" si="310"/>
        <v>-60</v>
      </c>
      <c r="CH203" s="71">
        <f t="shared" si="311"/>
        <v>12.14</v>
      </c>
      <c r="CI203" s="71">
        <v>1</v>
      </c>
      <c r="CJ203" s="62">
        <f t="shared" si="312"/>
        <v>2.2850000000000001</v>
      </c>
      <c r="CK203" s="70">
        <f t="shared" si="256"/>
        <v>1</v>
      </c>
      <c r="CL203" s="70">
        <f t="shared" si="313"/>
        <v>-137.10000000000002</v>
      </c>
      <c r="CM203" s="70">
        <f t="shared" si="314"/>
        <v>2.9638671874999883E-2</v>
      </c>
      <c r="CN203" s="70">
        <f t="shared" si="315"/>
        <v>440322137269100.19</v>
      </c>
      <c r="CO203" s="70">
        <f t="shared" si="316"/>
        <v>8436.6656638642598</v>
      </c>
      <c r="CR203" s="71">
        <f t="shared" si="317"/>
        <v>-123</v>
      </c>
      <c r="CS203" s="71">
        <f t="shared" si="318"/>
        <v>14.74</v>
      </c>
      <c r="CT203" s="71">
        <v>1</v>
      </c>
      <c r="CU203" s="62">
        <f t="shared" si="325"/>
        <v>2.6</v>
      </c>
      <c r="CV203" s="70">
        <f t="shared" si="257"/>
        <v>1</v>
      </c>
      <c r="CW203" s="70">
        <f t="shared" si="319"/>
        <v>-319.8</v>
      </c>
      <c r="CX203" s="70">
        <f t="shared" si="320"/>
        <v>5.7964165821052501E-6</v>
      </c>
      <c r="CY203" s="70">
        <f t="shared" si="321"/>
        <v>534625066173520.31</v>
      </c>
      <c r="CZ203" s="70">
        <f t="shared" si="322"/>
        <v>8436.6656638642598</v>
      </c>
    </row>
    <row r="204" spans="1:104">
      <c r="A204" s="62">
        <f t="shared" si="258"/>
        <v>238.85644583342568</v>
      </c>
      <c r="B204" s="62">
        <f t="shared" si="259"/>
        <v>6.6</v>
      </c>
      <c r="C204" s="83">
        <f t="shared" si="244"/>
        <v>7.8199999999999994</v>
      </c>
      <c r="D204" s="87"/>
      <c r="E204" s="65">
        <f t="shared" si="260"/>
        <v>833273994645.45984</v>
      </c>
      <c r="F204" s="62">
        <f t="shared" si="323"/>
        <v>39.600000000000023</v>
      </c>
      <c r="G204" s="66">
        <v>198</v>
      </c>
      <c r="H204" s="71">
        <f t="shared" si="261"/>
        <v>198</v>
      </c>
      <c r="I204" s="71">
        <f t="shared" si="262"/>
        <v>1</v>
      </c>
      <c r="J204" s="71">
        <v>1</v>
      </c>
      <c r="K204" s="62">
        <f t="shared" si="263"/>
        <v>1</v>
      </c>
      <c r="L204" s="70">
        <f t="shared" si="249"/>
        <v>774466560</v>
      </c>
      <c r="M204" s="70">
        <f t="shared" si="264"/>
        <v>153344378880</v>
      </c>
      <c r="N204" s="70">
        <f t="shared" si="265"/>
        <v>8332739946454.5986</v>
      </c>
      <c r="O204" s="70">
        <f t="shared" si="266"/>
        <v>41663699732272.992</v>
      </c>
      <c r="P204" s="70">
        <f t="shared" si="267"/>
        <v>8742.1459175033797</v>
      </c>
      <c r="Q204" s="99">
        <f t="shared" si="243"/>
        <v>54.340041723833934</v>
      </c>
      <c r="S204" s="71">
        <f t="shared" si="268"/>
        <v>188</v>
      </c>
      <c r="T204" s="71">
        <f t="shared" si="269"/>
        <v>2.0499999999999998</v>
      </c>
      <c r="U204" s="71">
        <v>1</v>
      </c>
      <c r="V204" s="62">
        <f t="shared" si="270"/>
        <v>1.05</v>
      </c>
      <c r="W204" s="70">
        <f t="shared" si="250"/>
        <v>1548933120</v>
      </c>
      <c r="X204" s="70">
        <f t="shared" si="271"/>
        <v>305759397888</v>
      </c>
      <c r="Y204" s="70">
        <f t="shared" si="272"/>
        <v>4270529222557.9785</v>
      </c>
      <c r="Z204" s="70">
        <f t="shared" si="273"/>
        <v>85410584451159.625</v>
      </c>
      <c r="AA204" s="70">
        <f t="shared" si="274"/>
        <v>8742.1459175033797</v>
      </c>
      <c r="AB204" s="99">
        <f t="shared" si="247"/>
        <v>13.966959812375999</v>
      </c>
      <c r="AD204" s="71">
        <f t="shared" si="275"/>
        <v>163</v>
      </c>
      <c r="AE204" s="71">
        <f t="shared" si="276"/>
        <v>3.2249999999999996</v>
      </c>
      <c r="AF204" s="71">
        <v>1</v>
      </c>
      <c r="AG204" s="62">
        <f t="shared" si="277"/>
        <v>1.175</v>
      </c>
      <c r="AH204" s="70">
        <f t="shared" si="251"/>
        <v>165957120</v>
      </c>
      <c r="AI204" s="70">
        <f t="shared" si="278"/>
        <v>31784937408</v>
      </c>
      <c r="AJ204" s="70">
        <f t="shared" si="279"/>
        <v>209945986932.1564</v>
      </c>
      <c r="AK204" s="70">
        <f t="shared" si="280"/>
        <v>134365431636580.39</v>
      </c>
      <c r="AL204" s="70">
        <f t="shared" si="281"/>
        <v>8742.1459175033797</v>
      </c>
      <c r="AM204" s="99">
        <f t="shared" si="324"/>
        <v>6.6052037239285166</v>
      </c>
      <c r="AO204" s="71">
        <f t="shared" si="282"/>
        <v>133</v>
      </c>
      <c r="AP204" s="71">
        <f t="shared" si="283"/>
        <v>4.55</v>
      </c>
      <c r="AQ204" s="71">
        <v>1</v>
      </c>
      <c r="AR204" s="62">
        <f t="shared" si="284"/>
        <v>1.325</v>
      </c>
      <c r="AS204" s="70">
        <f t="shared" si="252"/>
        <v>1016064</v>
      </c>
      <c r="AT204" s="70">
        <f t="shared" si="285"/>
        <v>179055878.40000001</v>
      </c>
      <c r="AU204" s="70">
        <f t="shared" si="286"/>
        <v>4628169770.0644846</v>
      </c>
      <c r="AV204" s="70">
        <f t="shared" si="287"/>
        <v>189569833781842.12</v>
      </c>
      <c r="AW204" s="70">
        <f t="shared" si="288"/>
        <v>8742.1459175033797</v>
      </c>
      <c r="AX204" s="99">
        <f t="shared" si="248"/>
        <v>25.847628189706416</v>
      </c>
      <c r="AZ204" s="71">
        <f t="shared" si="289"/>
        <v>96</v>
      </c>
      <c r="BA204" s="71">
        <f t="shared" si="290"/>
        <v>6.06</v>
      </c>
      <c r="BB204" s="71">
        <v>1</v>
      </c>
      <c r="BC204" s="62">
        <f t="shared" si="291"/>
        <v>1.51</v>
      </c>
      <c r="BD204" s="70">
        <f t="shared" si="253"/>
        <v>5760</v>
      </c>
      <c r="BE204" s="70">
        <f t="shared" si="292"/>
        <v>834969.59999999998</v>
      </c>
      <c r="BF204" s="70">
        <f t="shared" si="293"/>
        <v>36496275.04656817</v>
      </c>
      <c r="BG204" s="70">
        <f t="shared" si="294"/>
        <v>252482020377574.31</v>
      </c>
      <c r="BH204" s="70">
        <f t="shared" si="295"/>
        <v>8742.1459175033797</v>
      </c>
      <c r="BI204" s="99">
        <f t="shared" si="245"/>
        <v>43.709705175575458</v>
      </c>
      <c r="BK204" s="71">
        <f t="shared" si="296"/>
        <v>46</v>
      </c>
      <c r="BL204" s="71">
        <f t="shared" si="297"/>
        <v>7.8199999999999994</v>
      </c>
      <c r="BM204" s="71">
        <v>1</v>
      </c>
      <c r="BN204" s="62">
        <f t="shared" si="298"/>
        <v>1.76</v>
      </c>
      <c r="BO204" s="70">
        <f t="shared" si="254"/>
        <v>50</v>
      </c>
      <c r="BP204" s="70">
        <f t="shared" si="299"/>
        <v>4048</v>
      </c>
      <c r="BQ204" s="70">
        <f t="shared" si="300"/>
        <v>45992.044216713417</v>
      </c>
      <c r="BR204" s="70">
        <f t="shared" si="301"/>
        <v>325810131906374.75</v>
      </c>
      <c r="BS204" s="70">
        <f t="shared" si="302"/>
        <v>8742.1459175033797</v>
      </c>
      <c r="BT204" s="99">
        <f t="shared" si="246"/>
        <v>11.361671002152525</v>
      </c>
      <c r="BV204" s="71">
        <f t="shared" si="303"/>
        <v>-9</v>
      </c>
      <c r="BW204" s="71">
        <f t="shared" si="304"/>
        <v>9.8550000000000004</v>
      </c>
      <c r="BX204" s="71">
        <v>1</v>
      </c>
      <c r="BY204" s="62">
        <f t="shared" si="305"/>
        <v>2.0350000000000001</v>
      </c>
      <c r="BZ204" s="70">
        <f t="shared" si="255"/>
        <v>1</v>
      </c>
      <c r="CA204" s="70">
        <f t="shared" si="306"/>
        <v>-18.315000000000001</v>
      </c>
      <c r="CB204" s="70">
        <f t="shared" si="307"/>
        <v>28.301055721239432</v>
      </c>
      <c r="CC204" s="70">
        <f t="shared" si="308"/>
        <v>410595760861550.31</v>
      </c>
      <c r="CD204" s="70">
        <f t="shared" si="309"/>
        <v>8742.1459175033797</v>
      </c>
      <c r="CG204" s="71">
        <f t="shared" si="310"/>
        <v>-59</v>
      </c>
      <c r="CH204" s="71">
        <f t="shared" si="311"/>
        <v>12.14</v>
      </c>
      <c r="CI204" s="71">
        <v>1</v>
      </c>
      <c r="CJ204" s="62">
        <f t="shared" si="312"/>
        <v>2.2850000000000001</v>
      </c>
      <c r="CK204" s="70">
        <f t="shared" si="256"/>
        <v>1</v>
      </c>
      <c r="CL204" s="70">
        <f t="shared" si="313"/>
        <v>-134.815</v>
      </c>
      <c r="CM204" s="70">
        <f t="shared" si="314"/>
        <v>3.4045893627109261E-2</v>
      </c>
      <c r="CN204" s="70">
        <f t="shared" si="315"/>
        <v>505797314749794.12</v>
      </c>
      <c r="CO204" s="70">
        <f t="shared" si="316"/>
        <v>8742.1459175033797</v>
      </c>
      <c r="CR204" s="71">
        <f t="shared" si="317"/>
        <v>-122</v>
      </c>
      <c r="CS204" s="71">
        <f t="shared" si="318"/>
        <v>14.74</v>
      </c>
      <c r="CT204" s="71">
        <v>1</v>
      </c>
      <c r="CU204" s="62">
        <f t="shared" si="325"/>
        <v>2.6</v>
      </c>
      <c r="CV204" s="70">
        <f t="shared" si="257"/>
        <v>1</v>
      </c>
      <c r="CW204" s="70">
        <f t="shared" si="319"/>
        <v>-317.2</v>
      </c>
      <c r="CX204" s="70">
        <f t="shared" si="320"/>
        <v>6.658334192741838E-6</v>
      </c>
      <c r="CY204" s="70">
        <f t="shared" si="321"/>
        <v>614122934053703.87</v>
      </c>
      <c r="CZ204" s="70">
        <f t="shared" si="322"/>
        <v>8742.1459175033797</v>
      </c>
    </row>
    <row r="205" spans="1:104">
      <c r="A205" s="62">
        <f t="shared" si="258"/>
        <v>247.27970020476363</v>
      </c>
      <c r="B205" s="62">
        <f t="shared" si="259"/>
        <v>6.6333333333333337</v>
      </c>
      <c r="C205" s="83">
        <f t="shared" si="244"/>
        <v>7.8199999999999994</v>
      </c>
      <c r="D205" s="87"/>
      <c r="E205" s="65">
        <f t="shared" si="260"/>
        <v>957180466911.04785</v>
      </c>
      <c r="F205" s="62">
        <f t="shared" si="323"/>
        <v>39.800000000000018</v>
      </c>
      <c r="G205" s="66">
        <v>199</v>
      </c>
      <c r="H205" s="71">
        <f t="shared" si="261"/>
        <v>199</v>
      </c>
      <c r="I205" s="71">
        <f t="shared" si="262"/>
        <v>1</v>
      </c>
      <c r="J205" s="71">
        <v>1</v>
      </c>
      <c r="K205" s="62">
        <f t="shared" si="263"/>
        <v>1</v>
      </c>
      <c r="L205" s="70">
        <f t="shared" si="249"/>
        <v>774466560</v>
      </c>
      <c r="M205" s="70">
        <f t="shared" si="264"/>
        <v>154118845440</v>
      </c>
      <c r="N205" s="70">
        <f t="shared" si="265"/>
        <v>9571804669110.4785</v>
      </c>
      <c r="O205" s="70">
        <f t="shared" si="266"/>
        <v>47859023345552.391</v>
      </c>
      <c r="P205" s="70">
        <f t="shared" si="267"/>
        <v>9058.6796841678406</v>
      </c>
      <c r="Q205" s="99">
        <f t="shared" si="243"/>
        <v>62.106646606283313</v>
      </c>
      <c r="S205" s="71">
        <f t="shared" si="268"/>
        <v>189</v>
      </c>
      <c r="T205" s="71">
        <f t="shared" si="269"/>
        <v>2.0499999999999998</v>
      </c>
      <c r="U205" s="71">
        <v>1</v>
      </c>
      <c r="V205" s="62">
        <f t="shared" si="270"/>
        <v>1.05</v>
      </c>
      <c r="W205" s="70">
        <f t="shared" si="250"/>
        <v>1548933120</v>
      </c>
      <c r="X205" s="70">
        <f t="shared" si="271"/>
        <v>307385777664</v>
      </c>
      <c r="Y205" s="70">
        <f t="shared" si="272"/>
        <v>4905549892919.1162</v>
      </c>
      <c r="Z205" s="70">
        <f t="shared" si="273"/>
        <v>98110997858382.391</v>
      </c>
      <c r="AA205" s="70">
        <f t="shared" si="274"/>
        <v>9058.6796841678406</v>
      </c>
      <c r="AB205" s="99">
        <f t="shared" si="247"/>
        <v>15.958935804379728</v>
      </c>
      <c r="AD205" s="71">
        <f t="shared" si="275"/>
        <v>164</v>
      </c>
      <c r="AE205" s="71">
        <f t="shared" si="276"/>
        <v>3.2249999999999996</v>
      </c>
      <c r="AF205" s="71">
        <v>1</v>
      </c>
      <c r="AG205" s="62">
        <f t="shared" si="277"/>
        <v>1.175</v>
      </c>
      <c r="AH205" s="70">
        <f t="shared" si="251"/>
        <v>165957120</v>
      </c>
      <c r="AI205" s="70">
        <f t="shared" si="278"/>
        <v>31979937024</v>
      </c>
      <c r="AJ205" s="70">
        <f t="shared" si="279"/>
        <v>241164609827.19705</v>
      </c>
      <c r="AK205" s="70">
        <f t="shared" si="280"/>
        <v>154345350289406.44</v>
      </c>
      <c r="AL205" s="70">
        <f t="shared" si="281"/>
        <v>9058.6796841678406</v>
      </c>
      <c r="AM205" s="99">
        <f t="shared" si="324"/>
        <v>7.5411220993402868</v>
      </c>
      <c r="AO205" s="71">
        <f t="shared" si="282"/>
        <v>134</v>
      </c>
      <c r="AP205" s="71">
        <f t="shared" si="283"/>
        <v>4.55</v>
      </c>
      <c r="AQ205" s="71">
        <v>1</v>
      </c>
      <c r="AR205" s="62">
        <f t="shared" si="284"/>
        <v>1.325</v>
      </c>
      <c r="AS205" s="70">
        <f t="shared" si="252"/>
        <v>1016064</v>
      </c>
      <c r="AT205" s="70">
        <f t="shared" si="285"/>
        <v>180402163.19999999</v>
      </c>
      <c r="AU205" s="70">
        <f t="shared" si="286"/>
        <v>5316371001.5200796</v>
      </c>
      <c r="AV205" s="70">
        <f t="shared" si="287"/>
        <v>217758556222263.37</v>
      </c>
      <c r="AW205" s="70">
        <f t="shared" si="288"/>
        <v>9058.6796841678406</v>
      </c>
      <c r="AX205" s="99">
        <f t="shared" si="248"/>
        <v>29.469552400134855</v>
      </c>
      <c r="AZ205" s="71">
        <f t="shared" si="289"/>
        <v>97</v>
      </c>
      <c r="BA205" s="71">
        <f t="shared" si="290"/>
        <v>6.06</v>
      </c>
      <c r="BB205" s="71">
        <v>1</v>
      </c>
      <c r="BC205" s="62">
        <f t="shared" si="291"/>
        <v>1.51</v>
      </c>
      <c r="BD205" s="70">
        <f t="shared" si="253"/>
        <v>5760</v>
      </c>
      <c r="BE205" s="70">
        <f t="shared" si="292"/>
        <v>843667.2</v>
      </c>
      <c r="BF205" s="70">
        <f t="shared" si="293"/>
        <v>41923211.10951221</v>
      </c>
      <c r="BG205" s="70">
        <f t="shared" si="294"/>
        <v>290025681474047.44</v>
      </c>
      <c r="BH205" s="70">
        <f t="shared" si="295"/>
        <v>9058.6796841678406</v>
      </c>
      <c r="BI205" s="99">
        <f t="shared" si="245"/>
        <v>49.691645129160186</v>
      </c>
      <c r="BK205" s="71">
        <f t="shared" si="296"/>
        <v>47</v>
      </c>
      <c r="BL205" s="71">
        <f t="shared" si="297"/>
        <v>7.8199999999999994</v>
      </c>
      <c r="BM205" s="71">
        <v>1</v>
      </c>
      <c r="BN205" s="62">
        <f t="shared" si="298"/>
        <v>1.76</v>
      </c>
      <c r="BO205" s="70">
        <f t="shared" si="254"/>
        <v>50</v>
      </c>
      <c r="BP205" s="70">
        <f t="shared" si="299"/>
        <v>4136</v>
      </c>
      <c r="BQ205" s="70">
        <f t="shared" si="300"/>
        <v>52830.9855346896</v>
      </c>
      <c r="BR205" s="70">
        <f t="shared" si="301"/>
        <v>374257562562219.69</v>
      </c>
      <c r="BS205" s="70">
        <f t="shared" si="302"/>
        <v>9058.6796841678406</v>
      </c>
      <c r="BT205" s="99">
        <f t="shared" si="246"/>
        <v>12.773449113803094</v>
      </c>
      <c r="BV205" s="71">
        <f t="shared" si="303"/>
        <v>-8</v>
      </c>
      <c r="BW205" s="71">
        <f t="shared" si="304"/>
        <v>9.8550000000000004</v>
      </c>
      <c r="BX205" s="71">
        <v>1</v>
      </c>
      <c r="BY205" s="62">
        <f t="shared" si="305"/>
        <v>2.0350000000000001</v>
      </c>
      <c r="BZ205" s="70">
        <f t="shared" si="255"/>
        <v>1</v>
      </c>
      <c r="CA205" s="70">
        <f t="shared" si="306"/>
        <v>-16.28</v>
      </c>
      <c r="CB205" s="70">
        <f t="shared" si="307"/>
        <v>32.509376151667169</v>
      </c>
      <c r="CC205" s="70">
        <f t="shared" si="308"/>
        <v>471650675070418.87</v>
      </c>
      <c r="CD205" s="70">
        <f t="shared" si="309"/>
        <v>9058.6796841678406</v>
      </c>
      <c r="CG205" s="71">
        <f t="shared" si="310"/>
        <v>-58</v>
      </c>
      <c r="CH205" s="71">
        <f t="shared" si="311"/>
        <v>12.14</v>
      </c>
      <c r="CI205" s="71">
        <v>1</v>
      </c>
      <c r="CJ205" s="62">
        <f t="shared" si="312"/>
        <v>2.2850000000000001</v>
      </c>
      <c r="CK205" s="70">
        <f t="shared" si="256"/>
        <v>1</v>
      </c>
      <c r="CL205" s="70">
        <f t="shared" si="313"/>
        <v>-132.53</v>
      </c>
      <c r="CM205" s="70">
        <f t="shared" si="314"/>
        <v>3.9108462003864447E-2</v>
      </c>
      <c r="CN205" s="70">
        <f t="shared" si="315"/>
        <v>581008543415006</v>
      </c>
      <c r="CO205" s="70">
        <f t="shared" si="316"/>
        <v>9058.6796841678406</v>
      </c>
      <c r="CR205" s="71">
        <f t="shared" si="317"/>
        <v>-121</v>
      </c>
      <c r="CS205" s="71">
        <f t="shared" si="318"/>
        <v>14.74</v>
      </c>
      <c r="CT205" s="71">
        <v>1</v>
      </c>
      <c r="CU205" s="62">
        <f t="shared" si="325"/>
        <v>2.6</v>
      </c>
      <c r="CV205" s="70">
        <f t="shared" si="257"/>
        <v>1</v>
      </c>
      <c r="CW205" s="70">
        <f t="shared" si="319"/>
        <v>-314.60000000000002</v>
      </c>
      <c r="CX205" s="70">
        <f t="shared" si="320"/>
        <v>7.6484175342230574E-6</v>
      </c>
      <c r="CY205" s="70">
        <f t="shared" si="321"/>
        <v>705442004113442.25</v>
      </c>
      <c r="CZ205" s="70">
        <f t="shared" si="322"/>
        <v>9058.6796841678406</v>
      </c>
    </row>
    <row r="206" spans="1:104">
      <c r="A206" s="62">
        <f t="shared" si="258"/>
        <v>256.0000000000033</v>
      </c>
      <c r="B206" s="62">
        <f t="shared" si="259"/>
        <v>6.666666666666667</v>
      </c>
      <c r="C206" s="83">
        <f t="shared" si="244"/>
        <v>7.8199999999999994</v>
      </c>
      <c r="D206" s="87"/>
      <c r="E206" s="65">
        <f t="shared" si="260"/>
        <v>1099511627776.0146</v>
      </c>
      <c r="F206" s="62">
        <f t="shared" si="323"/>
        <v>40.000000000000021</v>
      </c>
      <c r="G206" s="66">
        <v>200</v>
      </c>
      <c r="H206" s="71">
        <f t="shared" si="261"/>
        <v>200</v>
      </c>
      <c r="I206" s="71">
        <f t="shared" si="262"/>
        <v>1</v>
      </c>
      <c r="J206" s="71">
        <v>15</v>
      </c>
      <c r="K206" s="62">
        <f t="shared" si="263"/>
        <v>1</v>
      </c>
      <c r="L206" s="70">
        <f t="shared" si="249"/>
        <v>11616998400</v>
      </c>
      <c r="M206" s="70">
        <f t="shared" si="264"/>
        <v>2323399680000</v>
      </c>
      <c r="N206" s="70">
        <f t="shared" si="265"/>
        <v>10995116277760.146</v>
      </c>
      <c r="O206" s="70">
        <f t="shared" si="266"/>
        <v>54975581388800.734</v>
      </c>
      <c r="P206" s="70">
        <f t="shared" si="267"/>
        <v>9386.6666666667861</v>
      </c>
      <c r="Q206" s="99">
        <f t="shared" si="243"/>
        <v>4.7323395851376491</v>
      </c>
      <c r="S206" s="71">
        <f t="shared" si="268"/>
        <v>190</v>
      </c>
      <c r="T206" s="71">
        <f t="shared" si="269"/>
        <v>2.0499999999999998</v>
      </c>
      <c r="U206" s="71">
        <v>1</v>
      </c>
      <c r="V206" s="62">
        <f t="shared" si="270"/>
        <v>1.05</v>
      </c>
      <c r="W206" s="70">
        <f t="shared" si="250"/>
        <v>1548933120</v>
      </c>
      <c r="X206" s="70">
        <f t="shared" si="271"/>
        <v>309012157440</v>
      </c>
      <c r="Y206" s="70">
        <f t="shared" si="272"/>
        <v>5634997092352.0713</v>
      </c>
      <c r="Z206" s="70">
        <f t="shared" si="273"/>
        <v>112699941847041.5</v>
      </c>
      <c r="AA206" s="70">
        <f t="shared" si="274"/>
        <v>9386.6666666667861</v>
      </c>
      <c r="AB206" s="99">
        <f t="shared" si="247"/>
        <v>18.235519078067995</v>
      </c>
      <c r="AD206" s="71">
        <f t="shared" si="275"/>
        <v>165</v>
      </c>
      <c r="AE206" s="71">
        <f t="shared" si="276"/>
        <v>3.2249999999999996</v>
      </c>
      <c r="AF206" s="71">
        <v>1</v>
      </c>
      <c r="AG206" s="62">
        <f t="shared" si="277"/>
        <v>1.175</v>
      </c>
      <c r="AH206" s="70">
        <f t="shared" si="251"/>
        <v>165957120</v>
      </c>
      <c r="AI206" s="70">
        <f t="shared" si="278"/>
        <v>32174936640</v>
      </c>
      <c r="AJ206" s="70">
        <f t="shared" si="279"/>
        <v>277025390592.00299</v>
      </c>
      <c r="AK206" s="70">
        <f t="shared" si="280"/>
        <v>177296249978882.34</v>
      </c>
      <c r="AL206" s="70">
        <f t="shared" si="281"/>
        <v>9386.6666666667861</v>
      </c>
      <c r="AM206" s="99">
        <f t="shared" si="324"/>
        <v>8.6099747045843138</v>
      </c>
      <c r="AO206" s="71">
        <f t="shared" si="282"/>
        <v>135</v>
      </c>
      <c r="AP206" s="71">
        <f t="shared" si="283"/>
        <v>4.55</v>
      </c>
      <c r="AQ206" s="71">
        <v>1</v>
      </c>
      <c r="AR206" s="62">
        <f t="shared" si="284"/>
        <v>1.325</v>
      </c>
      <c r="AS206" s="70">
        <f t="shared" si="252"/>
        <v>1016064</v>
      </c>
      <c r="AT206" s="70">
        <f t="shared" si="285"/>
        <v>181748448</v>
      </c>
      <c r="AU206" s="70">
        <f t="shared" si="286"/>
        <v>6106906624.0000553</v>
      </c>
      <c r="AV206" s="70">
        <f t="shared" si="287"/>
        <v>250138895319043.31</v>
      </c>
      <c r="AW206" s="70">
        <f t="shared" si="288"/>
        <v>9386.6666666667861</v>
      </c>
      <c r="AX206" s="99">
        <f t="shared" si="248"/>
        <v>33.600873576648397</v>
      </c>
      <c r="AZ206" s="71">
        <f t="shared" si="289"/>
        <v>98</v>
      </c>
      <c r="BA206" s="71">
        <f t="shared" si="290"/>
        <v>6.06</v>
      </c>
      <c r="BB206" s="71">
        <v>1</v>
      </c>
      <c r="BC206" s="62">
        <f t="shared" si="291"/>
        <v>1.51</v>
      </c>
      <c r="BD206" s="70">
        <f t="shared" si="253"/>
        <v>5760</v>
      </c>
      <c r="BE206" s="70">
        <f t="shared" si="292"/>
        <v>852364.80000000005</v>
      </c>
      <c r="BF206" s="70">
        <f t="shared" si="293"/>
        <v>48157123.63769009</v>
      </c>
      <c r="BG206" s="70">
        <f t="shared" si="294"/>
        <v>333152023216132.44</v>
      </c>
      <c r="BH206" s="70">
        <f t="shared" si="295"/>
        <v>9386.6666666667861</v>
      </c>
      <c r="BI206" s="99">
        <f t="shared" si="245"/>
        <v>56.498254782095749</v>
      </c>
      <c r="BK206" s="71">
        <f t="shared" si="296"/>
        <v>48</v>
      </c>
      <c r="BL206" s="71">
        <f t="shared" si="297"/>
        <v>7.8199999999999994</v>
      </c>
      <c r="BM206" s="71">
        <v>1</v>
      </c>
      <c r="BN206" s="62">
        <f t="shared" si="298"/>
        <v>1.76</v>
      </c>
      <c r="BO206" s="70">
        <f t="shared" si="254"/>
        <v>50</v>
      </c>
      <c r="BP206" s="70">
        <f t="shared" si="299"/>
        <v>4224</v>
      </c>
      <c r="BQ206" s="70">
        <f t="shared" si="300"/>
        <v>60686.866176570104</v>
      </c>
      <c r="BR206" s="70">
        <f t="shared" si="301"/>
        <v>429909046460421.69</v>
      </c>
      <c r="BS206" s="70">
        <f t="shared" si="302"/>
        <v>9386.6666666667861</v>
      </c>
      <c r="BT206" s="99">
        <f t="shared" ref="BT206:BT213" si="326">BQ206/BP206</f>
        <v>14.367155818316785</v>
      </c>
      <c r="BV206" s="71">
        <f t="shared" si="303"/>
        <v>-7</v>
      </c>
      <c r="BW206" s="71">
        <f t="shared" si="304"/>
        <v>9.8550000000000004</v>
      </c>
      <c r="BX206" s="71">
        <v>1</v>
      </c>
      <c r="BY206" s="62">
        <f t="shared" si="305"/>
        <v>2.0350000000000001</v>
      </c>
      <c r="BZ206" s="70">
        <f t="shared" si="255"/>
        <v>1</v>
      </c>
      <c r="CA206" s="70">
        <f t="shared" si="306"/>
        <v>-14.245000000000001</v>
      </c>
      <c r="CB206" s="70">
        <f t="shared" si="307"/>
        <v>37.343466907399922</v>
      </c>
      <c r="CC206" s="70">
        <f t="shared" si="308"/>
        <v>541784354586631.25</v>
      </c>
      <c r="CD206" s="70">
        <f t="shared" si="309"/>
        <v>9386.6666666667861</v>
      </c>
      <c r="CG206" s="71">
        <f t="shared" si="310"/>
        <v>-57</v>
      </c>
      <c r="CH206" s="71">
        <f t="shared" si="311"/>
        <v>12.14</v>
      </c>
      <c r="CI206" s="71">
        <v>1</v>
      </c>
      <c r="CJ206" s="62">
        <f t="shared" si="312"/>
        <v>2.2850000000000001</v>
      </c>
      <c r="CK206" s="70">
        <f t="shared" si="256"/>
        <v>1</v>
      </c>
      <c r="CL206" s="70">
        <f t="shared" si="313"/>
        <v>-130.245</v>
      </c>
      <c r="CM206" s="70">
        <f t="shared" si="314"/>
        <v>4.4923825970303123E-2</v>
      </c>
      <c r="CN206" s="70">
        <f t="shared" si="315"/>
        <v>667403558060040.87</v>
      </c>
      <c r="CO206" s="70">
        <f t="shared" si="316"/>
        <v>9386.6666666667861</v>
      </c>
      <c r="CR206" s="71">
        <f t="shared" si="317"/>
        <v>-120</v>
      </c>
      <c r="CS206" s="71">
        <f t="shared" si="318"/>
        <v>14.74</v>
      </c>
      <c r="CT206" s="71">
        <v>1</v>
      </c>
      <c r="CU206" s="62">
        <f t="shared" si="325"/>
        <v>2.6</v>
      </c>
      <c r="CV206" s="70">
        <f t="shared" si="257"/>
        <v>1</v>
      </c>
      <c r="CW206" s="70">
        <f t="shared" si="319"/>
        <v>-312</v>
      </c>
      <c r="CX206" s="70">
        <f t="shared" si="320"/>
        <v>8.785724639892509E-6</v>
      </c>
      <c r="CY206" s="70">
        <f t="shared" si="321"/>
        <v>810340069670922.87</v>
      </c>
      <c r="CZ206" s="70">
        <f t="shared" si="322"/>
        <v>9386.6666666667861</v>
      </c>
    </row>
    <row r="207" spans="1:104">
      <c r="A207" s="62">
        <f t="shared" si="258"/>
        <v>265.02782050339601</v>
      </c>
      <c r="B207" s="62">
        <f t="shared" si="259"/>
        <v>6.7</v>
      </c>
      <c r="C207" s="83">
        <f t="shared" si="244"/>
        <v>7.8199999999999994</v>
      </c>
      <c r="D207" s="87"/>
      <c r="E207" s="65">
        <f t="shared" si="260"/>
        <v>1263007198126.4204</v>
      </c>
      <c r="F207" s="62">
        <f t="shared" si="323"/>
        <v>40.200000000000017</v>
      </c>
      <c r="G207" s="66">
        <v>201</v>
      </c>
      <c r="H207" s="71">
        <f t="shared" si="261"/>
        <v>201</v>
      </c>
      <c r="I207" s="71">
        <f t="shared" si="262"/>
        <v>1</v>
      </c>
      <c r="J207" s="71">
        <v>1</v>
      </c>
      <c r="K207" s="62">
        <f t="shared" si="263"/>
        <v>1</v>
      </c>
      <c r="L207" s="70">
        <f t="shared" si="249"/>
        <v>11616998400</v>
      </c>
      <c r="M207" s="70">
        <f t="shared" si="264"/>
        <v>2335016678400</v>
      </c>
      <c r="N207" s="70">
        <f t="shared" si="265"/>
        <v>12630071981264.203</v>
      </c>
      <c r="O207" s="70">
        <f t="shared" si="266"/>
        <v>63150359906321.023</v>
      </c>
      <c r="P207" s="70">
        <f t="shared" si="267"/>
        <v>9726.5210124746336</v>
      </c>
      <c r="Q207" s="99">
        <f t="shared" si="243"/>
        <v>5.4089857678954916</v>
      </c>
      <c r="S207" s="71">
        <f t="shared" si="268"/>
        <v>191</v>
      </c>
      <c r="T207" s="71">
        <f t="shared" si="269"/>
        <v>2.0499999999999998</v>
      </c>
      <c r="U207" s="71">
        <v>1</v>
      </c>
      <c r="V207" s="62">
        <f t="shared" si="270"/>
        <v>1.05</v>
      </c>
      <c r="W207" s="70">
        <f t="shared" si="250"/>
        <v>1548933120</v>
      </c>
      <c r="X207" s="70">
        <f t="shared" si="271"/>
        <v>310638537216</v>
      </c>
      <c r="Y207" s="70">
        <f t="shared" si="272"/>
        <v>6472911890397.9004</v>
      </c>
      <c r="Z207" s="70">
        <f t="shared" si="273"/>
        <v>129458237807958.08</v>
      </c>
      <c r="AA207" s="70">
        <f t="shared" si="274"/>
        <v>9726.5210124746336</v>
      </c>
      <c r="AB207" s="99">
        <f t="shared" si="247"/>
        <v>20.837440030491173</v>
      </c>
      <c r="AD207" s="71">
        <f t="shared" si="275"/>
        <v>166</v>
      </c>
      <c r="AE207" s="71">
        <f t="shared" si="276"/>
        <v>3.2249999999999996</v>
      </c>
      <c r="AF207" s="71">
        <v>1</v>
      </c>
      <c r="AG207" s="62">
        <f t="shared" si="277"/>
        <v>1.175</v>
      </c>
      <c r="AH207" s="70">
        <f t="shared" si="251"/>
        <v>165957120</v>
      </c>
      <c r="AI207" s="70">
        <f t="shared" si="278"/>
        <v>32369936256</v>
      </c>
      <c r="AJ207" s="70">
        <f t="shared" si="279"/>
        <v>318218610465.44501</v>
      </c>
      <c r="AK207" s="70">
        <f t="shared" si="280"/>
        <v>203659910697885.28</v>
      </c>
      <c r="AL207" s="70">
        <f t="shared" si="281"/>
        <v>9726.5210124746336</v>
      </c>
      <c r="AM207" s="99">
        <f t="shared" si="324"/>
        <v>9.8306838774346019</v>
      </c>
      <c r="AO207" s="71">
        <f t="shared" si="282"/>
        <v>136</v>
      </c>
      <c r="AP207" s="71">
        <f t="shared" si="283"/>
        <v>4.55</v>
      </c>
      <c r="AQ207" s="71">
        <v>1</v>
      </c>
      <c r="AR207" s="62">
        <f t="shared" si="284"/>
        <v>1.325</v>
      </c>
      <c r="AS207" s="70">
        <f t="shared" si="252"/>
        <v>1016064</v>
      </c>
      <c r="AT207" s="70">
        <f t="shared" si="285"/>
        <v>183094732.79999998</v>
      </c>
      <c r="AU207" s="70">
        <f t="shared" si="286"/>
        <v>7014993593.1093607</v>
      </c>
      <c r="AV207" s="70">
        <f t="shared" si="287"/>
        <v>287334137573760.62</v>
      </c>
      <c r="AW207" s="70">
        <f t="shared" si="288"/>
        <v>9726.5210124746336</v>
      </c>
      <c r="AX207" s="99">
        <f t="shared" si="248"/>
        <v>38.313464761283193</v>
      </c>
      <c r="AZ207" s="71">
        <f t="shared" si="289"/>
        <v>99</v>
      </c>
      <c r="BA207" s="71">
        <f t="shared" si="290"/>
        <v>6.06</v>
      </c>
      <c r="BB207" s="71">
        <v>1</v>
      </c>
      <c r="BC207" s="62">
        <f t="shared" si="291"/>
        <v>1.51</v>
      </c>
      <c r="BD207" s="70">
        <f t="shared" si="253"/>
        <v>5760</v>
      </c>
      <c r="BE207" s="70">
        <f t="shared" si="292"/>
        <v>861062.4</v>
      </c>
      <c r="BF207" s="70">
        <f t="shared" si="293"/>
        <v>55318008.704003446</v>
      </c>
      <c r="BG207" s="70">
        <f t="shared" si="294"/>
        <v>382691181032305.37</v>
      </c>
      <c r="BH207" s="70">
        <f t="shared" si="295"/>
        <v>9726.5210124746336</v>
      </c>
      <c r="BI207" s="99">
        <f t="shared" si="245"/>
        <v>64.243902304877608</v>
      </c>
      <c r="BK207" s="71">
        <f t="shared" si="296"/>
        <v>49</v>
      </c>
      <c r="BL207" s="71">
        <f t="shared" si="297"/>
        <v>7.8199999999999994</v>
      </c>
      <c r="BM207" s="71">
        <v>1</v>
      </c>
      <c r="BN207" s="62">
        <f t="shared" si="298"/>
        <v>1.76</v>
      </c>
      <c r="BO207" s="70">
        <f t="shared" si="254"/>
        <v>50</v>
      </c>
      <c r="BP207" s="70">
        <f t="shared" si="299"/>
        <v>4312</v>
      </c>
      <c r="BQ207" s="70">
        <f t="shared" si="300"/>
        <v>69710.903346951294</v>
      </c>
      <c r="BR207" s="70">
        <f t="shared" si="301"/>
        <v>493835814467430.37</v>
      </c>
      <c r="BS207" s="70">
        <f t="shared" si="302"/>
        <v>9726.5210124746336</v>
      </c>
      <c r="BT207" s="99">
        <f t="shared" si="326"/>
        <v>16.166721555415421</v>
      </c>
      <c r="BV207" s="71">
        <f t="shared" si="303"/>
        <v>-6</v>
      </c>
      <c r="BW207" s="71">
        <f t="shared" si="304"/>
        <v>9.8550000000000004</v>
      </c>
      <c r="BX207" s="71">
        <v>1</v>
      </c>
      <c r="BY207" s="62">
        <f t="shared" si="305"/>
        <v>2.0350000000000001</v>
      </c>
      <c r="BZ207" s="70">
        <f t="shared" si="255"/>
        <v>1</v>
      </c>
      <c r="CA207" s="70">
        <f t="shared" si="306"/>
        <v>-12.21</v>
      </c>
      <c r="CB207" s="70">
        <f t="shared" si="307"/>
        <v>42.89637900641651</v>
      </c>
      <c r="CC207" s="70">
        <f t="shared" si="308"/>
        <v>622346796876793.62</v>
      </c>
      <c r="CD207" s="70">
        <f t="shared" si="309"/>
        <v>9726.5210124746336</v>
      </c>
      <c r="CG207" s="71">
        <f t="shared" si="310"/>
        <v>-56</v>
      </c>
      <c r="CH207" s="71">
        <f t="shared" si="311"/>
        <v>12.14</v>
      </c>
      <c r="CI207" s="71">
        <v>1</v>
      </c>
      <c r="CJ207" s="62">
        <f t="shared" si="312"/>
        <v>2.2850000000000001</v>
      </c>
      <c r="CK207" s="70">
        <f t="shared" si="256"/>
        <v>1</v>
      </c>
      <c r="CL207" s="70">
        <f t="shared" si="313"/>
        <v>-127.96000000000001</v>
      </c>
      <c r="CM207" s="70">
        <f t="shared" si="314"/>
        <v>5.1603924992260297E-2</v>
      </c>
      <c r="CN207" s="70">
        <f t="shared" si="315"/>
        <v>766645369262737.25</v>
      </c>
      <c r="CO207" s="70">
        <f t="shared" si="316"/>
        <v>9726.5210124746336</v>
      </c>
      <c r="CR207" s="71">
        <f t="shared" si="317"/>
        <v>-119</v>
      </c>
      <c r="CS207" s="71">
        <f t="shared" si="318"/>
        <v>14.74</v>
      </c>
      <c r="CT207" s="71">
        <v>1</v>
      </c>
      <c r="CU207" s="62">
        <f t="shared" si="325"/>
        <v>2.6</v>
      </c>
      <c r="CV207" s="70">
        <f t="shared" si="257"/>
        <v>1</v>
      </c>
      <c r="CW207" s="70">
        <f t="shared" si="319"/>
        <v>-309.40000000000003</v>
      </c>
      <c r="CX207" s="70">
        <f t="shared" si="320"/>
        <v>1.0092147441301439E-5</v>
      </c>
      <c r="CY207" s="70">
        <f t="shared" si="321"/>
        <v>930836305019171.87</v>
      </c>
      <c r="CZ207" s="70">
        <f t="shared" si="322"/>
        <v>9726.5210124746336</v>
      </c>
    </row>
    <row r="208" spans="1:104">
      <c r="A208" s="62">
        <f t="shared" si="258"/>
        <v>274.37400640929462</v>
      </c>
      <c r="B208" s="62">
        <f t="shared" si="259"/>
        <v>6.7333333333333334</v>
      </c>
      <c r="C208" s="83">
        <f t="shared" si="244"/>
        <v>7.8199999999999994</v>
      </c>
      <c r="D208" s="87"/>
      <c r="E208" s="65">
        <f t="shared" si="260"/>
        <v>1450814290837.2336</v>
      </c>
      <c r="F208" s="62">
        <f t="shared" si="323"/>
        <v>40.40000000000002</v>
      </c>
      <c r="G208" s="66">
        <v>202</v>
      </c>
      <c r="H208" s="71">
        <f t="shared" si="261"/>
        <v>202</v>
      </c>
      <c r="I208" s="71">
        <f t="shared" si="262"/>
        <v>1</v>
      </c>
      <c r="J208" s="71">
        <v>1</v>
      </c>
      <c r="K208" s="62">
        <f t="shared" si="263"/>
        <v>1</v>
      </c>
      <c r="L208" s="70">
        <f t="shared" si="249"/>
        <v>11616998400</v>
      </c>
      <c r="M208" s="70">
        <f t="shared" si="264"/>
        <v>2346633676800</v>
      </c>
      <c r="N208" s="70">
        <f t="shared" si="265"/>
        <v>14508142908372.336</v>
      </c>
      <c r="O208" s="70">
        <f t="shared" si="266"/>
        <v>72540714541861.687</v>
      </c>
      <c r="P208" s="70">
        <f t="shared" si="267"/>
        <v>10078.671835434756</v>
      </c>
      <c r="Q208" s="99">
        <f t="shared" si="243"/>
        <v>6.1825341772800453</v>
      </c>
      <c r="S208" s="71">
        <f t="shared" si="268"/>
        <v>192</v>
      </c>
      <c r="T208" s="71">
        <f t="shared" si="269"/>
        <v>2.0499999999999998</v>
      </c>
      <c r="U208" s="71">
        <v>1</v>
      </c>
      <c r="V208" s="62">
        <f t="shared" si="270"/>
        <v>1.05</v>
      </c>
      <c r="W208" s="70">
        <f t="shared" si="250"/>
        <v>1548933120</v>
      </c>
      <c r="X208" s="70">
        <f t="shared" si="271"/>
        <v>312264916992</v>
      </c>
      <c r="Y208" s="70">
        <f t="shared" si="272"/>
        <v>7435423240540.8174</v>
      </c>
      <c r="Z208" s="70">
        <f t="shared" si="273"/>
        <v>148708464810816.44</v>
      </c>
      <c r="AA208" s="70">
        <f t="shared" si="274"/>
        <v>10078.671835434756</v>
      </c>
      <c r="AB208" s="99">
        <f t="shared" si="247"/>
        <v>23.811266767221589</v>
      </c>
      <c r="AD208" s="71">
        <f t="shared" si="275"/>
        <v>167</v>
      </c>
      <c r="AE208" s="71">
        <f t="shared" si="276"/>
        <v>3.2249999999999996</v>
      </c>
      <c r="AF208" s="71">
        <v>1</v>
      </c>
      <c r="AG208" s="62">
        <f t="shared" si="277"/>
        <v>1.175</v>
      </c>
      <c r="AH208" s="70">
        <f t="shared" si="251"/>
        <v>165957120</v>
      </c>
      <c r="AI208" s="70">
        <f t="shared" si="278"/>
        <v>32564935872</v>
      </c>
      <c r="AJ208" s="70">
        <f t="shared" si="279"/>
        <v>365537194371.099</v>
      </c>
      <c r="AK208" s="70">
        <f t="shared" si="280"/>
        <v>233943804397503.91</v>
      </c>
      <c r="AL208" s="70">
        <f t="shared" si="281"/>
        <v>10078.671835434756</v>
      </c>
      <c r="AM208" s="99">
        <f t="shared" si="324"/>
        <v>11.224870695519943</v>
      </c>
      <c r="AO208" s="71">
        <f t="shared" si="282"/>
        <v>137</v>
      </c>
      <c r="AP208" s="71">
        <f t="shared" si="283"/>
        <v>4.55</v>
      </c>
      <c r="AQ208" s="71">
        <v>1</v>
      </c>
      <c r="AR208" s="62">
        <f t="shared" si="284"/>
        <v>1.325</v>
      </c>
      <c r="AS208" s="70">
        <f t="shared" si="252"/>
        <v>1016064</v>
      </c>
      <c r="AT208" s="70">
        <f t="shared" si="285"/>
        <v>184441017.59999999</v>
      </c>
      <c r="AU208" s="70">
        <f t="shared" si="286"/>
        <v>8058111600.7194633</v>
      </c>
      <c r="AV208" s="70">
        <f t="shared" si="287"/>
        <v>330060251165470.62</v>
      </c>
      <c r="AW208" s="70">
        <f t="shared" si="288"/>
        <v>10078.671835434756</v>
      </c>
      <c r="AX208" s="99">
        <f t="shared" si="248"/>
        <v>43.689368588256279</v>
      </c>
      <c r="AZ208" s="71">
        <f t="shared" si="289"/>
        <v>100</v>
      </c>
      <c r="BA208" s="71">
        <f t="shared" si="290"/>
        <v>6.06</v>
      </c>
      <c r="BB208" s="71">
        <v>14</v>
      </c>
      <c r="BC208" s="62">
        <f t="shared" si="291"/>
        <v>1.51</v>
      </c>
      <c r="BD208" s="70">
        <f t="shared" si="253"/>
        <v>80640</v>
      </c>
      <c r="BE208" s="70">
        <f t="shared" si="292"/>
        <v>12176640</v>
      </c>
      <c r="BF208" s="70">
        <f t="shared" si="293"/>
        <v>63543705.600000419</v>
      </c>
      <c r="BG208" s="70">
        <f t="shared" si="294"/>
        <v>439596730123681.81</v>
      </c>
      <c r="BH208" s="70">
        <f t="shared" si="295"/>
        <v>10078.671835434756</v>
      </c>
      <c r="BI208" s="99">
        <f t="shared" si="245"/>
        <v>5.2184925890886502</v>
      </c>
      <c r="BK208" s="71">
        <f t="shared" si="296"/>
        <v>50</v>
      </c>
      <c r="BL208" s="71">
        <f t="shared" si="297"/>
        <v>7.8199999999999994</v>
      </c>
      <c r="BM208" s="71">
        <v>1</v>
      </c>
      <c r="BN208" s="62">
        <f t="shared" si="298"/>
        <v>1.76</v>
      </c>
      <c r="BO208" s="70">
        <f t="shared" si="254"/>
        <v>50</v>
      </c>
      <c r="BP208" s="70">
        <f t="shared" si="299"/>
        <v>4400</v>
      </c>
      <c r="BQ208" s="70">
        <f t="shared" si="300"/>
        <v>80076.80000000025</v>
      </c>
      <c r="BR208" s="70">
        <f t="shared" si="301"/>
        <v>567268387717358.25</v>
      </c>
      <c r="BS208" s="70">
        <f t="shared" si="302"/>
        <v>10078.671835434756</v>
      </c>
      <c r="BT208" s="99">
        <f t="shared" si="326"/>
        <v>18.199272727272785</v>
      </c>
      <c r="BV208" s="71">
        <f t="shared" si="303"/>
        <v>-5</v>
      </c>
      <c r="BW208" s="71">
        <f t="shared" si="304"/>
        <v>9.8550000000000004</v>
      </c>
      <c r="BX208" s="71">
        <v>1</v>
      </c>
      <c r="BY208" s="62">
        <f t="shared" si="305"/>
        <v>2.0350000000000001</v>
      </c>
      <c r="BZ208" s="70">
        <f t="shared" si="255"/>
        <v>1</v>
      </c>
      <c r="CA208" s="70">
        <f t="shared" si="306"/>
        <v>-10.175000000000001</v>
      </c>
      <c r="CB208" s="70">
        <f t="shared" si="307"/>
        <v>49.274999999999991</v>
      </c>
      <c r="CC208" s="70">
        <f t="shared" si="308"/>
        <v>714888741810046.87</v>
      </c>
      <c r="CD208" s="70">
        <f t="shared" si="309"/>
        <v>10078.671835434756</v>
      </c>
      <c r="CG208" s="71">
        <f t="shared" si="310"/>
        <v>-55</v>
      </c>
      <c r="CH208" s="71">
        <f t="shared" si="311"/>
        <v>12.14</v>
      </c>
      <c r="CI208" s="71">
        <v>1</v>
      </c>
      <c r="CJ208" s="62">
        <f t="shared" si="312"/>
        <v>2.2850000000000001</v>
      </c>
      <c r="CK208" s="70">
        <f t="shared" si="256"/>
        <v>1</v>
      </c>
      <c r="CL208" s="70">
        <f t="shared" si="313"/>
        <v>-125.67500000000001</v>
      </c>
      <c r="CM208" s="70">
        <f t="shared" si="314"/>
        <v>5.9277343749999781E-2</v>
      </c>
      <c r="CN208" s="70">
        <f t="shared" si="315"/>
        <v>880644274538200.75</v>
      </c>
      <c r="CO208" s="70">
        <f t="shared" si="316"/>
        <v>10078.671835434756</v>
      </c>
      <c r="CR208" s="71">
        <f t="shared" si="317"/>
        <v>-118</v>
      </c>
      <c r="CS208" s="71">
        <f t="shared" si="318"/>
        <v>14.74</v>
      </c>
      <c r="CT208" s="71">
        <v>1</v>
      </c>
      <c r="CU208" s="62">
        <f t="shared" si="325"/>
        <v>2.6</v>
      </c>
      <c r="CV208" s="70">
        <f t="shared" si="257"/>
        <v>1</v>
      </c>
      <c r="CW208" s="70">
        <f t="shared" si="319"/>
        <v>-306.8</v>
      </c>
      <c r="CX208" s="70">
        <f t="shared" si="320"/>
        <v>1.1592833164210505E-5</v>
      </c>
      <c r="CY208" s="70">
        <f t="shared" si="321"/>
        <v>1069250132347041.2</v>
      </c>
      <c r="CZ208" s="70">
        <f t="shared" si="322"/>
        <v>10078.671835434756</v>
      </c>
    </row>
    <row r="209" spans="1:104">
      <c r="A209" s="62">
        <f t="shared" si="258"/>
        <v>284.04978484937203</v>
      </c>
      <c r="B209" s="62">
        <f t="shared" si="259"/>
        <v>6.7666666666666666</v>
      </c>
      <c r="C209" s="83">
        <f t="shared" si="244"/>
        <v>7.8199999999999994</v>
      </c>
      <c r="D209" s="87"/>
      <c r="E209" s="65">
        <f t="shared" si="260"/>
        <v>1666547989290.9199</v>
      </c>
      <c r="F209" s="62">
        <f t="shared" si="323"/>
        <v>40.600000000000023</v>
      </c>
      <c r="G209" s="66">
        <v>203</v>
      </c>
      <c r="H209" s="71">
        <f t="shared" si="261"/>
        <v>203</v>
      </c>
      <c r="I209" s="71">
        <f t="shared" si="262"/>
        <v>1</v>
      </c>
      <c r="J209" s="71">
        <v>1</v>
      </c>
      <c r="K209" s="62">
        <f t="shared" si="263"/>
        <v>1</v>
      </c>
      <c r="L209" s="70">
        <f t="shared" si="249"/>
        <v>11616998400</v>
      </c>
      <c r="M209" s="70">
        <f t="shared" si="264"/>
        <v>2358250675200</v>
      </c>
      <c r="N209" s="70">
        <f t="shared" si="265"/>
        <v>16665479892909.199</v>
      </c>
      <c r="O209" s="70">
        <f t="shared" si="266"/>
        <v>83327399464546</v>
      </c>
      <c r="P209" s="70">
        <f t="shared" si="267"/>
        <v>10443.563756295245</v>
      </c>
      <c r="Q209" s="99">
        <f t="shared" ref="Q209:Q272" si="327">N209/M209</f>
        <v>7.0668822734444134</v>
      </c>
      <c r="S209" s="71">
        <f t="shared" si="268"/>
        <v>193</v>
      </c>
      <c r="T209" s="71">
        <f t="shared" si="269"/>
        <v>2.0499999999999998</v>
      </c>
      <c r="U209" s="71">
        <v>1</v>
      </c>
      <c r="V209" s="62">
        <f t="shared" si="270"/>
        <v>1.05</v>
      </c>
      <c r="W209" s="70">
        <f t="shared" si="250"/>
        <v>1548933120</v>
      </c>
      <c r="X209" s="70">
        <f t="shared" si="271"/>
        <v>313891296768</v>
      </c>
      <c r="Y209" s="70">
        <f t="shared" si="272"/>
        <v>8541058445115.9609</v>
      </c>
      <c r="Z209" s="70">
        <f t="shared" si="273"/>
        <v>170821168902319.28</v>
      </c>
      <c r="AA209" s="70">
        <f t="shared" si="274"/>
        <v>10443.563756295245</v>
      </c>
      <c r="AB209" s="99">
        <f t="shared" si="247"/>
        <v>27.210242950535633</v>
      </c>
      <c r="AD209" s="71">
        <f t="shared" si="275"/>
        <v>168</v>
      </c>
      <c r="AE209" s="71">
        <f t="shared" si="276"/>
        <v>3.2249999999999996</v>
      </c>
      <c r="AF209" s="71">
        <v>1</v>
      </c>
      <c r="AG209" s="62">
        <f t="shared" si="277"/>
        <v>1.175</v>
      </c>
      <c r="AH209" s="70">
        <f t="shared" si="251"/>
        <v>165957120</v>
      </c>
      <c r="AI209" s="70">
        <f t="shared" si="278"/>
        <v>32759935488</v>
      </c>
      <c r="AJ209" s="70">
        <f t="shared" si="279"/>
        <v>419891973864.31287</v>
      </c>
      <c r="AK209" s="70">
        <f t="shared" si="280"/>
        <v>268730863273160.78</v>
      </c>
      <c r="AL209" s="70">
        <f t="shared" si="281"/>
        <v>10443.563756295245</v>
      </c>
      <c r="AM209" s="99">
        <f t="shared" si="324"/>
        <v>12.817240559527956</v>
      </c>
      <c r="AO209" s="71">
        <f t="shared" si="282"/>
        <v>138</v>
      </c>
      <c r="AP209" s="71">
        <f t="shared" si="283"/>
        <v>4.55</v>
      </c>
      <c r="AQ209" s="71">
        <v>1</v>
      </c>
      <c r="AR209" s="62">
        <f t="shared" si="284"/>
        <v>1.325</v>
      </c>
      <c r="AS209" s="70">
        <f t="shared" si="252"/>
        <v>1016064</v>
      </c>
      <c r="AT209" s="70">
        <f t="shared" si="285"/>
        <v>185787302.40000001</v>
      </c>
      <c r="AU209" s="70">
        <f t="shared" si="286"/>
        <v>9256339540.128973</v>
      </c>
      <c r="AV209" s="70">
        <f t="shared" si="287"/>
        <v>379139667563684.25</v>
      </c>
      <c r="AW209" s="70">
        <f t="shared" si="288"/>
        <v>10443.563756295245</v>
      </c>
      <c r="AX209" s="99">
        <f t="shared" si="248"/>
        <v>49.82223984392688</v>
      </c>
      <c r="AZ209" s="71">
        <f t="shared" si="289"/>
        <v>101</v>
      </c>
      <c r="BA209" s="71">
        <f t="shared" si="290"/>
        <v>6.06</v>
      </c>
      <c r="BB209" s="71">
        <v>1</v>
      </c>
      <c r="BC209" s="62">
        <f t="shared" si="291"/>
        <v>1.51</v>
      </c>
      <c r="BD209" s="70">
        <f t="shared" si="253"/>
        <v>80640</v>
      </c>
      <c r="BE209" s="70">
        <f t="shared" si="292"/>
        <v>12298406.4</v>
      </c>
      <c r="BF209" s="70">
        <f t="shared" si="293"/>
        <v>72992550.093136355</v>
      </c>
      <c r="BG209" s="70">
        <f t="shared" si="294"/>
        <v>504964040755148.75</v>
      </c>
      <c r="BH209" s="70">
        <f t="shared" si="295"/>
        <v>10443.563756295245</v>
      </c>
      <c r="BI209" s="99">
        <f t="shared" si="245"/>
        <v>5.9351226263864847</v>
      </c>
      <c r="BK209" s="71">
        <f t="shared" si="296"/>
        <v>51</v>
      </c>
      <c r="BL209" s="71">
        <f t="shared" si="297"/>
        <v>7.8199999999999994</v>
      </c>
      <c r="BM209" s="71">
        <v>1</v>
      </c>
      <c r="BN209" s="62">
        <f t="shared" si="298"/>
        <v>1.76</v>
      </c>
      <c r="BO209" s="70">
        <f t="shared" si="254"/>
        <v>50</v>
      </c>
      <c r="BP209" s="70">
        <f t="shared" si="299"/>
        <v>4488</v>
      </c>
      <c r="BQ209" s="70">
        <f t="shared" si="300"/>
        <v>91984.088433426863</v>
      </c>
      <c r="BR209" s="70">
        <f t="shared" si="301"/>
        <v>651620263812749.62</v>
      </c>
      <c r="BS209" s="70">
        <f t="shared" si="302"/>
        <v>10443.563756295245</v>
      </c>
      <c r="BT209" s="99">
        <f t="shared" si="326"/>
        <v>20.49556337643201</v>
      </c>
      <c r="BV209" s="71">
        <f t="shared" si="303"/>
        <v>-4</v>
      </c>
      <c r="BW209" s="71">
        <f t="shared" si="304"/>
        <v>9.8550000000000004</v>
      </c>
      <c r="BX209" s="71">
        <v>1</v>
      </c>
      <c r="BY209" s="62">
        <f t="shared" si="305"/>
        <v>2.0350000000000001</v>
      </c>
      <c r="BZ209" s="70">
        <f t="shared" si="255"/>
        <v>1</v>
      </c>
      <c r="CA209" s="70">
        <f t="shared" si="306"/>
        <v>-8.14</v>
      </c>
      <c r="CB209" s="70">
        <f t="shared" si="307"/>
        <v>56.602111442478886</v>
      </c>
      <c r="CC209" s="70">
        <f t="shared" si="308"/>
        <v>821191521723100.75</v>
      </c>
      <c r="CD209" s="70">
        <f t="shared" si="309"/>
        <v>10443.563756295245</v>
      </c>
      <c r="CG209" s="71">
        <f t="shared" si="310"/>
        <v>-54</v>
      </c>
      <c r="CH209" s="71">
        <f t="shared" si="311"/>
        <v>12.14</v>
      </c>
      <c r="CI209" s="71">
        <v>1</v>
      </c>
      <c r="CJ209" s="62">
        <f t="shared" si="312"/>
        <v>2.2850000000000001</v>
      </c>
      <c r="CK209" s="70">
        <f t="shared" si="256"/>
        <v>1</v>
      </c>
      <c r="CL209" s="70">
        <f t="shared" si="313"/>
        <v>-123.39000000000001</v>
      </c>
      <c r="CM209" s="70">
        <f t="shared" si="314"/>
        <v>6.809178725421855E-2</v>
      </c>
      <c r="CN209" s="70">
        <f t="shared" si="315"/>
        <v>1011594629499588.5</v>
      </c>
      <c r="CO209" s="70">
        <f t="shared" si="316"/>
        <v>10443.563756295245</v>
      </c>
      <c r="CR209" s="71">
        <f t="shared" si="317"/>
        <v>-117</v>
      </c>
      <c r="CS209" s="71">
        <f t="shared" si="318"/>
        <v>14.74</v>
      </c>
      <c r="CT209" s="71">
        <v>1</v>
      </c>
      <c r="CU209" s="62">
        <f t="shared" si="325"/>
        <v>2.6</v>
      </c>
      <c r="CV209" s="70">
        <f t="shared" si="257"/>
        <v>1</v>
      </c>
      <c r="CW209" s="70">
        <f t="shared" si="319"/>
        <v>-304.2</v>
      </c>
      <c r="CX209" s="70">
        <f t="shared" si="320"/>
        <v>1.3316668385483681E-5</v>
      </c>
      <c r="CY209" s="70">
        <f t="shared" si="321"/>
        <v>1228245868107408</v>
      </c>
      <c r="CZ209" s="70">
        <f t="shared" si="322"/>
        <v>10443.563756295245</v>
      </c>
    </row>
    <row r="210" spans="1:104">
      <c r="A210" s="62">
        <f t="shared" si="258"/>
        <v>294.06677887924479</v>
      </c>
      <c r="B210" s="62">
        <f t="shared" si="259"/>
        <v>6.8</v>
      </c>
      <c r="C210" s="83">
        <f t="shared" si="244"/>
        <v>7.8199999999999994</v>
      </c>
      <c r="D210" s="87"/>
      <c r="E210" s="65">
        <f t="shared" si="260"/>
        <v>1914360933822.0964</v>
      </c>
      <c r="F210" s="62">
        <f t="shared" si="323"/>
        <v>40.800000000000018</v>
      </c>
      <c r="G210" s="66">
        <v>204</v>
      </c>
      <c r="H210" s="71">
        <f t="shared" si="261"/>
        <v>204</v>
      </c>
      <c r="I210" s="71">
        <f t="shared" si="262"/>
        <v>1</v>
      </c>
      <c r="J210" s="71">
        <v>1</v>
      </c>
      <c r="K210" s="62">
        <f t="shared" si="263"/>
        <v>1</v>
      </c>
      <c r="L210" s="70">
        <f t="shared" si="249"/>
        <v>11616998400</v>
      </c>
      <c r="M210" s="70">
        <f t="shared" si="264"/>
        <v>2369867673600</v>
      </c>
      <c r="N210" s="70">
        <f t="shared" si="265"/>
        <v>19143609338220.965</v>
      </c>
      <c r="O210" s="70">
        <f t="shared" si="266"/>
        <v>95718046691104.828</v>
      </c>
      <c r="P210" s="70">
        <f t="shared" si="267"/>
        <v>10821.657462756208</v>
      </c>
      <c r="Q210" s="99">
        <f t="shared" si="327"/>
        <v>8.0779233167649576</v>
      </c>
      <c r="S210" s="71">
        <f t="shared" si="268"/>
        <v>194</v>
      </c>
      <c r="T210" s="71">
        <f t="shared" si="269"/>
        <v>2.0499999999999998</v>
      </c>
      <c r="U210" s="71">
        <v>1</v>
      </c>
      <c r="V210" s="62">
        <f t="shared" si="270"/>
        <v>1.05</v>
      </c>
      <c r="W210" s="70">
        <f t="shared" si="250"/>
        <v>1548933120</v>
      </c>
      <c r="X210" s="70">
        <f t="shared" si="271"/>
        <v>315517676544</v>
      </c>
      <c r="Y210" s="70">
        <f t="shared" si="272"/>
        <v>9811099785838.2383</v>
      </c>
      <c r="Z210" s="70">
        <f t="shared" si="273"/>
        <v>196221995716764.87</v>
      </c>
      <c r="AA210" s="70">
        <f t="shared" si="274"/>
        <v>10821.657462756208</v>
      </c>
      <c r="AB210" s="99">
        <f t="shared" si="247"/>
        <v>31.095246051832685</v>
      </c>
      <c r="AD210" s="71">
        <f t="shared" si="275"/>
        <v>169</v>
      </c>
      <c r="AE210" s="71">
        <f t="shared" si="276"/>
        <v>3.2249999999999996</v>
      </c>
      <c r="AF210" s="71">
        <v>1</v>
      </c>
      <c r="AG210" s="62">
        <f t="shared" si="277"/>
        <v>1.175</v>
      </c>
      <c r="AH210" s="70">
        <f t="shared" si="251"/>
        <v>165957120</v>
      </c>
      <c r="AI210" s="70">
        <f t="shared" si="278"/>
        <v>32954935104</v>
      </c>
      <c r="AJ210" s="70">
        <f t="shared" si="279"/>
        <v>482329219654.39429</v>
      </c>
      <c r="AK210" s="70">
        <f t="shared" si="280"/>
        <v>308690700578813.06</v>
      </c>
      <c r="AL210" s="70">
        <f t="shared" si="281"/>
        <v>10821.657462756208</v>
      </c>
      <c r="AM210" s="99">
        <f t="shared" si="324"/>
        <v>14.636023956116066</v>
      </c>
      <c r="AO210" s="71">
        <f t="shared" si="282"/>
        <v>139</v>
      </c>
      <c r="AP210" s="71">
        <f t="shared" si="283"/>
        <v>4.55</v>
      </c>
      <c r="AQ210" s="71">
        <v>1</v>
      </c>
      <c r="AR210" s="62">
        <f t="shared" si="284"/>
        <v>1.325</v>
      </c>
      <c r="AS210" s="70">
        <f t="shared" si="252"/>
        <v>1016064</v>
      </c>
      <c r="AT210" s="70">
        <f t="shared" si="285"/>
        <v>187133587.19999999</v>
      </c>
      <c r="AU210" s="70">
        <f t="shared" si="286"/>
        <v>10632742003.040163</v>
      </c>
      <c r="AV210" s="70">
        <f t="shared" si="287"/>
        <v>435517112444526.87</v>
      </c>
      <c r="AW210" s="70">
        <f t="shared" si="288"/>
        <v>10821.657462756208</v>
      </c>
      <c r="AX210" s="99">
        <f t="shared" si="248"/>
        <v>56.818993116806794</v>
      </c>
      <c r="AZ210" s="71">
        <f t="shared" si="289"/>
        <v>102</v>
      </c>
      <c r="BA210" s="71">
        <f t="shared" si="290"/>
        <v>6.06</v>
      </c>
      <c r="BB210" s="71">
        <v>1</v>
      </c>
      <c r="BC210" s="62">
        <f t="shared" si="291"/>
        <v>1.51</v>
      </c>
      <c r="BD210" s="70">
        <f t="shared" si="253"/>
        <v>80640</v>
      </c>
      <c r="BE210" s="70">
        <f t="shared" si="292"/>
        <v>12420172.800000001</v>
      </c>
      <c r="BF210" s="70">
        <f t="shared" si="293"/>
        <v>83846422.21902442</v>
      </c>
      <c r="BG210" s="70">
        <f t="shared" si="294"/>
        <v>580051362948095.25</v>
      </c>
      <c r="BH210" s="70">
        <f t="shared" si="295"/>
        <v>10821.657462756208</v>
      </c>
      <c r="BI210" s="99">
        <f t="shared" si="245"/>
        <v>6.7508257388354869</v>
      </c>
      <c r="BK210" s="71">
        <f t="shared" si="296"/>
        <v>52</v>
      </c>
      <c r="BL210" s="71">
        <f t="shared" si="297"/>
        <v>7.8199999999999994</v>
      </c>
      <c r="BM210" s="71">
        <v>1</v>
      </c>
      <c r="BN210" s="62">
        <f t="shared" si="298"/>
        <v>1.76</v>
      </c>
      <c r="BO210" s="70">
        <f t="shared" si="254"/>
        <v>50</v>
      </c>
      <c r="BP210" s="70">
        <f t="shared" si="299"/>
        <v>4576</v>
      </c>
      <c r="BQ210" s="70">
        <f t="shared" si="300"/>
        <v>105661.97106937926</v>
      </c>
      <c r="BR210" s="70">
        <f t="shared" si="301"/>
        <v>748515125124439.62</v>
      </c>
      <c r="BS210" s="70">
        <f t="shared" si="302"/>
        <v>10821.657462756208</v>
      </c>
      <c r="BT210" s="99">
        <f t="shared" si="326"/>
        <v>23.090465705720991</v>
      </c>
      <c r="BV210" s="71">
        <f t="shared" si="303"/>
        <v>-3</v>
      </c>
      <c r="BW210" s="71">
        <f t="shared" si="304"/>
        <v>9.8550000000000004</v>
      </c>
      <c r="BX210" s="71">
        <v>1</v>
      </c>
      <c r="BY210" s="62">
        <f t="shared" si="305"/>
        <v>2.0350000000000001</v>
      </c>
      <c r="BZ210" s="70">
        <f t="shared" si="255"/>
        <v>1</v>
      </c>
      <c r="CA210" s="70">
        <f t="shared" si="306"/>
        <v>-6.1050000000000004</v>
      </c>
      <c r="CB210" s="70">
        <f t="shared" si="307"/>
        <v>65.018752303334352</v>
      </c>
      <c r="CC210" s="70">
        <f t="shared" si="308"/>
        <v>943301350140838.12</v>
      </c>
      <c r="CD210" s="70">
        <f t="shared" si="309"/>
        <v>10821.657462756208</v>
      </c>
      <c r="CG210" s="71">
        <f t="shared" si="310"/>
        <v>-53</v>
      </c>
      <c r="CH210" s="71">
        <f t="shared" si="311"/>
        <v>12.14</v>
      </c>
      <c r="CI210" s="71">
        <v>1</v>
      </c>
      <c r="CJ210" s="62">
        <f t="shared" si="312"/>
        <v>2.2850000000000001</v>
      </c>
      <c r="CK210" s="70">
        <f t="shared" si="256"/>
        <v>1</v>
      </c>
      <c r="CL210" s="70">
        <f t="shared" si="313"/>
        <v>-121.105</v>
      </c>
      <c r="CM210" s="70">
        <f t="shared" si="314"/>
        <v>7.8216924007728922E-2</v>
      </c>
      <c r="CN210" s="70">
        <f t="shared" si="315"/>
        <v>1162017086830012.5</v>
      </c>
      <c r="CO210" s="70">
        <f t="shared" si="316"/>
        <v>10821.657462756208</v>
      </c>
      <c r="CR210" s="71">
        <f t="shared" si="317"/>
        <v>-116</v>
      </c>
      <c r="CS210" s="71">
        <f t="shared" si="318"/>
        <v>14.74</v>
      </c>
      <c r="CT210" s="71">
        <v>1</v>
      </c>
      <c r="CU210" s="62">
        <f t="shared" si="325"/>
        <v>2.6</v>
      </c>
      <c r="CV210" s="70">
        <f t="shared" si="257"/>
        <v>1</v>
      </c>
      <c r="CW210" s="70">
        <f t="shared" si="319"/>
        <v>-301.60000000000002</v>
      </c>
      <c r="CX210" s="70">
        <f t="shared" si="320"/>
        <v>1.5296835068446125E-5</v>
      </c>
      <c r="CY210" s="70">
        <f t="shared" si="321"/>
        <v>1410884008226885.2</v>
      </c>
      <c r="CZ210" s="70">
        <f t="shared" si="322"/>
        <v>10821.657462756208</v>
      </c>
    </row>
    <row r="211" spans="1:104">
      <c r="A211" s="62">
        <f t="shared" si="258"/>
        <v>304.43702144070056</v>
      </c>
      <c r="B211" s="62">
        <f t="shared" si="259"/>
        <v>6.833333333333333</v>
      </c>
      <c r="C211" s="83">
        <f t="shared" si="244"/>
        <v>7.8199999999999994</v>
      </c>
      <c r="D211" s="87"/>
      <c r="E211" s="65">
        <f t="shared" si="260"/>
        <v>2199023255552.0303</v>
      </c>
      <c r="F211" s="62">
        <f t="shared" si="323"/>
        <v>41.000000000000021</v>
      </c>
      <c r="G211" s="66">
        <v>205</v>
      </c>
      <c r="H211" s="71">
        <f t="shared" si="261"/>
        <v>205</v>
      </c>
      <c r="I211" s="71">
        <f t="shared" si="262"/>
        <v>1</v>
      </c>
      <c r="J211" s="71">
        <v>1</v>
      </c>
      <c r="K211" s="62">
        <f t="shared" si="263"/>
        <v>1</v>
      </c>
      <c r="L211" s="70">
        <f t="shared" si="249"/>
        <v>11616998400</v>
      </c>
      <c r="M211" s="70">
        <f t="shared" si="264"/>
        <v>2381484672000</v>
      </c>
      <c r="N211" s="70">
        <f t="shared" si="265"/>
        <v>21990232555520.305</v>
      </c>
      <c r="O211" s="70">
        <f t="shared" si="266"/>
        <v>109951162777601.52</v>
      </c>
      <c r="P211" s="70">
        <f t="shared" si="267"/>
        <v>11213.430289732471</v>
      </c>
      <c r="Q211" s="99">
        <f t="shared" si="327"/>
        <v>9.2338333368539534</v>
      </c>
      <c r="S211" s="71">
        <f t="shared" si="268"/>
        <v>195</v>
      </c>
      <c r="T211" s="71">
        <f t="shared" si="269"/>
        <v>2.0499999999999998</v>
      </c>
      <c r="U211" s="71">
        <v>1</v>
      </c>
      <c r="V211" s="62">
        <f t="shared" si="270"/>
        <v>1.05</v>
      </c>
      <c r="W211" s="70">
        <f t="shared" si="250"/>
        <v>1548933120</v>
      </c>
      <c r="X211" s="70">
        <f t="shared" si="271"/>
        <v>317144056320</v>
      </c>
      <c r="Y211" s="70">
        <f t="shared" si="272"/>
        <v>11269994184704.148</v>
      </c>
      <c r="Z211" s="70">
        <f t="shared" si="273"/>
        <v>225399883694083.09</v>
      </c>
      <c r="AA211" s="70">
        <f t="shared" si="274"/>
        <v>11213.430289732471</v>
      </c>
      <c r="AB211" s="99">
        <f t="shared" si="247"/>
        <v>35.535883331619701</v>
      </c>
      <c r="AD211" s="71">
        <f t="shared" si="275"/>
        <v>170</v>
      </c>
      <c r="AE211" s="71">
        <f t="shared" si="276"/>
        <v>3.2249999999999996</v>
      </c>
      <c r="AF211" s="71">
        <v>1</v>
      </c>
      <c r="AG211" s="62">
        <f t="shared" si="277"/>
        <v>1.175</v>
      </c>
      <c r="AH211" s="70">
        <f t="shared" si="251"/>
        <v>165957120</v>
      </c>
      <c r="AI211" s="70">
        <f t="shared" si="278"/>
        <v>33149934720</v>
      </c>
      <c r="AJ211" s="70">
        <f t="shared" si="279"/>
        <v>554050781184.00623</v>
      </c>
      <c r="AK211" s="70">
        <f t="shared" si="280"/>
        <v>354592499957764.87</v>
      </c>
      <c r="AL211" s="70">
        <f t="shared" si="281"/>
        <v>11213.430289732471</v>
      </c>
      <c r="AM211" s="99">
        <f t="shared" si="324"/>
        <v>16.713480308898969</v>
      </c>
      <c r="AO211" s="71">
        <f t="shared" si="282"/>
        <v>140</v>
      </c>
      <c r="AP211" s="71">
        <f t="shared" si="283"/>
        <v>4.55</v>
      </c>
      <c r="AQ211" s="71">
        <v>14</v>
      </c>
      <c r="AR211" s="62">
        <f t="shared" si="284"/>
        <v>1.325</v>
      </c>
      <c r="AS211" s="70">
        <f t="shared" si="252"/>
        <v>14224896</v>
      </c>
      <c r="AT211" s="70">
        <f t="shared" si="285"/>
        <v>2638718208</v>
      </c>
      <c r="AU211" s="70">
        <f t="shared" si="286"/>
        <v>12213813248.000114</v>
      </c>
      <c r="AV211" s="70">
        <f t="shared" si="287"/>
        <v>500277790638086.94</v>
      </c>
      <c r="AW211" s="70">
        <f t="shared" si="288"/>
        <v>11213.430289732471</v>
      </c>
      <c r="AX211" s="99">
        <f t="shared" si="248"/>
        <v>4.6286917682117705</v>
      </c>
      <c r="AZ211" s="71">
        <f t="shared" si="289"/>
        <v>103</v>
      </c>
      <c r="BA211" s="71">
        <f t="shared" si="290"/>
        <v>6.06</v>
      </c>
      <c r="BB211" s="71">
        <v>1</v>
      </c>
      <c r="BC211" s="62">
        <f t="shared" si="291"/>
        <v>1.51</v>
      </c>
      <c r="BD211" s="70">
        <f t="shared" si="253"/>
        <v>80640</v>
      </c>
      <c r="BE211" s="70">
        <f t="shared" si="292"/>
        <v>12541939.199999999</v>
      </c>
      <c r="BF211" s="70">
        <f t="shared" si="293"/>
        <v>96314247.275380224</v>
      </c>
      <c r="BG211" s="70">
        <f t="shared" si="294"/>
        <v>666304046432265.12</v>
      </c>
      <c r="BH211" s="70">
        <f t="shared" si="295"/>
        <v>11213.430289732471</v>
      </c>
      <c r="BI211" s="99">
        <f t="shared" si="245"/>
        <v>7.6793744364013685</v>
      </c>
      <c r="BK211" s="71">
        <f t="shared" si="296"/>
        <v>53</v>
      </c>
      <c r="BL211" s="71">
        <f t="shared" si="297"/>
        <v>7.8199999999999994</v>
      </c>
      <c r="BM211" s="71">
        <v>1</v>
      </c>
      <c r="BN211" s="62">
        <f t="shared" si="298"/>
        <v>1.76</v>
      </c>
      <c r="BO211" s="70">
        <f t="shared" si="254"/>
        <v>50</v>
      </c>
      <c r="BP211" s="70">
        <f t="shared" si="299"/>
        <v>4664</v>
      </c>
      <c r="BQ211" s="70">
        <f t="shared" si="300"/>
        <v>121373.73235314025</v>
      </c>
      <c r="BR211" s="70">
        <f t="shared" si="301"/>
        <v>859818092920843.75</v>
      </c>
      <c r="BS211" s="70">
        <f t="shared" si="302"/>
        <v>11213.430289732471</v>
      </c>
      <c r="BT211" s="99">
        <f t="shared" si="326"/>
        <v>26.023527519970038</v>
      </c>
      <c r="BV211" s="71">
        <f t="shared" si="303"/>
        <v>-2</v>
      </c>
      <c r="BW211" s="71">
        <f t="shared" si="304"/>
        <v>9.8550000000000004</v>
      </c>
      <c r="BX211" s="71">
        <v>1</v>
      </c>
      <c r="BY211" s="62">
        <f t="shared" si="305"/>
        <v>2.0350000000000001</v>
      </c>
      <c r="BZ211" s="70">
        <f t="shared" si="255"/>
        <v>1</v>
      </c>
      <c r="CA211" s="70">
        <f t="shared" si="306"/>
        <v>-4.07</v>
      </c>
      <c r="CB211" s="70">
        <f t="shared" si="307"/>
        <v>74.686933814799872</v>
      </c>
      <c r="CC211" s="70">
        <f t="shared" si="308"/>
        <v>1083568709173262.9</v>
      </c>
      <c r="CD211" s="70">
        <f t="shared" si="309"/>
        <v>11213.430289732471</v>
      </c>
      <c r="CG211" s="71">
        <f t="shared" si="310"/>
        <v>-52</v>
      </c>
      <c r="CH211" s="71">
        <f t="shared" si="311"/>
        <v>12.14</v>
      </c>
      <c r="CI211" s="71">
        <v>1</v>
      </c>
      <c r="CJ211" s="62">
        <f t="shared" si="312"/>
        <v>2.2850000000000001</v>
      </c>
      <c r="CK211" s="70">
        <f t="shared" si="256"/>
        <v>1</v>
      </c>
      <c r="CL211" s="70">
        <f t="shared" si="313"/>
        <v>-118.82000000000001</v>
      </c>
      <c r="CM211" s="70">
        <f t="shared" si="314"/>
        <v>8.9847651940606302E-2</v>
      </c>
      <c r="CN211" s="70">
        <f t="shared" si="315"/>
        <v>1334807116120082.5</v>
      </c>
      <c r="CO211" s="70">
        <f t="shared" si="316"/>
        <v>11213.430289732471</v>
      </c>
      <c r="CR211" s="71">
        <f t="shared" si="317"/>
        <v>-115</v>
      </c>
      <c r="CS211" s="71">
        <f t="shared" si="318"/>
        <v>14.74</v>
      </c>
      <c r="CT211" s="71">
        <v>1</v>
      </c>
      <c r="CU211" s="62">
        <f t="shared" si="325"/>
        <v>2.6</v>
      </c>
      <c r="CV211" s="70">
        <f t="shared" si="257"/>
        <v>1</v>
      </c>
      <c r="CW211" s="70">
        <f t="shared" si="319"/>
        <v>-299</v>
      </c>
      <c r="CX211" s="70">
        <f t="shared" si="320"/>
        <v>1.7571449279785021E-5</v>
      </c>
      <c r="CY211" s="70">
        <f t="shared" si="321"/>
        <v>1620680139341846.2</v>
      </c>
      <c r="CZ211" s="70">
        <f t="shared" si="322"/>
        <v>11213.430289732471</v>
      </c>
    </row>
    <row r="212" spans="1:104">
      <c r="A212" s="62">
        <f t="shared" si="258"/>
        <v>315.17296981630273</v>
      </c>
      <c r="B212" s="62">
        <f t="shared" si="259"/>
        <v>6.8666666666666663</v>
      </c>
      <c r="C212" s="83">
        <f t="shared" si="244"/>
        <v>7.8199999999999994</v>
      </c>
      <c r="D212" s="87"/>
      <c r="E212" s="65">
        <f t="shared" si="260"/>
        <v>2526014396252.8413</v>
      </c>
      <c r="F212" s="62">
        <f t="shared" si="323"/>
        <v>41.200000000000024</v>
      </c>
      <c r="G212" s="66">
        <v>206</v>
      </c>
      <c r="H212" s="71">
        <f t="shared" si="261"/>
        <v>206</v>
      </c>
      <c r="I212" s="71">
        <f t="shared" si="262"/>
        <v>1</v>
      </c>
      <c r="J212" s="71">
        <v>1</v>
      </c>
      <c r="K212" s="62">
        <f t="shared" si="263"/>
        <v>1</v>
      </c>
      <c r="L212" s="70">
        <f t="shared" si="249"/>
        <v>11616998400</v>
      </c>
      <c r="M212" s="70">
        <f t="shared" si="264"/>
        <v>2393101670400</v>
      </c>
      <c r="N212" s="70">
        <f t="shared" si="265"/>
        <v>25260143962528.414</v>
      </c>
      <c r="O212" s="70">
        <f t="shared" si="266"/>
        <v>126300719812642.06</v>
      </c>
      <c r="P212" s="70">
        <f t="shared" si="267"/>
        <v>11619.376820561027</v>
      </c>
      <c r="Q212" s="99">
        <f t="shared" si="327"/>
        <v>10.555399411135864</v>
      </c>
      <c r="S212" s="71">
        <f t="shared" si="268"/>
        <v>196</v>
      </c>
      <c r="T212" s="71">
        <f t="shared" si="269"/>
        <v>2.0499999999999998</v>
      </c>
      <c r="U212" s="71">
        <v>1</v>
      </c>
      <c r="V212" s="62">
        <f t="shared" si="270"/>
        <v>1.05</v>
      </c>
      <c r="W212" s="70">
        <f t="shared" si="250"/>
        <v>1548933120</v>
      </c>
      <c r="X212" s="70">
        <f t="shared" si="271"/>
        <v>318770436096</v>
      </c>
      <c r="Y212" s="70">
        <f t="shared" si="272"/>
        <v>12945823780795.807</v>
      </c>
      <c r="Z212" s="70">
        <f t="shared" si="273"/>
        <v>258916475615916.22</v>
      </c>
      <c r="AA212" s="70">
        <f t="shared" si="274"/>
        <v>11619.376820561027</v>
      </c>
      <c r="AB212" s="99">
        <f t="shared" si="247"/>
        <v>40.61174536554914</v>
      </c>
      <c r="AD212" s="71">
        <f t="shared" si="275"/>
        <v>171</v>
      </c>
      <c r="AE212" s="71">
        <f t="shared" si="276"/>
        <v>3.2249999999999996</v>
      </c>
      <c r="AF212" s="71">
        <v>1</v>
      </c>
      <c r="AG212" s="62">
        <f t="shared" si="277"/>
        <v>1.175</v>
      </c>
      <c r="AH212" s="70">
        <f t="shared" si="251"/>
        <v>165957120</v>
      </c>
      <c r="AI212" s="70">
        <f t="shared" si="278"/>
        <v>33344934336</v>
      </c>
      <c r="AJ212" s="70">
        <f t="shared" si="279"/>
        <v>636437220930.89026</v>
      </c>
      <c r="AK212" s="70">
        <f t="shared" si="280"/>
        <v>407319821395770.62</v>
      </c>
      <c r="AL212" s="70">
        <f t="shared" si="281"/>
        <v>11619.376820561027</v>
      </c>
      <c r="AM212" s="99">
        <f t="shared" si="324"/>
        <v>19.086473960867188</v>
      </c>
      <c r="AO212" s="71">
        <f t="shared" si="282"/>
        <v>141</v>
      </c>
      <c r="AP212" s="71">
        <f t="shared" si="283"/>
        <v>4.55</v>
      </c>
      <c r="AQ212" s="71">
        <v>1</v>
      </c>
      <c r="AR212" s="62">
        <f t="shared" si="284"/>
        <v>1.325</v>
      </c>
      <c r="AS212" s="70">
        <f t="shared" si="252"/>
        <v>14224896</v>
      </c>
      <c r="AT212" s="70">
        <f t="shared" si="285"/>
        <v>2657566195.1999998</v>
      </c>
      <c r="AU212" s="70">
        <f t="shared" si="286"/>
        <v>14029987186.218725</v>
      </c>
      <c r="AV212" s="70">
        <f t="shared" si="287"/>
        <v>574668275147521.37</v>
      </c>
      <c r="AW212" s="70">
        <f t="shared" si="288"/>
        <v>11619.376820561027</v>
      </c>
      <c r="AX212" s="99">
        <f t="shared" si="248"/>
        <v>5.2792616084442905</v>
      </c>
      <c r="AZ212" s="71">
        <f t="shared" si="289"/>
        <v>104</v>
      </c>
      <c r="BA212" s="71">
        <f t="shared" si="290"/>
        <v>6.06</v>
      </c>
      <c r="BB212" s="71">
        <v>1</v>
      </c>
      <c r="BC212" s="62">
        <f t="shared" si="291"/>
        <v>1.51</v>
      </c>
      <c r="BD212" s="70">
        <f t="shared" si="253"/>
        <v>80640</v>
      </c>
      <c r="BE212" s="70">
        <f t="shared" si="292"/>
        <v>12663705.6</v>
      </c>
      <c r="BF212" s="70">
        <f t="shared" si="293"/>
        <v>110636017.40800692</v>
      </c>
      <c r="BG212" s="70">
        <f t="shared" si="294"/>
        <v>765382362064610.87</v>
      </c>
      <c r="BH212" s="70">
        <f t="shared" si="295"/>
        <v>11619.376820561027</v>
      </c>
      <c r="BI212" s="99">
        <f t="shared" si="245"/>
        <v>8.7364647365149519</v>
      </c>
      <c r="BK212" s="71">
        <f t="shared" si="296"/>
        <v>54</v>
      </c>
      <c r="BL212" s="71">
        <f t="shared" si="297"/>
        <v>7.8199999999999994</v>
      </c>
      <c r="BM212" s="71">
        <v>1</v>
      </c>
      <c r="BN212" s="62">
        <f t="shared" si="298"/>
        <v>1.76</v>
      </c>
      <c r="BO212" s="70">
        <f t="shared" si="254"/>
        <v>50</v>
      </c>
      <c r="BP212" s="70">
        <f t="shared" si="299"/>
        <v>4752</v>
      </c>
      <c r="BQ212" s="70">
        <f t="shared" si="300"/>
        <v>139421.80669390262</v>
      </c>
      <c r="BR212" s="70">
        <f t="shared" si="301"/>
        <v>987671628934861</v>
      </c>
      <c r="BS212" s="70">
        <f t="shared" si="302"/>
        <v>11619.376820561027</v>
      </c>
      <c r="BT212" s="99">
        <f t="shared" si="326"/>
        <v>29.339605785753918</v>
      </c>
      <c r="BV212" s="71">
        <f t="shared" si="303"/>
        <v>-1</v>
      </c>
      <c r="BW212" s="71">
        <f t="shared" si="304"/>
        <v>9.8550000000000004</v>
      </c>
      <c r="BX212" s="71">
        <v>1</v>
      </c>
      <c r="BY212" s="62">
        <f t="shared" si="305"/>
        <v>2.0350000000000001</v>
      </c>
      <c r="BZ212" s="70">
        <f t="shared" si="255"/>
        <v>1</v>
      </c>
      <c r="CA212" s="70">
        <f t="shared" si="306"/>
        <v>-2.0350000000000001</v>
      </c>
      <c r="CB212" s="70">
        <f t="shared" si="307"/>
        <v>85.792758012833048</v>
      </c>
      <c r="CC212" s="70">
        <f t="shared" si="308"/>
        <v>1244693593753587.7</v>
      </c>
      <c r="CD212" s="70">
        <f t="shared" si="309"/>
        <v>11619.376820561027</v>
      </c>
      <c r="CG212" s="71">
        <f t="shared" si="310"/>
        <v>-51</v>
      </c>
      <c r="CH212" s="71">
        <f t="shared" si="311"/>
        <v>12.14</v>
      </c>
      <c r="CI212" s="71">
        <v>1</v>
      </c>
      <c r="CJ212" s="62">
        <f t="shared" si="312"/>
        <v>2.2850000000000001</v>
      </c>
      <c r="CK212" s="70">
        <f t="shared" si="256"/>
        <v>1</v>
      </c>
      <c r="CL212" s="70">
        <f t="shared" si="313"/>
        <v>-116.53500000000001</v>
      </c>
      <c r="CM212" s="70">
        <f t="shared" si="314"/>
        <v>0.10320784998452062</v>
      </c>
      <c r="CN212" s="70">
        <f t="shared" si="315"/>
        <v>1533290738525474.7</v>
      </c>
      <c r="CO212" s="70">
        <f t="shared" si="316"/>
        <v>11619.376820561027</v>
      </c>
      <c r="CR212" s="71">
        <f t="shared" si="317"/>
        <v>-114</v>
      </c>
      <c r="CS212" s="71">
        <f t="shared" si="318"/>
        <v>14.74</v>
      </c>
      <c r="CT212" s="71">
        <v>1</v>
      </c>
      <c r="CU212" s="62">
        <f t="shared" si="325"/>
        <v>2.6</v>
      </c>
      <c r="CV212" s="70">
        <f t="shared" si="257"/>
        <v>1</v>
      </c>
      <c r="CW212" s="70">
        <f t="shared" si="319"/>
        <v>-296.40000000000003</v>
      </c>
      <c r="CX212" s="70">
        <f t="shared" si="320"/>
        <v>2.0184294882602889E-5</v>
      </c>
      <c r="CY212" s="70">
        <f t="shared" si="321"/>
        <v>1861672610038344.2</v>
      </c>
      <c r="CZ212" s="70">
        <f t="shared" si="322"/>
        <v>11619.376820561027</v>
      </c>
    </row>
    <row r="213" spans="1:104">
      <c r="A213" s="62">
        <f t="shared" si="258"/>
        <v>326.28752059373545</v>
      </c>
      <c r="B213" s="62">
        <f t="shared" si="259"/>
        <v>6.9</v>
      </c>
      <c r="C213" s="83">
        <f t="shared" si="244"/>
        <v>9.8550000000000004</v>
      </c>
      <c r="D213" s="86">
        <f>1+G213/200</f>
        <v>2.0350000000000001</v>
      </c>
      <c r="E213" s="65">
        <f t="shared" si="260"/>
        <v>2901628581674.4678</v>
      </c>
      <c r="F213" s="62">
        <f t="shared" si="323"/>
        <v>41.40000000000002</v>
      </c>
      <c r="G213" s="66">
        <v>207</v>
      </c>
      <c r="H213" s="71">
        <f t="shared" si="261"/>
        <v>207</v>
      </c>
      <c r="I213" s="71">
        <f t="shared" si="262"/>
        <v>1</v>
      </c>
      <c r="J213" s="71">
        <v>1</v>
      </c>
      <c r="K213" s="62">
        <f t="shared" si="263"/>
        <v>1</v>
      </c>
      <c r="L213" s="70">
        <f t="shared" si="249"/>
        <v>11616998400</v>
      </c>
      <c r="M213" s="70">
        <f t="shared" si="264"/>
        <v>2404718668800</v>
      </c>
      <c r="N213" s="70">
        <f t="shared" si="265"/>
        <v>29016285816744.68</v>
      </c>
      <c r="O213" s="70">
        <f t="shared" si="266"/>
        <v>145081429083723.37</v>
      </c>
      <c r="P213" s="70">
        <f t="shared" si="267"/>
        <v>12040.009509908838</v>
      </c>
      <c r="Q213" s="99">
        <f t="shared" si="327"/>
        <v>12.066395205899223</v>
      </c>
      <c r="S213" s="71">
        <f t="shared" si="268"/>
        <v>197</v>
      </c>
      <c r="T213" s="71">
        <f t="shared" si="269"/>
        <v>2.0499999999999998</v>
      </c>
      <c r="U213" s="71">
        <v>1</v>
      </c>
      <c r="V213" s="62">
        <f t="shared" si="270"/>
        <v>1.05</v>
      </c>
      <c r="W213" s="70">
        <f t="shared" si="250"/>
        <v>1548933120</v>
      </c>
      <c r="X213" s="70">
        <f t="shared" si="271"/>
        <v>320396815872</v>
      </c>
      <c r="Y213" s="70">
        <f t="shared" si="272"/>
        <v>14870846481081.637</v>
      </c>
      <c r="Z213" s="70">
        <f t="shared" si="273"/>
        <v>297416929621632.94</v>
      </c>
      <c r="AA213" s="70">
        <f t="shared" si="274"/>
        <v>12040.009509908838</v>
      </c>
      <c r="AB213" s="99">
        <f t="shared" si="247"/>
        <v>46.413839789914171</v>
      </c>
      <c r="AD213" s="71">
        <f t="shared" si="275"/>
        <v>172</v>
      </c>
      <c r="AE213" s="71">
        <f t="shared" si="276"/>
        <v>3.2249999999999996</v>
      </c>
      <c r="AF213" s="71">
        <v>1</v>
      </c>
      <c r="AG213" s="62">
        <f t="shared" si="277"/>
        <v>1.175</v>
      </c>
      <c r="AH213" s="70">
        <f t="shared" si="251"/>
        <v>165957120</v>
      </c>
      <c r="AI213" s="70">
        <f t="shared" si="278"/>
        <v>33539933952</v>
      </c>
      <c r="AJ213" s="70">
        <f t="shared" si="279"/>
        <v>731074388742.19824</v>
      </c>
      <c r="AK213" s="70">
        <f t="shared" si="280"/>
        <v>467887608795007.94</v>
      </c>
      <c r="AL213" s="70">
        <f t="shared" si="281"/>
        <v>12040.009509908838</v>
      </c>
      <c r="AM213" s="99">
        <f t="shared" si="324"/>
        <v>21.797132629672454</v>
      </c>
      <c r="AO213" s="71">
        <f t="shared" si="282"/>
        <v>142</v>
      </c>
      <c r="AP213" s="71">
        <f t="shared" si="283"/>
        <v>4.55</v>
      </c>
      <c r="AQ213" s="71">
        <v>1</v>
      </c>
      <c r="AR213" s="62">
        <f t="shared" si="284"/>
        <v>1.325</v>
      </c>
      <c r="AS213" s="70">
        <f t="shared" si="252"/>
        <v>14224896</v>
      </c>
      <c r="AT213" s="70">
        <f t="shared" si="285"/>
        <v>2676414182.4000001</v>
      </c>
      <c r="AU213" s="70">
        <f t="shared" si="286"/>
        <v>16116223201.438929</v>
      </c>
      <c r="AV213" s="70">
        <f t="shared" si="287"/>
        <v>660120502330941.37</v>
      </c>
      <c r="AW213" s="70">
        <f t="shared" si="288"/>
        <v>12040.009509908838</v>
      </c>
      <c r="AX213" s="99">
        <f t="shared" si="248"/>
        <v>6.0215729341962883</v>
      </c>
      <c r="AZ213" s="71">
        <f t="shared" si="289"/>
        <v>105</v>
      </c>
      <c r="BA213" s="71">
        <f t="shared" si="290"/>
        <v>6.06</v>
      </c>
      <c r="BB213" s="71">
        <v>1</v>
      </c>
      <c r="BC213" s="62">
        <f t="shared" si="291"/>
        <v>1.51</v>
      </c>
      <c r="BD213" s="70">
        <f t="shared" si="253"/>
        <v>80640</v>
      </c>
      <c r="BE213" s="70">
        <f t="shared" si="292"/>
        <v>12785472</v>
      </c>
      <c r="BF213" s="70">
        <f t="shared" si="293"/>
        <v>127087411.2000009</v>
      </c>
      <c r="BG213" s="70">
        <f t="shared" si="294"/>
        <v>879193460247363.62</v>
      </c>
      <c r="BH213" s="70">
        <f t="shared" si="295"/>
        <v>12040.009509908838</v>
      </c>
      <c r="BI213" s="99">
        <f t="shared" si="245"/>
        <v>9.9399858839783857</v>
      </c>
      <c r="BK213" s="71">
        <f t="shared" si="296"/>
        <v>55</v>
      </c>
      <c r="BL213" s="71">
        <f t="shared" si="297"/>
        <v>7.8199999999999994</v>
      </c>
      <c r="BM213" s="71">
        <v>1</v>
      </c>
      <c r="BN213" s="62">
        <f t="shared" si="298"/>
        <v>1.76</v>
      </c>
      <c r="BO213" s="70">
        <f t="shared" si="254"/>
        <v>50</v>
      </c>
      <c r="BP213" s="70">
        <f t="shared" si="299"/>
        <v>4840</v>
      </c>
      <c r="BQ213" s="70">
        <f t="shared" si="300"/>
        <v>160153.60000000059</v>
      </c>
      <c r="BR213" s="70">
        <f t="shared" si="301"/>
        <v>1134536775434716.7</v>
      </c>
      <c r="BS213" s="70">
        <f t="shared" si="302"/>
        <v>12040.009509908838</v>
      </c>
      <c r="BT213" s="99">
        <f t="shared" si="326"/>
        <v>33.089586776859626</v>
      </c>
      <c r="BV213" s="71">
        <f t="shared" si="303"/>
        <v>0</v>
      </c>
      <c r="BW213" s="71">
        <f t="shared" si="304"/>
        <v>9.8550000000000004</v>
      </c>
      <c r="BX213" s="71">
        <v>1</v>
      </c>
      <c r="BY213" s="62">
        <f t="shared" si="305"/>
        <v>2.0350000000000001</v>
      </c>
      <c r="BZ213" s="70">
        <f t="shared" si="255"/>
        <v>1</v>
      </c>
      <c r="CA213" s="70">
        <f t="shared" si="306"/>
        <v>0</v>
      </c>
      <c r="CB213" s="70">
        <f t="shared" si="307"/>
        <v>98.550000000000011</v>
      </c>
      <c r="CC213" s="70">
        <f t="shared" si="308"/>
        <v>1429777483620094.2</v>
      </c>
      <c r="CD213" s="70">
        <f t="shared" si="309"/>
        <v>12040.009509908838</v>
      </c>
      <c r="CG213" s="71">
        <f t="shared" si="310"/>
        <v>-50</v>
      </c>
      <c r="CH213" s="71">
        <f t="shared" si="311"/>
        <v>12.14</v>
      </c>
      <c r="CI213" s="71">
        <v>1</v>
      </c>
      <c r="CJ213" s="62">
        <f t="shared" si="312"/>
        <v>2.2850000000000001</v>
      </c>
      <c r="CK213" s="70">
        <f t="shared" si="256"/>
        <v>1</v>
      </c>
      <c r="CL213" s="70">
        <f t="shared" si="313"/>
        <v>-114.25</v>
      </c>
      <c r="CM213" s="70">
        <f t="shared" si="314"/>
        <v>0.11855468749999962</v>
      </c>
      <c r="CN213" s="70">
        <f t="shared" si="315"/>
        <v>1761288549076402</v>
      </c>
      <c r="CO213" s="70">
        <f t="shared" si="316"/>
        <v>12040.009509908838</v>
      </c>
      <c r="CR213" s="71">
        <f t="shared" si="317"/>
        <v>-113</v>
      </c>
      <c r="CS213" s="71">
        <f t="shared" si="318"/>
        <v>14.74</v>
      </c>
      <c r="CT213" s="71">
        <v>1</v>
      </c>
      <c r="CU213" s="62">
        <f t="shared" si="325"/>
        <v>2.6</v>
      </c>
      <c r="CV213" s="70">
        <f t="shared" si="257"/>
        <v>1</v>
      </c>
      <c r="CW213" s="70">
        <f t="shared" si="319"/>
        <v>-293.8</v>
      </c>
      <c r="CX213" s="70">
        <f t="shared" si="320"/>
        <v>2.3185666328421014E-5</v>
      </c>
      <c r="CY213" s="70">
        <f t="shared" si="321"/>
        <v>2138500264694082.7</v>
      </c>
      <c r="CZ213" s="70">
        <f t="shared" si="322"/>
        <v>12040.009509908838</v>
      </c>
    </row>
    <row r="214" spans="1:104">
      <c r="A214" s="62">
        <f t="shared" si="258"/>
        <v>337.79402515786541</v>
      </c>
      <c r="B214" s="62">
        <f t="shared" si="259"/>
        <v>6.9333333333333336</v>
      </c>
      <c r="C214" s="83">
        <f t="shared" ref="C214:C277" si="328">IF(D214&gt;0,C213+D214,C213)</f>
        <v>9.8550000000000004</v>
      </c>
      <c r="D214" s="87"/>
      <c r="E214" s="65">
        <f t="shared" si="260"/>
        <v>3333095978581.8413</v>
      </c>
      <c r="F214" s="62">
        <f t="shared" si="323"/>
        <v>41.600000000000023</v>
      </c>
      <c r="G214" s="66">
        <v>208</v>
      </c>
      <c r="H214" s="71">
        <f t="shared" si="261"/>
        <v>208</v>
      </c>
      <c r="I214" s="71">
        <f t="shared" si="262"/>
        <v>1</v>
      </c>
      <c r="J214" s="71">
        <v>1</v>
      </c>
      <c r="K214" s="62">
        <f t="shared" si="263"/>
        <v>1</v>
      </c>
      <c r="L214" s="70">
        <f t="shared" si="249"/>
        <v>11616998400</v>
      </c>
      <c r="M214" s="70">
        <f t="shared" si="264"/>
        <v>2416335667200</v>
      </c>
      <c r="N214" s="70">
        <f t="shared" si="265"/>
        <v>33330959785818.414</v>
      </c>
      <c r="O214" s="70">
        <f t="shared" si="266"/>
        <v>166654798929092.06</v>
      </c>
      <c r="P214" s="70">
        <f t="shared" si="267"/>
        <v>12475.85932916383</v>
      </c>
      <c r="Q214" s="99">
        <f t="shared" si="327"/>
        <v>13.794010591434775</v>
      </c>
      <c r="S214" s="71">
        <f t="shared" si="268"/>
        <v>198</v>
      </c>
      <c r="T214" s="71">
        <f t="shared" si="269"/>
        <v>2.0499999999999998</v>
      </c>
      <c r="U214" s="71">
        <v>1</v>
      </c>
      <c r="V214" s="62">
        <f t="shared" si="270"/>
        <v>1.05</v>
      </c>
      <c r="W214" s="70">
        <f t="shared" si="250"/>
        <v>1548933120</v>
      </c>
      <c r="X214" s="70">
        <f t="shared" si="271"/>
        <v>322023195648</v>
      </c>
      <c r="Y214" s="70">
        <f t="shared" si="272"/>
        <v>17082116890231.926</v>
      </c>
      <c r="Z214" s="70">
        <f t="shared" si="273"/>
        <v>341642337804638.75</v>
      </c>
      <c r="AA214" s="70">
        <f t="shared" si="274"/>
        <v>12475.85932916383</v>
      </c>
      <c r="AB214" s="99">
        <f t="shared" si="247"/>
        <v>53.046231206599785</v>
      </c>
      <c r="AD214" s="71">
        <f t="shared" si="275"/>
        <v>173</v>
      </c>
      <c r="AE214" s="71">
        <f t="shared" si="276"/>
        <v>3.2249999999999996</v>
      </c>
      <c r="AF214" s="71">
        <v>1</v>
      </c>
      <c r="AG214" s="62">
        <f t="shared" si="277"/>
        <v>1.175</v>
      </c>
      <c r="AH214" s="70">
        <f t="shared" si="251"/>
        <v>165957120</v>
      </c>
      <c r="AI214" s="70">
        <f t="shared" si="278"/>
        <v>33734933568</v>
      </c>
      <c r="AJ214" s="70">
        <f t="shared" si="279"/>
        <v>839783947728.62598</v>
      </c>
      <c r="AK214" s="70">
        <f t="shared" si="280"/>
        <v>537461726546321.87</v>
      </c>
      <c r="AL214" s="70">
        <f t="shared" si="281"/>
        <v>12475.85932916383</v>
      </c>
      <c r="AM214" s="99">
        <f t="shared" si="324"/>
        <v>24.893600161857773</v>
      </c>
      <c r="AO214" s="71">
        <f t="shared" si="282"/>
        <v>143</v>
      </c>
      <c r="AP214" s="71">
        <f t="shared" si="283"/>
        <v>4.55</v>
      </c>
      <c r="AQ214" s="71">
        <v>1</v>
      </c>
      <c r="AR214" s="62">
        <f t="shared" si="284"/>
        <v>1.325</v>
      </c>
      <c r="AS214" s="70">
        <f t="shared" si="252"/>
        <v>14224896</v>
      </c>
      <c r="AT214" s="70">
        <f t="shared" si="285"/>
        <v>2695262169.5999999</v>
      </c>
      <c r="AU214" s="70">
        <f t="shared" si="286"/>
        <v>18512679080.25795</v>
      </c>
      <c r="AV214" s="70">
        <f t="shared" si="287"/>
        <v>758279335127368.87</v>
      </c>
      <c r="AW214" s="70">
        <f t="shared" si="288"/>
        <v>12475.85932916383</v>
      </c>
      <c r="AX214" s="99">
        <f t="shared" si="248"/>
        <v>6.8686004979639481</v>
      </c>
      <c r="AZ214" s="71">
        <f t="shared" si="289"/>
        <v>106</v>
      </c>
      <c r="BA214" s="71">
        <f t="shared" si="290"/>
        <v>6.06</v>
      </c>
      <c r="BB214" s="71">
        <v>1</v>
      </c>
      <c r="BC214" s="62">
        <f t="shared" si="291"/>
        <v>1.51</v>
      </c>
      <c r="BD214" s="70">
        <f t="shared" si="253"/>
        <v>80640</v>
      </c>
      <c r="BE214" s="70">
        <f t="shared" si="292"/>
        <v>12907238.4</v>
      </c>
      <c r="BF214" s="70">
        <f t="shared" si="293"/>
        <v>145985100.18627277</v>
      </c>
      <c r="BG214" s="70">
        <f t="shared" si="294"/>
        <v>1009928081510297.9</v>
      </c>
      <c r="BH214" s="70">
        <f t="shared" si="295"/>
        <v>12475.85932916383</v>
      </c>
      <c r="BI214" s="99">
        <f t="shared" si="245"/>
        <v>11.310328023868589</v>
      </c>
      <c r="BK214" s="71">
        <f t="shared" si="296"/>
        <v>56</v>
      </c>
      <c r="BL214" s="71">
        <f t="shared" si="297"/>
        <v>7.8199999999999994</v>
      </c>
      <c r="BM214" s="71">
        <v>1</v>
      </c>
      <c r="BN214" s="62">
        <f t="shared" si="298"/>
        <v>1.76</v>
      </c>
      <c r="BO214" s="70">
        <f t="shared" si="254"/>
        <v>50</v>
      </c>
      <c r="BP214" s="70">
        <f t="shared" si="299"/>
        <v>4928</v>
      </c>
      <c r="BQ214" s="70">
        <f t="shared" si="300"/>
        <v>183968.17686685381</v>
      </c>
      <c r="BR214" s="70">
        <f t="shared" si="301"/>
        <v>1303240527625499.7</v>
      </c>
      <c r="BS214" s="70">
        <f t="shared" si="302"/>
        <v>12475.85932916383</v>
      </c>
      <c r="BT214" s="99">
        <f t="shared" ref="BT214:BT277" si="329">BQ214/BP214</f>
        <v>37.331204721358326</v>
      </c>
      <c r="BV214" s="71">
        <f t="shared" si="303"/>
        <v>1</v>
      </c>
      <c r="BW214" s="71">
        <f t="shared" si="304"/>
        <v>9.8550000000000004</v>
      </c>
      <c r="BX214" s="71">
        <v>1</v>
      </c>
      <c r="BY214" s="62">
        <f t="shared" si="305"/>
        <v>2.0350000000000001</v>
      </c>
      <c r="BZ214" s="70">
        <f t="shared" si="255"/>
        <v>1</v>
      </c>
      <c r="CA214" s="70">
        <f t="shared" si="306"/>
        <v>2.0350000000000001</v>
      </c>
      <c r="CB214" s="70">
        <f t="shared" si="307"/>
        <v>113.20422288495782</v>
      </c>
      <c r="CC214" s="70">
        <f t="shared" si="308"/>
        <v>1642383043446202.2</v>
      </c>
      <c r="CD214" s="70">
        <f t="shared" si="309"/>
        <v>12475.85932916383</v>
      </c>
      <c r="CE214" s="99">
        <f t="shared" ref="CE214:CE263" si="330">CB214/CA214</f>
        <v>55.628610754279023</v>
      </c>
      <c r="CG214" s="71">
        <f t="shared" si="310"/>
        <v>-49</v>
      </c>
      <c r="CH214" s="71">
        <f t="shared" si="311"/>
        <v>12.14</v>
      </c>
      <c r="CI214" s="71">
        <v>1</v>
      </c>
      <c r="CJ214" s="62">
        <f t="shared" si="312"/>
        <v>2.2850000000000001</v>
      </c>
      <c r="CK214" s="70">
        <f t="shared" si="256"/>
        <v>1</v>
      </c>
      <c r="CL214" s="70">
        <f t="shared" si="313"/>
        <v>-111.965</v>
      </c>
      <c r="CM214" s="70">
        <f t="shared" si="314"/>
        <v>0.13618357450843713</v>
      </c>
      <c r="CN214" s="70">
        <f t="shared" si="315"/>
        <v>2023189258999177.7</v>
      </c>
      <c r="CO214" s="70">
        <f t="shared" si="316"/>
        <v>12475.85932916383</v>
      </c>
      <c r="CR214" s="71">
        <f t="shared" si="317"/>
        <v>-112</v>
      </c>
      <c r="CS214" s="71">
        <f t="shared" si="318"/>
        <v>14.74</v>
      </c>
      <c r="CT214" s="71">
        <v>1</v>
      </c>
      <c r="CU214" s="62">
        <f t="shared" si="325"/>
        <v>2.6</v>
      </c>
      <c r="CV214" s="70">
        <f t="shared" si="257"/>
        <v>1</v>
      </c>
      <c r="CW214" s="70">
        <f t="shared" si="319"/>
        <v>-291.2</v>
      </c>
      <c r="CX214" s="70">
        <f t="shared" si="320"/>
        <v>2.6633336770967366E-5</v>
      </c>
      <c r="CY214" s="70">
        <f t="shared" si="321"/>
        <v>2456491736214817</v>
      </c>
      <c r="CZ214" s="70">
        <f t="shared" si="322"/>
        <v>12475.85932916383</v>
      </c>
    </row>
    <row r="215" spans="1:104">
      <c r="A215" s="62">
        <f t="shared" si="258"/>
        <v>349.70630572912995</v>
      </c>
      <c r="B215" s="62">
        <f t="shared" si="259"/>
        <v>6.9666666666666668</v>
      </c>
      <c r="C215" s="83">
        <f t="shared" si="328"/>
        <v>9.8550000000000004</v>
      </c>
      <c r="D215" s="87"/>
      <c r="E215" s="65">
        <f t="shared" si="260"/>
        <v>3828721867644.1943</v>
      </c>
      <c r="F215" s="62">
        <f t="shared" si="323"/>
        <v>41.800000000000018</v>
      </c>
      <c r="G215" s="66">
        <v>209</v>
      </c>
      <c r="H215" s="71">
        <f t="shared" si="261"/>
        <v>209</v>
      </c>
      <c r="I215" s="71">
        <f t="shared" si="262"/>
        <v>1</v>
      </c>
      <c r="J215" s="71">
        <v>1</v>
      </c>
      <c r="K215" s="62">
        <f t="shared" si="263"/>
        <v>1</v>
      </c>
      <c r="L215" s="70">
        <f t="shared" si="249"/>
        <v>11616998400</v>
      </c>
      <c r="M215" s="70">
        <f t="shared" si="264"/>
        <v>2427952665600</v>
      </c>
      <c r="N215" s="70">
        <f t="shared" si="265"/>
        <v>38287218676441.945</v>
      </c>
      <c r="O215" s="70">
        <f t="shared" si="266"/>
        <v>191436093382209.72</v>
      </c>
      <c r="P215" s="70">
        <f t="shared" si="267"/>
        <v>12927.476435120172</v>
      </c>
      <c r="Q215" s="99">
        <f t="shared" si="327"/>
        <v>15.769343125550737</v>
      </c>
      <c r="S215" s="71">
        <f t="shared" si="268"/>
        <v>199</v>
      </c>
      <c r="T215" s="71">
        <f t="shared" si="269"/>
        <v>2.0499999999999998</v>
      </c>
      <c r="U215" s="71">
        <v>1</v>
      </c>
      <c r="V215" s="62">
        <f t="shared" si="270"/>
        <v>1.05</v>
      </c>
      <c r="W215" s="70">
        <f t="shared" si="250"/>
        <v>1548933120</v>
      </c>
      <c r="X215" s="70">
        <f t="shared" si="271"/>
        <v>323649575424</v>
      </c>
      <c r="Y215" s="70">
        <f t="shared" si="272"/>
        <v>19622199571676.48</v>
      </c>
      <c r="Z215" s="70">
        <f t="shared" si="273"/>
        <v>392443991433529.87</v>
      </c>
      <c r="AA215" s="70">
        <f t="shared" si="274"/>
        <v>12927.476435120172</v>
      </c>
      <c r="AB215" s="99">
        <f t="shared" si="247"/>
        <v>60.627916925181331</v>
      </c>
      <c r="AD215" s="71">
        <f t="shared" si="275"/>
        <v>174</v>
      </c>
      <c r="AE215" s="71">
        <f t="shared" si="276"/>
        <v>3.2249999999999996</v>
      </c>
      <c r="AF215" s="71">
        <v>1</v>
      </c>
      <c r="AG215" s="62">
        <f t="shared" si="277"/>
        <v>1.175</v>
      </c>
      <c r="AH215" s="70">
        <f t="shared" si="251"/>
        <v>165957120</v>
      </c>
      <c r="AI215" s="70">
        <f t="shared" si="278"/>
        <v>33929933184</v>
      </c>
      <c r="AJ215" s="70">
        <f t="shared" si="279"/>
        <v>964658439308.78882</v>
      </c>
      <c r="AK215" s="70">
        <f t="shared" si="280"/>
        <v>617381401157626.25</v>
      </c>
      <c r="AL215" s="70">
        <f t="shared" si="281"/>
        <v>12927.476435120172</v>
      </c>
      <c r="AM215" s="99">
        <f t="shared" si="324"/>
        <v>28.430897110156504</v>
      </c>
      <c r="AO215" s="71">
        <f t="shared" si="282"/>
        <v>144</v>
      </c>
      <c r="AP215" s="71">
        <f t="shared" si="283"/>
        <v>4.55</v>
      </c>
      <c r="AQ215" s="71">
        <v>1</v>
      </c>
      <c r="AR215" s="62">
        <f t="shared" si="284"/>
        <v>1.325</v>
      </c>
      <c r="AS215" s="70">
        <f t="shared" si="252"/>
        <v>14224896</v>
      </c>
      <c r="AT215" s="70">
        <f t="shared" si="285"/>
        <v>2714110156.7999997</v>
      </c>
      <c r="AU215" s="70">
        <f t="shared" si="286"/>
        <v>21265484006.080334</v>
      </c>
      <c r="AV215" s="70">
        <f t="shared" si="287"/>
        <v>871034224889054.25</v>
      </c>
      <c r="AW215" s="70">
        <f t="shared" si="288"/>
        <v>12927.476435120172</v>
      </c>
      <c r="AX215" s="99">
        <f t="shared" si="248"/>
        <v>7.8351587730517336</v>
      </c>
      <c r="AZ215" s="71">
        <f t="shared" si="289"/>
        <v>107</v>
      </c>
      <c r="BA215" s="71">
        <f t="shared" si="290"/>
        <v>6.06</v>
      </c>
      <c r="BB215" s="71">
        <v>1</v>
      </c>
      <c r="BC215" s="62">
        <f t="shared" si="291"/>
        <v>1.51</v>
      </c>
      <c r="BD215" s="70">
        <f t="shared" si="253"/>
        <v>80640</v>
      </c>
      <c r="BE215" s="70">
        <f t="shared" si="292"/>
        <v>13029004.800000001</v>
      </c>
      <c r="BF215" s="70">
        <f t="shared" si="293"/>
        <v>167692844.4380489</v>
      </c>
      <c r="BG215" s="70">
        <f t="shared" si="294"/>
        <v>1160102725896190.7</v>
      </c>
      <c r="BH215" s="70">
        <f t="shared" si="295"/>
        <v>12927.476435120172</v>
      </c>
      <c r="BI215" s="99">
        <f t="shared" si="245"/>
        <v>12.870733184321868</v>
      </c>
      <c r="BK215" s="71">
        <f t="shared" si="296"/>
        <v>57</v>
      </c>
      <c r="BL215" s="71">
        <f t="shared" si="297"/>
        <v>7.8199999999999994</v>
      </c>
      <c r="BM215" s="71">
        <v>1</v>
      </c>
      <c r="BN215" s="62">
        <f t="shared" si="298"/>
        <v>1.76</v>
      </c>
      <c r="BO215" s="70">
        <f t="shared" si="254"/>
        <v>50</v>
      </c>
      <c r="BP215" s="70">
        <f t="shared" si="299"/>
        <v>5016</v>
      </c>
      <c r="BQ215" s="70">
        <f t="shared" si="300"/>
        <v>211323.9421387586</v>
      </c>
      <c r="BR215" s="70">
        <f t="shared" si="301"/>
        <v>1497030250248880</v>
      </c>
      <c r="BS215" s="70">
        <f t="shared" si="302"/>
        <v>12927.476435120172</v>
      </c>
      <c r="BT215" s="99">
        <f t="shared" si="329"/>
        <v>42.129972515701475</v>
      </c>
      <c r="BV215" s="71">
        <f t="shared" si="303"/>
        <v>2</v>
      </c>
      <c r="BW215" s="71">
        <f t="shared" si="304"/>
        <v>9.8550000000000004</v>
      </c>
      <c r="BX215" s="71">
        <v>1</v>
      </c>
      <c r="BY215" s="62">
        <f t="shared" si="305"/>
        <v>2.0350000000000001</v>
      </c>
      <c r="BZ215" s="70">
        <f t="shared" si="255"/>
        <v>1</v>
      </c>
      <c r="CA215" s="70">
        <f t="shared" si="306"/>
        <v>4.07</v>
      </c>
      <c r="CB215" s="70">
        <f t="shared" si="307"/>
        <v>130.03750460666876</v>
      </c>
      <c r="CC215" s="70">
        <f t="shared" si="308"/>
        <v>1886602700281677</v>
      </c>
      <c r="CD215" s="70">
        <f t="shared" si="309"/>
        <v>12927.476435120172</v>
      </c>
      <c r="CE215" s="99">
        <f t="shared" si="330"/>
        <v>31.950246832105346</v>
      </c>
      <c r="CG215" s="71">
        <f t="shared" si="310"/>
        <v>-48</v>
      </c>
      <c r="CH215" s="71">
        <f t="shared" si="311"/>
        <v>12.14</v>
      </c>
      <c r="CI215" s="71">
        <v>1</v>
      </c>
      <c r="CJ215" s="62">
        <f t="shared" si="312"/>
        <v>2.2850000000000001</v>
      </c>
      <c r="CK215" s="70">
        <f t="shared" si="256"/>
        <v>1</v>
      </c>
      <c r="CL215" s="70">
        <f t="shared" si="313"/>
        <v>-109.68</v>
      </c>
      <c r="CM215" s="70">
        <f t="shared" si="314"/>
        <v>0.15643384801545787</v>
      </c>
      <c r="CN215" s="70">
        <f t="shared" si="315"/>
        <v>2324034173660026</v>
      </c>
      <c r="CO215" s="70">
        <f t="shared" si="316"/>
        <v>12927.476435120172</v>
      </c>
      <c r="CR215" s="71">
        <f t="shared" si="317"/>
        <v>-111</v>
      </c>
      <c r="CS215" s="71">
        <f t="shared" si="318"/>
        <v>14.74</v>
      </c>
      <c r="CT215" s="71">
        <v>1</v>
      </c>
      <c r="CU215" s="62">
        <f t="shared" si="325"/>
        <v>2.6</v>
      </c>
      <c r="CV215" s="70">
        <f t="shared" si="257"/>
        <v>1</v>
      </c>
      <c r="CW215" s="70">
        <f t="shared" si="319"/>
        <v>-288.60000000000002</v>
      </c>
      <c r="CX215" s="70">
        <f t="shared" si="320"/>
        <v>3.0593670136892264E-5</v>
      </c>
      <c r="CY215" s="70">
        <f t="shared" si="321"/>
        <v>2821768016453771</v>
      </c>
      <c r="CZ215" s="70">
        <f t="shared" si="322"/>
        <v>12927.476435120172</v>
      </c>
    </row>
    <row r="216" spans="1:104">
      <c r="A216" s="62">
        <f t="shared" si="258"/>
        <v>362.0386719675173</v>
      </c>
      <c r="B216" s="62">
        <f t="shared" si="259"/>
        <v>7</v>
      </c>
      <c r="C216" s="83">
        <f t="shared" si="328"/>
        <v>9.8550000000000004</v>
      </c>
      <c r="D216" s="87"/>
      <c r="E216" s="65">
        <f t="shared" si="260"/>
        <v>4398046511104.0615</v>
      </c>
      <c r="F216" s="62">
        <f t="shared" si="323"/>
        <v>42.000000000000021</v>
      </c>
      <c r="G216" s="66">
        <v>210</v>
      </c>
      <c r="H216" s="71">
        <f t="shared" si="261"/>
        <v>210</v>
      </c>
      <c r="I216" s="71">
        <f t="shared" si="262"/>
        <v>1</v>
      </c>
      <c r="J216" s="71">
        <v>1</v>
      </c>
      <c r="K216" s="62">
        <f t="shared" si="263"/>
        <v>1</v>
      </c>
      <c r="L216" s="70">
        <f t="shared" si="249"/>
        <v>11616998400</v>
      </c>
      <c r="M216" s="70">
        <f t="shared" si="264"/>
        <v>2439569664000</v>
      </c>
      <c r="N216" s="70">
        <f t="shared" si="265"/>
        <v>43980465111040.617</v>
      </c>
      <c r="O216" s="70">
        <f t="shared" si="266"/>
        <v>219902325555203.06</v>
      </c>
      <c r="P216" s="70">
        <f t="shared" si="267"/>
        <v>13395.430862798141</v>
      </c>
      <c r="Q216" s="99">
        <f t="shared" si="327"/>
        <v>18.027960324333915</v>
      </c>
      <c r="S216" s="71">
        <f t="shared" si="268"/>
        <v>200</v>
      </c>
      <c r="T216" s="71">
        <f t="shared" si="269"/>
        <v>2.0499999999999998</v>
      </c>
      <c r="U216" s="71">
        <v>15</v>
      </c>
      <c r="V216" s="62">
        <f t="shared" si="270"/>
        <v>1.05</v>
      </c>
      <c r="W216" s="70">
        <f t="shared" si="250"/>
        <v>23233996800</v>
      </c>
      <c r="X216" s="70">
        <f t="shared" si="271"/>
        <v>4879139328000</v>
      </c>
      <c r="Y216" s="70">
        <f t="shared" si="272"/>
        <v>22539988369408.301</v>
      </c>
      <c r="Z216" s="70">
        <f t="shared" si="273"/>
        <v>450799767388166.31</v>
      </c>
      <c r="AA216" s="70">
        <f t="shared" si="274"/>
        <v>13395.430862798141</v>
      </c>
      <c r="AB216" s="99">
        <f t="shared" si="247"/>
        <v>4.6196648331105621</v>
      </c>
      <c r="AD216" s="71">
        <f t="shared" si="275"/>
        <v>175</v>
      </c>
      <c r="AE216" s="71">
        <f t="shared" si="276"/>
        <v>3.2249999999999996</v>
      </c>
      <c r="AF216" s="71">
        <v>1</v>
      </c>
      <c r="AG216" s="62">
        <f t="shared" si="277"/>
        <v>1.175</v>
      </c>
      <c r="AH216" s="70">
        <f t="shared" si="251"/>
        <v>165957120</v>
      </c>
      <c r="AI216" s="70">
        <f t="shared" si="278"/>
        <v>34124932800</v>
      </c>
      <c r="AJ216" s="70">
        <f t="shared" si="279"/>
        <v>1108101562368.0127</v>
      </c>
      <c r="AK216" s="70">
        <f t="shared" si="280"/>
        <v>709184999915529.87</v>
      </c>
      <c r="AL216" s="70">
        <f t="shared" si="281"/>
        <v>13395.430862798141</v>
      </c>
      <c r="AM216" s="99">
        <f t="shared" si="324"/>
        <v>32.471904600146573</v>
      </c>
      <c r="AO216" s="71">
        <f t="shared" si="282"/>
        <v>145</v>
      </c>
      <c r="AP216" s="71">
        <f t="shared" si="283"/>
        <v>4.55</v>
      </c>
      <c r="AQ216" s="71">
        <v>1</v>
      </c>
      <c r="AR216" s="62">
        <f t="shared" si="284"/>
        <v>1.325</v>
      </c>
      <c r="AS216" s="70">
        <f t="shared" si="252"/>
        <v>14224896</v>
      </c>
      <c r="AT216" s="70">
        <f t="shared" si="285"/>
        <v>2732958144</v>
      </c>
      <c r="AU216" s="70">
        <f t="shared" si="286"/>
        <v>24427626496.00024</v>
      </c>
      <c r="AV216" s="70">
        <f t="shared" si="287"/>
        <v>1000555581276174</v>
      </c>
      <c r="AW216" s="70">
        <f t="shared" si="288"/>
        <v>13395.430862798141</v>
      </c>
      <c r="AX216" s="99">
        <f t="shared" si="248"/>
        <v>8.9381634144779056</v>
      </c>
      <c r="AZ216" s="71">
        <f t="shared" si="289"/>
        <v>108</v>
      </c>
      <c r="BA216" s="71">
        <f t="shared" si="290"/>
        <v>6.06</v>
      </c>
      <c r="BB216" s="71">
        <v>1</v>
      </c>
      <c r="BC216" s="62">
        <f t="shared" si="291"/>
        <v>1.51</v>
      </c>
      <c r="BD216" s="70">
        <f t="shared" si="253"/>
        <v>80640</v>
      </c>
      <c r="BE216" s="70">
        <f t="shared" si="292"/>
        <v>13150771.199999999</v>
      </c>
      <c r="BF216" s="70">
        <f t="shared" si="293"/>
        <v>192628494.55076048</v>
      </c>
      <c r="BG216" s="70">
        <f t="shared" si="294"/>
        <v>1332608092864530.5</v>
      </c>
      <c r="BH216" s="70">
        <f t="shared" si="295"/>
        <v>13395.430862798141</v>
      </c>
      <c r="BI216" s="99">
        <f t="shared" si="245"/>
        <v>14.647695684247056</v>
      </c>
      <c r="BK216" s="71">
        <f t="shared" si="296"/>
        <v>58</v>
      </c>
      <c r="BL216" s="71">
        <f t="shared" si="297"/>
        <v>7.8199999999999994</v>
      </c>
      <c r="BM216" s="71">
        <v>1</v>
      </c>
      <c r="BN216" s="62">
        <f t="shared" si="298"/>
        <v>1.76</v>
      </c>
      <c r="BO216" s="70">
        <f t="shared" si="254"/>
        <v>50</v>
      </c>
      <c r="BP216" s="70">
        <f t="shared" si="299"/>
        <v>5104</v>
      </c>
      <c r="BQ216" s="70">
        <f t="shared" si="300"/>
        <v>242747.46470628056</v>
      </c>
      <c r="BR216" s="70">
        <f t="shared" si="301"/>
        <v>1719636185841688</v>
      </c>
      <c r="BS216" s="70">
        <f t="shared" si="302"/>
        <v>13395.430862798141</v>
      </c>
      <c r="BT216" s="99">
        <f t="shared" si="329"/>
        <v>47.560239950290075</v>
      </c>
      <c r="BV216" s="71">
        <f t="shared" si="303"/>
        <v>3</v>
      </c>
      <c r="BW216" s="71">
        <f t="shared" si="304"/>
        <v>9.8550000000000004</v>
      </c>
      <c r="BX216" s="71">
        <v>1</v>
      </c>
      <c r="BY216" s="62">
        <f t="shared" si="305"/>
        <v>2.0350000000000001</v>
      </c>
      <c r="BZ216" s="70">
        <f t="shared" si="255"/>
        <v>1</v>
      </c>
      <c r="CA216" s="70">
        <f t="shared" si="306"/>
        <v>6.1050000000000004</v>
      </c>
      <c r="CB216" s="70">
        <f t="shared" si="307"/>
        <v>149.37386762959977</v>
      </c>
      <c r="CC216" s="70">
        <f t="shared" si="308"/>
        <v>2167137418346526.5</v>
      </c>
      <c r="CD216" s="70">
        <f t="shared" si="309"/>
        <v>13395.430862798141</v>
      </c>
      <c r="CE216" s="99">
        <f t="shared" si="330"/>
        <v>24.467463985192428</v>
      </c>
      <c r="CG216" s="71">
        <f t="shared" si="310"/>
        <v>-47</v>
      </c>
      <c r="CH216" s="71">
        <f t="shared" si="311"/>
        <v>12.14</v>
      </c>
      <c r="CI216" s="71">
        <v>1</v>
      </c>
      <c r="CJ216" s="62">
        <f t="shared" si="312"/>
        <v>2.2850000000000001</v>
      </c>
      <c r="CK216" s="70">
        <f t="shared" si="256"/>
        <v>1</v>
      </c>
      <c r="CL216" s="70">
        <f t="shared" si="313"/>
        <v>-107.39500000000001</v>
      </c>
      <c r="CM216" s="70">
        <f t="shared" si="314"/>
        <v>0.17969530388121269</v>
      </c>
      <c r="CN216" s="70">
        <f t="shared" si="315"/>
        <v>2669614232240165.5</v>
      </c>
      <c r="CO216" s="70">
        <f t="shared" si="316"/>
        <v>13395.430862798141</v>
      </c>
      <c r="CR216" s="71">
        <f t="shared" si="317"/>
        <v>-110</v>
      </c>
      <c r="CS216" s="71">
        <f t="shared" si="318"/>
        <v>14.74</v>
      </c>
      <c r="CT216" s="71">
        <v>1</v>
      </c>
      <c r="CU216" s="62">
        <f t="shared" si="325"/>
        <v>2.6</v>
      </c>
      <c r="CV216" s="70">
        <f t="shared" si="257"/>
        <v>1</v>
      </c>
      <c r="CW216" s="70">
        <f t="shared" si="319"/>
        <v>-286</v>
      </c>
      <c r="CX216" s="70">
        <f t="shared" si="320"/>
        <v>3.5142898559570056E-5</v>
      </c>
      <c r="CY216" s="70">
        <f t="shared" si="321"/>
        <v>3241360278683693.5</v>
      </c>
      <c r="CZ216" s="70">
        <f t="shared" si="322"/>
        <v>13395.430862798141</v>
      </c>
    </row>
    <row r="217" spans="1:104">
      <c r="A217" s="62">
        <f t="shared" si="258"/>
        <v>374.80593816208523</v>
      </c>
      <c r="B217" s="62">
        <f t="shared" si="259"/>
        <v>7.0333333333333332</v>
      </c>
      <c r="C217" s="83">
        <f t="shared" si="328"/>
        <v>9.8550000000000004</v>
      </c>
      <c r="D217" s="87"/>
      <c r="E217" s="65">
        <f t="shared" si="260"/>
        <v>5052028792505.6846</v>
      </c>
      <c r="F217" s="62">
        <f t="shared" si="323"/>
        <v>42.200000000000017</v>
      </c>
      <c r="G217" s="66">
        <v>211</v>
      </c>
      <c r="H217" s="71">
        <f t="shared" si="261"/>
        <v>211</v>
      </c>
      <c r="I217" s="71">
        <f t="shared" si="262"/>
        <v>1</v>
      </c>
      <c r="J217" s="71">
        <v>1</v>
      </c>
      <c r="K217" s="62">
        <f t="shared" si="263"/>
        <v>1</v>
      </c>
      <c r="L217" s="70">
        <f t="shared" si="249"/>
        <v>11616998400</v>
      </c>
      <c r="M217" s="70">
        <f t="shared" si="264"/>
        <v>2451186662400</v>
      </c>
      <c r="N217" s="70">
        <f t="shared" si="265"/>
        <v>50520287925056.844</v>
      </c>
      <c r="O217" s="70">
        <f t="shared" si="266"/>
        <v>252601439625284.22</v>
      </c>
      <c r="P217" s="70">
        <f t="shared" si="267"/>
        <v>13880.313243269222</v>
      </c>
      <c r="Q217" s="99">
        <f t="shared" si="327"/>
        <v>20.610542926009373</v>
      </c>
      <c r="S217" s="71">
        <f t="shared" si="268"/>
        <v>201</v>
      </c>
      <c r="T217" s="71">
        <f t="shared" si="269"/>
        <v>2.0499999999999998</v>
      </c>
      <c r="U217" s="71">
        <v>1</v>
      </c>
      <c r="V217" s="62">
        <f t="shared" si="270"/>
        <v>1.05</v>
      </c>
      <c r="W217" s="70">
        <f t="shared" si="250"/>
        <v>23233996800</v>
      </c>
      <c r="X217" s="70">
        <f t="shared" si="271"/>
        <v>4903535024640</v>
      </c>
      <c r="Y217" s="70">
        <f t="shared" si="272"/>
        <v>25891647561591.617</v>
      </c>
      <c r="Z217" s="70">
        <f t="shared" si="273"/>
        <v>517832951231832.62</v>
      </c>
      <c r="AA217" s="70">
        <f t="shared" si="274"/>
        <v>13880.313243269222</v>
      </c>
      <c r="AB217" s="99">
        <f t="shared" si="247"/>
        <v>5.2802003924694079</v>
      </c>
      <c r="AD217" s="71">
        <f t="shared" si="275"/>
        <v>176</v>
      </c>
      <c r="AE217" s="71">
        <f t="shared" si="276"/>
        <v>3.2249999999999996</v>
      </c>
      <c r="AF217" s="71">
        <v>1</v>
      </c>
      <c r="AG217" s="62">
        <f t="shared" si="277"/>
        <v>1.175</v>
      </c>
      <c r="AH217" s="70">
        <f t="shared" si="251"/>
        <v>165957120</v>
      </c>
      <c r="AI217" s="70">
        <f t="shared" si="278"/>
        <v>34319932416</v>
      </c>
      <c r="AJ217" s="70">
        <f t="shared" si="279"/>
        <v>1272874441861.7808</v>
      </c>
      <c r="AK217" s="70">
        <f t="shared" si="280"/>
        <v>814639642791541.5</v>
      </c>
      <c r="AL217" s="70">
        <f t="shared" si="281"/>
        <v>13880.313243269222</v>
      </c>
      <c r="AM217" s="99">
        <f t="shared" si="324"/>
        <v>37.088489173957839</v>
      </c>
      <c r="AO217" s="71">
        <f t="shared" si="282"/>
        <v>146</v>
      </c>
      <c r="AP217" s="71">
        <f t="shared" si="283"/>
        <v>4.55</v>
      </c>
      <c r="AQ217" s="71">
        <v>1</v>
      </c>
      <c r="AR217" s="62">
        <f t="shared" si="284"/>
        <v>1.325</v>
      </c>
      <c r="AS217" s="70">
        <f t="shared" si="252"/>
        <v>14224896</v>
      </c>
      <c r="AT217" s="70">
        <f t="shared" si="285"/>
        <v>2751806131.1999998</v>
      </c>
      <c r="AU217" s="70">
        <f t="shared" si="286"/>
        <v>28059974372.437458</v>
      </c>
      <c r="AV217" s="70">
        <f t="shared" si="287"/>
        <v>1149336550295043.2</v>
      </c>
      <c r="AW217" s="70">
        <f t="shared" si="288"/>
        <v>13880.313243269222</v>
      </c>
      <c r="AX217" s="99">
        <f t="shared" si="248"/>
        <v>10.196929956036236</v>
      </c>
      <c r="AZ217" s="71">
        <f t="shared" si="289"/>
        <v>109</v>
      </c>
      <c r="BA217" s="71">
        <f t="shared" si="290"/>
        <v>6.06</v>
      </c>
      <c r="BB217" s="71">
        <v>1</v>
      </c>
      <c r="BC217" s="62">
        <f t="shared" si="291"/>
        <v>1.51</v>
      </c>
      <c r="BD217" s="70">
        <f t="shared" si="253"/>
        <v>80640</v>
      </c>
      <c r="BE217" s="70">
        <f t="shared" si="292"/>
        <v>13272537.6</v>
      </c>
      <c r="BF217" s="70">
        <f t="shared" si="293"/>
        <v>221272034.8160139</v>
      </c>
      <c r="BG217" s="70">
        <f t="shared" si="294"/>
        <v>1530764724129222.2</v>
      </c>
      <c r="BH217" s="70">
        <f t="shared" si="295"/>
        <v>13880.313243269222</v>
      </c>
      <c r="BI217" s="99">
        <f t="shared" si="245"/>
        <v>16.671418946744133</v>
      </c>
      <c r="BK217" s="71">
        <f t="shared" si="296"/>
        <v>59</v>
      </c>
      <c r="BL217" s="71">
        <f t="shared" si="297"/>
        <v>7.8199999999999994</v>
      </c>
      <c r="BM217" s="71">
        <v>1</v>
      </c>
      <c r="BN217" s="62">
        <f t="shared" si="298"/>
        <v>1.76</v>
      </c>
      <c r="BO217" s="70">
        <f t="shared" si="254"/>
        <v>50</v>
      </c>
      <c r="BP217" s="70">
        <f t="shared" si="299"/>
        <v>5192</v>
      </c>
      <c r="BQ217" s="70">
        <f t="shared" si="300"/>
        <v>278843.61338780529</v>
      </c>
      <c r="BR217" s="70">
        <f t="shared" si="301"/>
        <v>1975343257869722.7</v>
      </c>
      <c r="BS217" s="70">
        <f t="shared" si="302"/>
        <v>13880.313243269222</v>
      </c>
      <c r="BT217" s="99">
        <f t="shared" si="329"/>
        <v>53.706397031549557</v>
      </c>
      <c r="BV217" s="71">
        <f t="shared" si="303"/>
        <v>4</v>
      </c>
      <c r="BW217" s="71">
        <f t="shared" si="304"/>
        <v>9.8550000000000004</v>
      </c>
      <c r="BX217" s="71">
        <v>1</v>
      </c>
      <c r="BY217" s="62">
        <f t="shared" si="305"/>
        <v>2.0350000000000001</v>
      </c>
      <c r="BZ217" s="70">
        <f t="shared" si="255"/>
        <v>1</v>
      </c>
      <c r="CA217" s="70">
        <f t="shared" si="306"/>
        <v>8.14</v>
      </c>
      <c r="CB217" s="70">
        <f t="shared" si="307"/>
        <v>171.58551602566612</v>
      </c>
      <c r="CC217" s="70">
        <f t="shared" si="308"/>
        <v>2489387187507176</v>
      </c>
      <c r="CD217" s="70">
        <f t="shared" si="309"/>
        <v>13880.313243269222</v>
      </c>
      <c r="CE217" s="99">
        <f t="shared" si="330"/>
        <v>21.079301723054805</v>
      </c>
      <c r="CG217" s="71">
        <f t="shared" si="310"/>
        <v>-46</v>
      </c>
      <c r="CH217" s="71">
        <f t="shared" si="311"/>
        <v>12.14</v>
      </c>
      <c r="CI217" s="71">
        <v>1</v>
      </c>
      <c r="CJ217" s="62">
        <f t="shared" si="312"/>
        <v>2.2850000000000001</v>
      </c>
      <c r="CK217" s="70">
        <f t="shared" si="256"/>
        <v>1</v>
      </c>
      <c r="CL217" s="70">
        <f t="shared" si="313"/>
        <v>-105.11000000000001</v>
      </c>
      <c r="CM217" s="70">
        <f t="shared" si="314"/>
        <v>0.20641569996904133</v>
      </c>
      <c r="CN217" s="70">
        <f t="shared" si="315"/>
        <v>3066581477050951</v>
      </c>
      <c r="CO217" s="70">
        <f t="shared" si="316"/>
        <v>13880.313243269222</v>
      </c>
      <c r="CR217" s="71">
        <f t="shared" si="317"/>
        <v>-109</v>
      </c>
      <c r="CS217" s="71">
        <f t="shared" si="318"/>
        <v>14.74</v>
      </c>
      <c r="CT217" s="71">
        <v>1</v>
      </c>
      <c r="CU217" s="62">
        <f t="shared" si="325"/>
        <v>2.6</v>
      </c>
      <c r="CV217" s="70">
        <f t="shared" si="257"/>
        <v>1</v>
      </c>
      <c r="CW217" s="70">
        <f t="shared" si="319"/>
        <v>-283.40000000000003</v>
      </c>
      <c r="CX217" s="70">
        <f t="shared" si="320"/>
        <v>4.0368589765205799E-5</v>
      </c>
      <c r="CY217" s="70">
        <f t="shared" si="321"/>
        <v>3723345220076690</v>
      </c>
      <c r="CZ217" s="70">
        <f t="shared" si="322"/>
        <v>13880.313243269222</v>
      </c>
    </row>
    <row r="218" spans="1:104">
      <c r="A218" s="62">
        <f t="shared" si="258"/>
        <v>388.02344102666723</v>
      </c>
      <c r="B218" s="62">
        <f t="shared" si="259"/>
        <v>7.0666666666666664</v>
      </c>
      <c r="C218" s="83">
        <f t="shared" si="328"/>
        <v>9.8550000000000004</v>
      </c>
      <c r="D218" s="87"/>
      <c r="E218" s="65">
        <f t="shared" si="260"/>
        <v>5803257163348.9385</v>
      </c>
      <c r="F218" s="62">
        <f t="shared" si="323"/>
        <v>42.40000000000002</v>
      </c>
      <c r="G218" s="66">
        <v>212</v>
      </c>
      <c r="H218" s="71">
        <f t="shared" si="261"/>
        <v>212</v>
      </c>
      <c r="I218" s="71">
        <f t="shared" si="262"/>
        <v>1</v>
      </c>
      <c r="J218" s="71">
        <v>1</v>
      </c>
      <c r="K218" s="62">
        <f t="shared" si="263"/>
        <v>1</v>
      </c>
      <c r="L218" s="70">
        <f t="shared" si="249"/>
        <v>11616998400</v>
      </c>
      <c r="M218" s="70">
        <f t="shared" si="264"/>
        <v>2462803660800</v>
      </c>
      <c r="N218" s="70">
        <f t="shared" si="265"/>
        <v>58032571633489.383</v>
      </c>
      <c r="O218" s="70">
        <f t="shared" si="266"/>
        <v>290162858167446.94</v>
      </c>
      <c r="P218" s="70">
        <f t="shared" si="267"/>
        <v>14382.735547388464</v>
      </c>
      <c r="Q218" s="99">
        <f t="shared" si="327"/>
        <v>23.563620826614528</v>
      </c>
      <c r="S218" s="71">
        <f t="shared" si="268"/>
        <v>202</v>
      </c>
      <c r="T218" s="71">
        <f t="shared" si="269"/>
        <v>2.0499999999999998</v>
      </c>
      <c r="U218" s="71">
        <v>1</v>
      </c>
      <c r="V218" s="62">
        <f t="shared" si="270"/>
        <v>1.05</v>
      </c>
      <c r="W218" s="70">
        <f t="shared" si="250"/>
        <v>23233996800</v>
      </c>
      <c r="X218" s="70">
        <f t="shared" si="271"/>
        <v>4927930721280</v>
      </c>
      <c r="Y218" s="70">
        <f t="shared" si="272"/>
        <v>29741692962163.289</v>
      </c>
      <c r="Z218" s="70">
        <f t="shared" si="273"/>
        <v>594833859243266.12</v>
      </c>
      <c r="AA218" s="70">
        <f t="shared" si="274"/>
        <v>14382.735547388464</v>
      </c>
      <c r="AB218" s="99">
        <f t="shared" si="247"/>
        <v>6.0353309825829013</v>
      </c>
      <c r="AD218" s="71">
        <f t="shared" si="275"/>
        <v>177</v>
      </c>
      <c r="AE218" s="71">
        <f t="shared" si="276"/>
        <v>3.2249999999999996</v>
      </c>
      <c r="AF218" s="71">
        <v>1</v>
      </c>
      <c r="AG218" s="62">
        <f t="shared" si="277"/>
        <v>1.175</v>
      </c>
      <c r="AH218" s="70">
        <f t="shared" si="251"/>
        <v>165957120</v>
      </c>
      <c r="AI218" s="70">
        <f t="shared" si="278"/>
        <v>34514932032</v>
      </c>
      <c r="AJ218" s="70">
        <f t="shared" si="279"/>
        <v>1462148777484.397</v>
      </c>
      <c r="AK218" s="70">
        <f t="shared" si="280"/>
        <v>935775217590016.25</v>
      </c>
      <c r="AL218" s="70">
        <f t="shared" si="281"/>
        <v>14382.735547388464</v>
      </c>
      <c r="AM218" s="99">
        <f t="shared" si="324"/>
        <v>42.36278883958942</v>
      </c>
      <c r="AO218" s="71">
        <f t="shared" si="282"/>
        <v>147</v>
      </c>
      <c r="AP218" s="71">
        <f t="shared" si="283"/>
        <v>4.55</v>
      </c>
      <c r="AQ218" s="71">
        <v>1</v>
      </c>
      <c r="AR218" s="62">
        <f t="shared" si="284"/>
        <v>1.325</v>
      </c>
      <c r="AS218" s="70">
        <f t="shared" si="252"/>
        <v>14224896</v>
      </c>
      <c r="AT218" s="70">
        <f t="shared" si="285"/>
        <v>2770654118.4000001</v>
      </c>
      <c r="AU218" s="70">
        <f t="shared" si="286"/>
        <v>32232446402.877872</v>
      </c>
      <c r="AV218" s="70">
        <f t="shared" si="287"/>
        <v>1320241004661883.5</v>
      </c>
      <c r="AW218" s="70">
        <f t="shared" si="288"/>
        <v>14382.735547388464</v>
      </c>
      <c r="AX218" s="99">
        <f t="shared" si="248"/>
        <v>11.633515056542494</v>
      </c>
      <c r="AZ218" s="71">
        <f t="shared" si="289"/>
        <v>110</v>
      </c>
      <c r="BA218" s="71">
        <f t="shared" si="290"/>
        <v>6.06</v>
      </c>
      <c r="BB218" s="71">
        <v>1</v>
      </c>
      <c r="BC218" s="62">
        <f t="shared" si="291"/>
        <v>1.51</v>
      </c>
      <c r="BD218" s="70">
        <f t="shared" si="253"/>
        <v>80640</v>
      </c>
      <c r="BE218" s="70">
        <f t="shared" si="292"/>
        <v>13394304</v>
      </c>
      <c r="BF218" s="70">
        <f t="shared" si="293"/>
        <v>254174822.40000182</v>
      </c>
      <c r="BG218" s="70">
        <f t="shared" si="294"/>
        <v>1758386920494728.2</v>
      </c>
      <c r="BH218" s="70">
        <f t="shared" si="295"/>
        <v>14382.735547388464</v>
      </c>
      <c r="BI218" s="99">
        <f t="shared" si="245"/>
        <v>18.976336687595101</v>
      </c>
      <c r="BK218" s="71">
        <f t="shared" si="296"/>
        <v>60</v>
      </c>
      <c r="BL218" s="71">
        <f t="shared" si="297"/>
        <v>7.8199999999999994</v>
      </c>
      <c r="BM218" s="71">
        <v>12</v>
      </c>
      <c r="BN218" s="62">
        <f t="shared" si="298"/>
        <v>1.76</v>
      </c>
      <c r="BO218" s="70">
        <f t="shared" si="254"/>
        <v>600</v>
      </c>
      <c r="BP218" s="70">
        <f t="shared" si="299"/>
        <v>63360</v>
      </c>
      <c r="BQ218" s="70">
        <f t="shared" si="300"/>
        <v>320307.20000000123</v>
      </c>
      <c r="BR218" s="70">
        <f t="shared" si="301"/>
        <v>2269073550869435</v>
      </c>
      <c r="BS218" s="70">
        <f t="shared" si="302"/>
        <v>14382.735547388464</v>
      </c>
      <c r="BT218" s="99">
        <f t="shared" si="329"/>
        <v>5.0553535353535546</v>
      </c>
      <c r="BV218" s="71">
        <f t="shared" si="303"/>
        <v>5</v>
      </c>
      <c r="BW218" s="71">
        <f t="shared" si="304"/>
        <v>9.8550000000000004</v>
      </c>
      <c r="BX218" s="71">
        <v>1</v>
      </c>
      <c r="BY218" s="62">
        <f t="shared" si="305"/>
        <v>2.0350000000000001</v>
      </c>
      <c r="BZ218" s="70">
        <f t="shared" si="255"/>
        <v>1</v>
      </c>
      <c r="CA218" s="70">
        <f t="shared" si="306"/>
        <v>10.175000000000001</v>
      </c>
      <c r="CB218" s="70">
        <f t="shared" si="307"/>
        <v>197.10000000000008</v>
      </c>
      <c r="CC218" s="70">
        <f t="shared" si="308"/>
        <v>2859554967240189.5</v>
      </c>
      <c r="CD218" s="70">
        <f t="shared" si="309"/>
        <v>14382.735547388464</v>
      </c>
      <c r="CE218" s="99">
        <f t="shared" si="330"/>
        <v>19.371007371007376</v>
      </c>
      <c r="CG218" s="71">
        <f t="shared" si="310"/>
        <v>-45</v>
      </c>
      <c r="CH218" s="71">
        <f t="shared" si="311"/>
        <v>12.14</v>
      </c>
      <c r="CI218" s="71">
        <v>1</v>
      </c>
      <c r="CJ218" s="62">
        <f t="shared" si="312"/>
        <v>2.2850000000000001</v>
      </c>
      <c r="CK218" s="70">
        <f t="shared" si="256"/>
        <v>1</v>
      </c>
      <c r="CL218" s="70">
        <f t="shared" si="313"/>
        <v>-102.825</v>
      </c>
      <c r="CM218" s="70">
        <f t="shared" si="314"/>
        <v>0.23710937499999932</v>
      </c>
      <c r="CN218" s="70">
        <f t="shared" si="315"/>
        <v>3522577098152805.5</v>
      </c>
      <c r="CO218" s="70">
        <f t="shared" si="316"/>
        <v>14382.735547388464</v>
      </c>
      <c r="CR218" s="71">
        <f t="shared" si="317"/>
        <v>-108</v>
      </c>
      <c r="CS218" s="71">
        <f t="shared" si="318"/>
        <v>14.74</v>
      </c>
      <c r="CT218" s="71">
        <v>1</v>
      </c>
      <c r="CU218" s="62">
        <f t="shared" si="325"/>
        <v>2.6</v>
      </c>
      <c r="CV218" s="70">
        <f t="shared" si="257"/>
        <v>1</v>
      </c>
      <c r="CW218" s="70">
        <f t="shared" si="319"/>
        <v>-280.8</v>
      </c>
      <c r="CX218" s="70">
        <f t="shared" si="320"/>
        <v>4.6371332656842041E-5</v>
      </c>
      <c r="CY218" s="70">
        <f t="shared" si="321"/>
        <v>4277000529388168</v>
      </c>
      <c r="CZ218" s="70">
        <f t="shared" si="322"/>
        <v>14382.735547388464</v>
      </c>
    </row>
    <row r="219" spans="1:104">
      <c r="A219" s="62">
        <f t="shared" si="258"/>
        <v>401.70705812314191</v>
      </c>
      <c r="B219" s="62">
        <f t="shared" si="259"/>
        <v>7.1</v>
      </c>
      <c r="C219" s="83">
        <f t="shared" si="328"/>
        <v>9.8550000000000004</v>
      </c>
      <c r="D219" s="87"/>
      <c r="E219" s="65">
        <f t="shared" si="260"/>
        <v>6666191957163.6846</v>
      </c>
      <c r="F219" s="62">
        <f t="shared" si="323"/>
        <v>42.600000000000023</v>
      </c>
      <c r="G219" s="66">
        <v>213</v>
      </c>
      <c r="H219" s="71">
        <f t="shared" si="261"/>
        <v>213</v>
      </c>
      <c r="I219" s="71">
        <f t="shared" si="262"/>
        <v>1</v>
      </c>
      <c r="J219" s="71">
        <v>1</v>
      </c>
      <c r="K219" s="62">
        <f t="shared" si="263"/>
        <v>1</v>
      </c>
      <c r="L219" s="70">
        <f t="shared" si="249"/>
        <v>11616998400</v>
      </c>
      <c r="M219" s="70">
        <f t="shared" si="264"/>
        <v>2474420659200</v>
      </c>
      <c r="N219" s="70">
        <f t="shared" si="265"/>
        <v>66661919571636.844</v>
      </c>
      <c r="O219" s="70">
        <f t="shared" si="266"/>
        <v>333309597858184.25</v>
      </c>
      <c r="P219" s="70">
        <f t="shared" si="267"/>
        <v>14903.331856368566</v>
      </c>
      <c r="Q219" s="99">
        <f t="shared" si="327"/>
        <v>26.940415051816281</v>
      </c>
      <c r="S219" s="71">
        <f t="shared" si="268"/>
        <v>203</v>
      </c>
      <c r="T219" s="71">
        <f t="shared" si="269"/>
        <v>2.0499999999999998</v>
      </c>
      <c r="U219" s="71">
        <v>1</v>
      </c>
      <c r="V219" s="62">
        <f t="shared" si="270"/>
        <v>1.05</v>
      </c>
      <c r="W219" s="70">
        <f t="shared" si="250"/>
        <v>23233996800</v>
      </c>
      <c r="X219" s="70">
        <f t="shared" si="271"/>
        <v>4952326417920</v>
      </c>
      <c r="Y219" s="70">
        <f t="shared" si="272"/>
        <v>34164233780463.859</v>
      </c>
      <c r="Z219" s="70">
        <f t="shared" si="273"/>
        <v>683284675609277.62</v>
      </c>
      <c r="AA219" s="70">
        <f t="shared" si="274"/>
        <v>14903.331856368566</v>
      </c>
      <c r="AB219" s="99">
        <f t="shared" si="247"/>
        <v>6.8986231716957374</v>
      </c>
      <c r="AD219" s="71">
        <f t="shared" si="275"/>
        <v>178</v>
      </c>
      <c r="AE219" s="71">
        <f t="shared" si="276"/>
        <v>3.2249999999999996</v>
      </c>
      <c r="AF219" s="71">
        <v>1</v>
      </c>
      <c r="AG219" s="62">
        <f t="shared" si="277"/>
        <v>1.175</v>
      </c>
      <c r="AH219" s="70">
        <f t="shared" si="251"/>
        <v>165957120</v>
      </c>
      <c r="AI219" s="70">
        <f t="shared" si="278"/>
        <v>34709931648</v>
      </c>
      <c r="AJ219" s="70">
        <f t="shared" si="279"/>
        <v>1679567895457.2527</v>
      </c>
      <c r="AK219" s="70">
        <f t="shared" si="280"/>
        <v>1074923453092644</v>
      </c>
      <c r="AL219" s="70">
        <f t="shared" si="281"/>
        <v>14903.331856368566</v>
      </c>
      <c r="AM219" s="99">
        <f t="shared" si="324"/>
        <v>48.388683460689847</v>
      </c>
      <c r="AO219" s="71">
        <f t="shared" si="282"/>
        <v>148</v>
      </c>
      <c r="AP219" s="71">
        <f t="shared" si="283"/>
        <v>4.55</v>
      </c>
      <c r="AQ219" s="71">
        <v>1</v>
      </c>
      <c r="AR219" s="62">
        <f t="shared" si="284"/>
        <v>1.325</v>
      </c>
      <c r="AS219" s="70">
        <f t="shared" si="252"/>
        <v>14224896</v>
      </c>
      <c r="AT219" s="70">
        <f t="shared" si="285"/>
        <v>2789502105.5999999</v>
      </c>
      <c r="AU219" s="70">
        <f t="shared" si="286"/>
        <v>37025358160.515915</v>
      </c>
      <c r="AV219" s="70">
        <f t="shared" si="287"/>
        <v>1516558670254738</v>
      </c>
      <c r="AW219" s="70">
        <f t="shared" si="288"/>
        <v>14903.331856368566</v>
      </c>
      <c r="AX219" s="99">
        <f t="shared" si="248"/>
        <v>13.273106367687094</v>
      </c>
      <c r="AZ219" s="71">
        <f t="shared" si="289"/>
        <v>111</v>
      </c>
      <c r="BA219" s="71">
        <f t="shared" si="290"/>
        <v>6.06</v>
      </c>
      <c r="BB219" s="71">
        <v>1</v>
      </c>
      <c r="BC219" s="62">
        <f t="shared" si="291"/>
        <v>1.51</v>
      </c>
      <c r="BD219" s="70">
        <f t="shared" si="253"/>
        <v>80640</v>
      </c>
      <c r="BE219" s="70">
        <f t="shared" si="292"/>
        <v>13516070.4</v>
      </c>
      <c r="BF219" s="70">
        <f t="shared" si="293"/>
        <v>291970200.3725456</v>
      </c>
      <c r="BG219" s="70">
        <f t="shared" si="294"/>
        <v>2019856163020596.5</v>
      </c>
      <c r="BH219" s="70">
        <f t="shared" si="295"/>
        <v>14903.331856368566</v>
      </c>
      <c r="BI219" s="99">
        <f t="shared" si="245"/>
        <v>21.60170757711839</v>
      </c>
      <c r="BK219" s="71">
        <f t="shared" si="296"/>
        <v>61</v>
      </c>
      <c r="BL219" s="71">
        <f t="shared" si="297"/>
        <v>7.8199999999999994</v>
      </c>
      <c r="BM219" s="71">
        <v>1</v>
      </c>
      <c r="BN219" s="62">
        <f t="shared" si="298"/>
        <v>1.76</v>
      </c>
      <c r="BO219" s="70">
        <f t="shared" si="254"/>
        <v>600</v>
      </c>
      <c r="BP219" s="70">
        <f t="shared" si="299"/>
        <v>64416</v>
      </c>
      <c r="BQ219" s="70">
        <f t="shared" si="300"/>
        <v>367936.35373370769</v>
      </c>
      <c r="BR219" s="70">
        <f t="shared" si="301"/>
        <v>2606481055251000.5</v>
      </c>
      <c r="BS219" s="70">
        <f t="shared" si="302"/>
        <v>14903.331856368566</v>
      </c>
      <c r="BT219" s="99">
        <f t="shared" si="329"/>
        <v>5.7118783180220394</v>
      </c>
      <c r="BV219" s="71">
        <f t="shared" si="303"/>
        <v>6</v>
      </c>
      <c r="BW219" s="71">
        <f t="shared" si="304"/>
        <v>9.8550000000000004</v>
      </c>
      <c r="BX219" s="71">
        <v>1</v>
      </c>
      <c r="BY219" s="62">
        <f t="shared" si="305"/>
        <v>2.0350000000000001</v>
      </c>
      <c r="BZ219" s="70">
        <f t="shared" si="255"/>
        <v>1</v>
      </c>
      <c r="CA219" s="70">
        <f t="shared" si="306"/>
        <v>12.21</v>
      </c>
      <c r="CB219" s="70">
        <f t="shared" si="307"/>
        <v>226.40844576991569</v>
      </c>
      <c r="CC219" s="70">
        <f t="shared" si="308"/>
        <v>3284766086892406</v>
      </c>
      <c r="CD219" s="70">
        <f t="shared" si="309"/>
        <v>14903.331856368566</v>
      </c>
      <c r="CE219" s="99">
        <f t="shared" si="330"/>
        <v>18.542870251426343</v>
      </c>
      <c r="CG219" s="71">
        <f t="shared" si="310"/>
        <v>-44</v>
      </c>
      <c r="CH219" s="71">
        <f t="shared" si="311"/>
        <v>12.14</v>
      </c>
      <c r="CI219" s="71">
        <v>1</v>
      </c>
      <c r="CJ219" s="62">
        <f t="shared" si="312"/>
        <v>2.2850000000000001</v>
      </c>
      <c r="CK219" s="70">
        <f t="shared" si="256"/>
        <v>1</v>
      </c>
      <c r="CL219" s="70">
        <f t="shared" si="313"/>
        <v>-100.54</v>
      </c>
      <c r="CM219" s="70">
        <f t="shared" si="314"/>
        <v>0.27236714901687437</v>
      </c>
      <c r="CN219" s="70">
        <f t="shared" si="315"/>
        <v>4046378517998357</v>
      </c>
      <c r="CO219" s="70">
        <f t="shared" si="316"/>
        <v>14903.331856368566</v>
      </c>
      <c r="CR219" s="71">
        <f t="shared" si="317"/>
        <v>-107</v>
      </c>
      <c r="CS219" s="71">
        <f t="shared" si="318"/>
        <v>14.74</v>
      </c>
      <c r="CT219" s="71">
        <v>1</v>
      </c>
      <c r="CU219" s="62">
        <f t="shared" si="325"/>
        <v>2.6</v>
      </c>
      <c r="CV219" s="70">
        <f t="shared" si="257"/>
        <v>1</v>
      </c>
      <c r="CW219" s="70">
        <f t="shared" si="319"/>
        <v>-278.2</v>
      </c>
      <c r="CX219" s="70">
        <f t="shared" si="320"/>
        <v>5.3266673541934745E-5</v>
      </c>
      <c r="CY219" s="70">
        <f t="shared" si="321"/>
        <v>4912983472429636</v>
      </c>
      <c r="CZ219" s="70">
        <f t="shared" si="322"/>
        <v>14903.331856368566</v>
      </c>
    </row>
    <row r="220" spans="1:104">
      <c r="A220" s="62">
        <f t="shared" si="258"/>
        <v>415.87322693439836</v>
      </c>
      <c r="B220" s="62">
        <f t="shared" si="259"/>
        <v>7.1333333333333337</v>
      </c>
      <c r="C220" s="83">
        <f t="shared" si="328"/>
        <v>9.8550000000000004</v>
      </c>
      <c r="D220" s="87"/>
      <c r="E220" s="65">
        <f t="shared" si="260"/>
        <v>7657443735288.3906</v>
      </c>
      <c r="F220" s="62">
        <f t="shared" si="323"/>
        <v>42.800000000000026</v>
      </c>
      <c r="G220" s="66">
        <v>214</v>
      </c>
      <c r="H220" s="71">
        <f t="shared" si="261"/>
        <v>214</v>
      </c>
      <c r="I220" s="71">
        <f t="shared" si="262"/>
        <v>1</v>
      </c>
      <c r="J220" s="71">
        <v>1</v>
      </c>
      <c r="K220" s="62">
        <f t="shared" si="263"/>
        <v>1</v>
      </c>
      <c r="L220" s="70">
        <f t="shared" si="249"/>
        <v>11616998400</v>
      </c>
      <c r="M220" s="70">
        <f t="shared" si="264"/>
        <v>2486037657600</v>
      </c>
      <c r="N220" s="70">
        <f t="shared" si="265"/>
        <v>76574437352883.906</v>
      </c>
      <c r="O220" s="70">
        <f t="shared" si="266"/>
        <v>382872186764419.5</v>
      </c>
      <c r="P220" s="70">
        <f t="shared" si="267"/>
        <v>15442.759160163992</v>
      </c>
      <c r="Q220" s="99">
        <f t="shared" si="327"/>
        <v>30.801801058318734</v>
      </c>
      <c r="S220" s="71">
        <f t="shared" si="268"/>
        <v>204</v>
      </c>
      <c r="T220" s="71">
        <f t="shared" si="269"/>
        <v>2.0499999999999998</v>
      </c>
      <c r="U220" s="71">
        <v>1</v>
      </c>
      <c r="V220" s="62">
        <f t="shared" si="270"/>
        <v>1.05</v>
      </c>
      <c r="W220" s="70">
        <f t="shared" si="250"/>
        <v>23233996800</v>
      </c>
      <c r="X220" s="70">
        <f t="shared" si="271"/>
        <v>4976722114560</v>
      </c>
      <c r="Y220" s="70">
        <f t="shared" si="272"/>
        <v>39244399143352.977</v>
      </c>
      <c r="Z220" s="70">
        <f t="shared" si="273"/>
        <v>784887982867060</v>
      </c>
      <c r="AA220" s="70">
        <f t="shared" si="274"/>
        <v>15442.759160163992</v>
      </c>
      <c r="AB220" s="99">
        <f t="shared" si="247"/>
        <v>7.8855918092229338</v>
      </c>
      <c r="AD220" s="71">
        <f t="shared" si="275"/>
        <v>179</v>
      </c>
      <c r="AE220" s="71">
        <f t="shared" si="276"/>
        <v>3.2249999999999996</v>
      </c>
      <c r="AF220" s="71">
        <v>1</v>
      </c>
      <c r="AG220" s="62">
        <f t="shared" si="277"/>
        <v>1.175</v>
      </c>
      <c r="AH220" s="70">
        <f t="shared" si="251"/>
        <v>165957120</v>
      </c>
      <c r="AI220" s="70">
        <f t="shared" si="278"/>
        <v>34904931264</v>
      </c>
      <c r="AJ220" s="70">
        <f t="shared" si="279"/>
        <v>1929316878617.5784</v>
      </c>
      <c r="AK220" s="70">
        <f t="shared" si="280"/>
        <v>1234762802315253</v>
      </c>
      <c r="AL220" s="70">
        <f t="shared" si="281"/>
        <v>15442.759160163992</v>
      </c>
      <c r="AM220" s="99">
        <f t="shared" si="324"/>
        <v>55.273475946002605</v>
      </c>
      <c r="AO220" s="71">
        <f t="shared" si="282"/>
        <v>149</v>
      </c>
      <c r="AP220" s="71">
        <f t="shared" si="283"/>
        <v>4.55</v>
      </c>
      <c r="AQ220" s="71">
        <v>1</v>
      </c>
      <c r="AR220" s="62">
        <f t="shared" si="284"/>
        <v>1.325</v>
      </c>
      <c r="AS220" s="70">
        <f t="shared" si="252"/>
        <v>14224896</v>
      </c>
      <c r="AT220" s="70">
        <f t="shared" si="285"/>
        <v>2808350092.7999997</v>
      </c>
      <c r="AU220" s="70">
        <f t="shared" si="286"/>
        <v>42530968012.160667</v>
      </c>
      <c r="AV220" s="70">
        <f t="shared" si="287"/>
        <v>1742068449778108.7</v>
      </c>
      <c r="AW220" s="70">
        <f t="shared" si="288"/>
        <v>15442.759160163992</v>
      </c>
      <c r="AX220" s="99">
        <f t="shared" si="248"/>
        <v>15.144467964019459</v>
      </c>
      <c r="AZ220" s="71">
        <f t="shared" si="289"/>
        <v>112</v>
      </c>
      <c r="BA220" s="71">
        <f t="shared" si="290"/>
        <v>6.06</v>
      </c>
      <c r="BB220" s="71">
        <v>1</v>
      </c>
      <c r="BC220" s="62">
        <f t="shared" si="291"/>
        <v>1.51</v>
      </c>
      <c r="BD220" s="70">
        <f t="shared" si="253"/>
        <v>80640</v>
      </c>
      <c r="BE220" s="70">
        <f t="shared" si="292"/>
        <v>13637836.800000001</v>
      </c>
      <c r="BF220" s="70">
        <f t="shared" si="293"/>
        <v>335385688.87609792</v>
      </c>
      <c r="BG220" s="70">
        <f t="shared" si="294"/>
        <v>2320205451792382</v>
      </c>
      <c r="BH220" s="70">
        <f t="shared" si="295"/>
        <v>15442.759160163992</v>
      </c>
      <c r="BI220" s="99">
        <f t="shared" si="245"/>
        <v>24.59229376290072</v>
      </c>
      <c r="BK220" s="71">
        <f t="shared" si="296"/>
        <v>62</v>
      </c>
      <c r="BL220" s="71">
        <f t="shared" si="297"/>
        <v>7.8199999999999994</v>
      </c>
      <c r="BM220" s="71">
        <v>1</v>
      </c>
      <c r="BN220" s="62">
        <f t="shared" si="298"/>
        <v>1.76</v>
      </c>
      <c r="BO220" s="70">
        <f t="shared" si="254"/>
        <v>600</v>
      </c>
      <c r="BP220" s="70">
        <f t="shared" si="299"/>
        <v>65472</v>
      </c>
      <c r="BQ220" s="70">
        <f t="shared" si="300"/>
        <v>422647.88427751721</v>
      </c>
      <c r="BR220" s="70">
        <f t="shared" si="301"/>
        <v>2994060500497760.5</v>
      </c>
      <c r="BS220" s="70">
        <f t="shared" si="302"/>
        <v>15442.759160163992</v>
      </c>
      <c r="BT220" s="99">
        <f t="shared" si="329"/>
        <v>6.4553990145026452</v>
      </c>
      <c r="BV220" s="71">
        <f t="shared" si="303"/>
        <v>7</v>
      </c>
      <c r="BW220" s="71">
        <f t="shared" si="304"/>
        <v>9.8550000000000004</v>
      </c>
      <c r="BX220" s="71">
        <v>1</v>
      </c>
      <c r="BY220" s="62">
        <f t="shared" si="305"/>
        <v>2.0350000000000001</v>
      </c>
      <c r="BZ220" s="70">
        <f t="shared" si="255"/>
        <v>1</v>
      </c>
      <c r="CA220" s="70">
        <f t="shared" si="306"/>
        <v>14.245000000000001</v>
      </c>
      <c r="CB220" s="70">
        <f t="shared" si="307"/>
        <v>260.07500921333758</v>
      </c>
      <c r="CC220" s="70">
        <f t="shared" si="308"/>
        <v>3773205400563354.5</v>
      </c>
      <c r="CD220" s="70">
        <f t="shared" si="309"/>
        <v>15442.759160163992</v>
      </c>
      <c r="CE220" s="99">
        <f t="shared" si="330"/>
        <v>18.257283904060202</v>
      </c>
      <c r="CG220" s="71">
        <f t="shared" si="310"/>
        <v>-43</v>
      </c>
      <c r="CH220" s="71">
        <f t="shared" si="311"/>
        <v>12.14</v>
      </c>
      <c r="CI220" s="71">
        <v>1</v>
      </c>
      <c r="CJ220" s="62">
        <f t="shared" si="312"/>
        <v>2.2850000000000001</v>
      </c>
      <c r="CK220" s="70">
        <f t="shared" si="256"/>
        <v>1</v>
      </c>
      <c r="CL220" s="70">
        <f t="shared" si="313"/>
        <v>-98.25500000000001</v>
      </c>
      <c r="CM220" s="70">
        <f t="shared" si="314"/>
        <v>0.31286769603091585</v>
      </c>
      <c r="CN220" s="70">
        <f t="shared" si="315"/>
        <v>4648068347320053</v>
      </c>
      <c r="CO220" s="70">
        <f t="shared" si="316"/>
        <v>15442.759160163992</v>
      </c>
      <c r="CR220" s="71">
        <f t="shared" si="317"/>
        <v>-106</v>
      </c>
      <c r="CS220" s="71">
        <f t="shared" si="318"/>
        <v>14.74</v>
      </c>
      <c r="CT220" s="71">
        <v>1</v>
      </c>
      <c r="CU220" s="62">
        <f t="shared" si="325"/>
        <v>2.6</v>
      </c>
      <c r="CV220" s="70">
        <f t="shared" si="257"/>
        <v>1</v>
      </c>
      <c r="CW220" s="70">
        <f t="shared" si="319"/>
        <v>-275.60000000000002</v>
      </c>
      <c r="CX220" s="70">
        <f t="shared" si="320"/>
        <v>6.1187340273784541E-5</v>
      </c>
      <c r="CY220" s="70">
        <f t="shared" si="321"/>
        <v>5643536032907544</v>
      </c>
      <c r="CZ220" s="70">
        <f t="shared" si="322"/>
        <v>15442.759160163992</v>
      </c>
    </row>
    <row r="221" spans="1:104">
      <c r="A221" s="62">
        <f t="shared" si="258"/>
        <v>430.53896460990791</v>
      </c>
      <c r="B221" s="62">
        <f t="shared" si="259"/>
        <v>7.166666666666667</v>
      </c>
      <c r="C221" s="83">
        <f t="shared" si="328"/>
        <v>9.8550000000000004</v>
      </c>
      <c r="D221" s="87"/>
      <c r="E221" s="65">
        <f t="shared" si="260"/>
        <v>8796093022208.127</v>
      </c>
      <c r="F221" s="62">
        <f t="shared" si="323"/>
        <v>43.000000000000021</v>
      </c>
      <c r="G221" s="66">
        <v>215</v>
      </c>
      <c r="H221" s="71">
        <f t="shared" si="261"/>
        <v>215</v>
      </c>
      <c r="I221" s="71">
        <f t="shared" si="262"/>
        <v>1</v>
      </c>
      <c r="J221" s="71">
        <v>1</v>
      </c>
      <c r="K221" s="62">
        <f t="shared" si="263"/>
        <v>1</v>
      </c>
      <c r="L221" s="70">
        <f t="shared" si="249"/>
        <v>11616998400</v>
      </c>
      <c r="M221" s="70">
        <f t="shared" si="264"/>
        <v>2497654656000</v>
      </c>
      <c r="N221" s="70">
        <f t="shared" si="265"/>
        <v>87960930222081.266</v>
      </c>
      <c r="O221" s="70">
        <f t="shared" si="266"/>
        <v>439804651110406.37</v>
      </c>
      <c r="P221" s="70">
        <f t="shared" si="267"/>
        <v>16001.698184668243</v>
      </c>
      <c r="Q221" s="99">
        <f t="shared" si="327"/>
        <v>35.217410866140682</v>
      </c>
      <c r="S221" s="71">
        <f t="shared" si="268"/>
        <v>205</v>
      </c>
      <c r="T221" s="71">
        <f t="shared" si="269"/>
        <v>2.0499999999999998</v>
      </c>
      <c r="U221" s="71">
        <v>1</v>
      </c>
      <c r="V221" s="62">
        <f t="shared" si="270"/>
        <v>1.05</v>
      </c>
      <c r="W221" s="70">
        <f t="shared" si="250"/>
        <v>23233996800</v>
      </c>
      <c r="X221" s="70">
        <f t="shared" si="271"/>
        <v>5001117811200</v>
      </c>
      <c r="Y221" s="70">
        <f t="shared" si="272"/>
        <v>45079976738816.617</v>
      </c>
      <c r="Z221" s="70">
        <f t="shared" si="273"/>
        <v>901599534776333</v>
      </c>
      <c r="AA221" s="70">
        <f t="shared" si="274"/>
        <v>16001.698184668243</v>
      </c>
      <c r="AB221" s="99">
        <f t="shared" si="247"/>
        <v>9.0139801621669537</v>
      </c>
      <c r="AD221" s="71">
        <f t="shared" si="275"/>
        <v>180</v>
      </c>
      <c r="AE221" s="71">
        <f t="shared" si="276"/>
        <v>3.2249999999999996</v>
      </c>
      <c r="AF221" s="71">
        <v>14</v>
      </c>
      <c r="AG221" s="62">
        <f t="shared" si="277"/>
        <v>1.175</v>
      </c>
      <c r="AH221" s="70">
        <f t="shared" si="251"/>
        <v>2323399680</v>
      </c>
      <c r="AI221" s="70">
        <f t="shared" si="278"/>
        <v>491399032320</v>
      </c>
      <c r="AJ221" s="70">
        <f t="shared" si="279"/>
        <v>2216203124736.0264</v>
      </c>
      <c r="AK221" s="70">
        <f t="shared" si="280"/>
        <v>1418369999831060.2</v>
      </c>
      <c r="AL221" s="70">
        <f t="shared" si="281"/>
        <v>16001.698184668243</v>
      </c>
      <c r="AM221" s="99">
        <f t="shared" si="324"/>
        <v>4.5099867500203592</v>
      </c>
      <c r="AO221" s="71">
        <f t="shared" si="282"/>
        <v>150</v>
      </c>
      <c r="AP221" s="71">
        <f t="shared" si="283"/>
        <v>4.55</v>
      </c>
      <c r="AQ221" s="71">
        <v>1</v>
      </c>
      <c r="AR221" s="62">
        <f t="shared" si="284"/>
        <v>1.325</v>
      </c>
      <c r="AS221" s="70">
        <f t="shared" si="252"/>
        <v>14224896</v>
      </c>
      <c r="AT221" s="70">
        <f t="shared" si="285"/>
        <v>2827198080</v>
      </c>
      <c r="AU221" s="70">
        <f t="shared" si="286"/>
        <v>48855252992.000488</v>
      </c>
      <c r="AV221" s="70">
        <f t="shared" si="287"/>
        <v>2001111162552348.7</v>
      </c>
      <c r="AW221" s="70">
        <f t="shared" si="288"/>
        <v>16001.698184668243</v>
      </c>
      <c r="AX221" s="99">
        <f t="shared" si="248"/>
        <v>17.280449267990619</v>
      </c>
      <c r="AZ221" s="71">
        <f t="shared" si="289"/>
        <v>113</v>
      </c>
      <c r="BA221" s="71">
        <f t="shared" si="290"/>
        <v>6.06</v>
      </c>
      <c r="BB221" s="71">
        <v>1</v>
      </c>
      <c r="BC221" s="62">
        <f t="shared" si="291"/>
        <v>1.51</v>
      </c>
      <c r="BD221" s="70">
        <f t="shared" si="253"/>
        <v>80640</v>
      </c>
      <c r="BE221" s="70">
        <f t="shared" si="292"/>
        <v>13759603.199999999</v>
      </c>
      <c r="BF221" s="70">
        <f t="shared" si="293"/>
        <v>385256989.10152107</v>
      </c>
      <c r="BG221" s="70">
        <f t="shared" si="294"/>
        <v>2665216185729062</v>
      </c>
      <c r="BH221" s="70">
        <f t="shared" si="295"/>
        <v>16001.698184668243</v>
      </c>
      <c r="BI221" s="99">
        <f t="shared" si="245"/>
        <v>27.999135113251018</v>
      </c>
      <c r="BK221" s="71">
        <f t="shared" si="296"/>
        <v>63</v>
      </c>
      <c r="BL221" s="71">
        <f t="shared" si="297"/>
        <v>7.8199999999999994</v>
      </c>
      <c r="BM221" s="71">
        <v>1</v>
      </c>
      <c r="BN221" s="62">
        <f t="shared" si="298"/>
        <v>1.76</v>
      </c>
      <c r="BO221" s="70">
        <f t="shared" si="254"/>
        <v>600</v>
      </c>
      <c r="BP221" s="70">
        <f t="shared" si="299"/>
        <v>66528</v>
      </c>
      <c r="BQ221" s="70">
        <f t="shared" si="300"/>
        <v>485494.92941256135</v>
      </c>
      <c r="BR221" s="70">
        <f t="shared" si="301"/>
        <v>3439272371683377.5</v>
      </c>
      <c r="BS221" s="70">
        <f t="shared" si="302"/>
        <v>16001.698184668243</v>
      </c>
      <c r="BT221" s="99">
        <f t="shared" si="329"/>
        <v>7.2976029553355177</v>
      </c>
      <c r="BV221" s="71">
        <f t="shared" si="303"/>
        <v>8</v>
      </c>
      <c r="BW221" s="71">
        <f t="shared" si="304"/>
        <v>9.8550000000000004</v>
      </c>
      <c r="BX221" s="71">
        <v>1</v>
      </c>
      <c r="BY221" s="62">
        <f t="shared" si="305"/>
        <v>2.0350000000000001</v>
      </c>
      <c r="BZ221" s="70">
        <f t="shared" si="255"/>
        <v>1</v>
      </c>
      <c r="CA221" s="70">
        <f t="shared" si="306"/>
        <v>16.28</v>
      </c>
      <c r="CB221" s="70">
        <f t="shared" si="307"/>
        <v>298.74773525919966</v>
      </c>
      <c r="CC221" s="70">
        <f t="shared" si="308"/>
        <v>4334274836693054.5</v>
      </c>
      <c r="CD221" s="70">
        <f t="shared" si="309"/>
        <v>16001.698184668243</v>
      </c>
      <c r="CE221" s="99">
        <f t="shared" si="330"/>
        <v>18.350597988894325</v>
      </c>
      <c r="CG221" s="71">
        <f t="shared" si="310"/>
        <v>-42</v>
      </c>
      <c r="CH221" s="71">
        <f t="shared" si="311"/>
        <v>12.14</v>
      </c>
      <c r="CI221" s="71">
        <v>1</v>
      </c>
      <c r="CJ221" s="62">
        <f t="shared" si="312"/>
        <v>2.2850000000000001</v>
      </c>
      <c r="CK221" s="70">
        <f t="shared" si="256"/>
        <v>1</v>
      </c>
      <c r="CL221" s="70">
        <f t="shared" si="313"/>
        <v>-95.97</v>
      </c>
      <c r="CM221" s="70">
        <f t="shared" si="314"/>
        <v>0.35939060776242543</v>
      </c>
      <c r="CN221" s="70">
        <f t="shared" si="315"/>
        <v>5339228464480334</v>
      </c>
      <c r="CO221" s="70">
        <f t="shared" si="316"/>
        <v>16001.698184668243</v>
      </c>
      <c r="CR221" s="71">
        <f t="shared" si="317"/>
        <v>-105</v>
      </c>
      <c r="CS221" s="71">
        <f t="shared" si="318"/>
        <v>14.74</v>
      </c>
      <c r="CT221" s="71">
        <v>1</v>
      </c>
      <c r="CU221" s="62">
        <f t="shared" si="325"/>
        <v>2.6</v>
      </c>
      <c r="CV221" s="70">
        <f t="shared" si="257"/>
        <v>1</v>
      </c>
      <c r="CW221" s="70">
        <f t="shared" si="319"/>
        <v>-273</v>
      </c>
      <c r="CX221" s="70">
        <f t="shared" si="320"/>
        <v>7.0285797119140126E-5</v>
      </c>
      <c r="CY221" s="70">
        <f t="shared" si="321"/>
        <v>6482720557367390</v>
      </c>
      <c r="CZ221" s="70">
        <f t="shared" si="322"/>
        <v>16001.698184668243</v>
      </c>
    </row>
    <row r="222" spans="1:104">
      <c r="A222" s="62">
        <f t="shared" si="258"/>
        <v>445.7218884076218</v>
      </c>
      <c r="B222" s="62">
        <f t="shared" si="259"/>
        <v>7.2</v>
      </c>
      <c r="C222" s="83">
        <f t="shared" si="328"/>
        <v>9.8550000000000004</v>
      </c>
      <c r="D222" s="87"/>
      <c r="E222" s="65">
        <f t="shared" si="260"/>
        <v>10104057585011.373</v>
      </c>
      <c r="F222" s="62">
        <f t="shared" si="323"/>
        <v>43.200000000000024</v>
      </c>
      <c r="G222" s="66">
        <v>216</v>
      </c>
      <c r="H222" s="71">
        <f t="shared" si="261"/>
        <v>216</v>
      </c>
      <c r="I222" s="71">
        <f t="shared" si="262"/>
        <v>1</v>
      </c>
      <c r="J222" s="71">
        <v>1</v>
      </c>
      <c r="K222" s="62">
        <f t="shared" si="263"/>
        <v>1</v>
      </c>
      <c r="L222" s="70">
        <f t="shared" si="249"/>
        <v>11616998400</v>
      </c>
      <c r="M222" s="70">
        <f t="shared" si="264"/>
        <v>2509271654400</v>
      </c>
      <c r="N222" s="70">
        <f t="shared" si="265"/>
        <v>101040575850113.73</v>
      </c>
      <c r="O222" s="70">
        <f t="shared" si="266"/>
        <v>505202879250568.62</v>
      </c>
      <c r="P222" s="70">
        <f t="shared" si="267"/>
        <v>16580.854248763531</v>
      </c>
      <c r="Q222" s="99">
        <f t="shared" si="327"/>
        <v>40.266894049888698</v>
      </c>
      <c r="S222" s="71">
        <f t="shared" si="268"/>
        <v>206</v>
      </c>
      <c r="T222" s="71">
        <f t="shared" si="269"/>
        <v>2.0499999999999998</v>
      </c>
      <c r="U222" s="71">
        <v>1</v>
      </c>
      <c r="V222" s="62">
        <f t="shared" si="270"/>
        <v>1.05</v>
      </c>
      <c r="W222" s="70">
        <f t="shared" si="250"/>
        <v>23233996800</v>
      </c>
      <c r="X222" s="70">
        <f t="shared" si="271"/>
        <v>5025513507840</v>
      </c>
      <c r="Y222" s="70">
        <f t="shared" si="272"/>
        <v>51783295123183.25</v>
      </c>
      <c r="Z222" s="70">
        <f t="shared" si="273"/>
        <v>1035665902463665.6</v>
      </c>
      <c r="AA222" s="70">
        <f t="shared" si="274"/>
        <v>16580.854248763531</v>
      </c>
      <c r="AB222" s="99">
        <f t="shared" si="247"/>
        <v>10.304080377537392</v>
      </c>
      <c r="AD222" s="71">
        <f t="shared" si="275"/>
        <v>181</v>
      </c>
      <c r="AE222" s="71">
        <f t="shared" si="276"/>
        <v>3.2249999999999996</v>
      </c>
      <c r="AF222" s="71">
        <v>1</v>
      </c>
      <c r="AG222" s="62">
        <f t="shared" si="277"/>
        <v>1.175</v>
      </c>
      <c r="AH222" s="70">
        <f t="shared" si="251"/>
        <v>2323399680</v>
      </c>
      <c r="AI222" s="70">
        <f t="shared" si="278"/>
        <v>494129026944</v>
      </c>
      <c r="AJ222" s="70">
        <f t="shared" si="279"/>
        <v>2545748883723.5625</v>
      </c>
      <c r="AK222" s="70">
        <f t="shared" si="280"/>
        <v>1629279285583083.7</v>
      </c>
      <c r="AL222" s="70">
        <f t="shared" si="281"/>
        <v>16580.854248763531</v>
      </c>
      <c r="AM222" s="99">
        <f t="shared" si="324"/>
        <v>5.1519921820178238</v>
      </c>
      <c r="AO222" s="71">
        <f t="shared" si="282"/>
        <v>151</v>
      </c>
      <c r="AP222" s="71">
        <f t="shared" si="283"/>
        <v>4.55</v>
      </c>
      <c r="AQ222" s="71">
        <v>1</v>
      </c>
      <c r="AR222" s="62">
        <f t="shared" si="284"/>
        <v>1.325</v>
      </c>
      <c r="AS222" s="70">
        <f t="shared" si="252"/>
        <v>14224896</v>
      </c>
      <c r="AT222" s="70">
        <f t="shared" si="285"/>
        <v>2846046067.1999998</v>
      </c>
      <c r="AU222" s="70">
        <f t="shared" si="286"/>
        <v>56119948744.874939</v>
      </c>
      <c r="AV222" s="70">
        <f t="shared" si="287"/>
        <v>2298673100590087</v>
      </c>
      <c r="AW222" s="70">
        <f t="shared" si="288"/>
        <v>16580.854248763531</v>
      </c>
      <c r="AX222" s="99">
        <f t="shared" si="248"/>
        <v>19.718566537500543</v>
      </c>
      <c r="AZ222" s="71">
        <f t="shared" si="289"/>
        <v>114</v>
      </c>
      <c r="BA222" s="71">
        <f t="shared" si="290"/>
        <v>6.06</v>
      </c>
      <c r="BB222" s="71">
        <v>1</v>
      </c>
      <c r="BC222" s="62">
        <f t="shared" si="291"/>
        <v>1.51</v>
      </c>
      <c r="BD222" s="70">
        <f t="shared" si="253"/>
        <v>80640</v>
      </c>
      <c r="BE222" s="70">
        <f t="shared" si="292"/>
        <v>13881369.6</v>
      </c>
      <c r="BF222" s="70">
        <f t="shared" si="293"/>
        <v>442544069.63202798</v>
      </c>
      <c r="BG222" s="70">
        <f t="shared" si="294"/>
        <v>3061529448258445.5</v>
      </c>
      <c r="BH222" s="70">
        <f t="shared" si="295"/>
        <v>16580.854248763531</v>
      </c>
      <c r="BI222" s="99">
        <f t="shared" si="245"/>
        <v>31.880432722721249</v>
      </c>
      <c r="BK222" s="71">
        <f t="shared" si="296"/>
        <v>64</v>
      </c>
      <c r="BL222" s="71">
        <f t="shared" si="297"/>
        <v>7.8199999999999994</v>
      </c>
      <c r="BM222" s="71">
        <v>1</v>
      </c>
      <c r="BN222" s="62">
        <f t="shared" si="298"/>
        <v>1.76</v>
      </c>
      <c r="BO222" s="70">
        <f t="shared" si="254"/>
        <v>600</v>
      </c>
      <c r="BP222" s="70">
        <f t="shared" si="299"/>
        <v>67584</v>
      </c>
      <c r="BQ222" s="70">
        <f t="shared" si="300"/>
        <v>557687.22677561094</v>
      </c>
      <c r="BR222" s="70">
        <f t="shared" si="301"/>
        <v>3950686515739447</v>
      </c>
      <c r="BS222" s="70">
        <f t="shared" si="302"/>
        <v>16580.854248763531</v>
      </c>
      <c r="BT222" s="99">
        <f t="shared" si="329"/>
        <v>8.2517641272432964</v>
      </c>
      <c r="BV222" s="71">
        <f t="shared" si="303"/>
        <v>9</v>
      </c>
      <c r="BW222" s="71">
        <f t="shared" si="304"/>
        <v>9.8550000000000004</v>
      </c>
      <c r="BX222" s="71">
        <v>1</v>
      </c>
      <c r="BY222" s="62">
        <f t="shared" si="305"/>
        <v>2.0350000000000001</v>
      </c>
      <c r="BZ222" s="70">
        <f t="shared" si="255"/>
        <v>1</v>
      </c>
      <c r="CA222" s="70">
        <f t="shared" si="306"/>
        <v>18.315000000000001</v>
      </c>
      <c r="CB222" s="70">
        <f t="shared" si="307"/>
        <v>343.17103205133236</v>
      </c>
      <c r="CC222" s="70">
        <f t="shared" si="308"/>
        <v>4978774375014354</v>
      </c>
      <c r="CD222" s="70">
        <f t="shared" si="309"/>
        <v>16580.854248763531</v>
      </c>
      <c r="CE222" s="99">
        <f t="shared" si="330"/>
        <v>18.737157087159833</v>
      </c>
      <c r="CG222" s="71">
        <f t="shared" si="310"/>
        <v>-41</v>
      </c>
      <c r="CH222" s="71">
        <f t="shared" si="311"/>
        <v>12.14</v>
      </c>
      <c r="CI222" s="71">
        <v>1</v>
      </c>
      <c r="CJ222" s="62">
        <f t="shared" si="312"/>
        <v>2.2850000000000001</v>
      </c>
      <c r="CK222" s="70">
        <f t="shared" si="256"/>
        <v>1</v>
      </c>
      <c r="CL222" s="70">
        <f t="shared" si="313"/>
        <v>-93.685000000000002</v>
      </c>
      <c r="CM222" s="70">
        <f t="shared" si="314"/>
        <v>0.41283139993808271</v>
      </c>
      <c r="CN222" s="70">
        <f t="shared" si="315"/>
        <v>6133162954101904</v>
      </c>
      <c r="CO222" s="70">
        <f t="shared" si="316"/>
        <v>16580.854248763531</v>
      </c>
      <c r="CR222" s="71">
        <f t="shared" si="317"/>
        <v>-104</v>
      </c>
      <c r="CS222" s="71">
        <f t="shared" si="318"/>
        <v>14.74</v>
      </c>
      <c r="CT222" s="71">
        <v>1</v>
      </c>
      <c r="CU222" s="62">
        <f t="shared" si="325"/>
        <v>2.6</v>
      </c>
      <c r="CV222" s="70">
        <f t="shared" si="257"/>
        <v>1</v>
      </c>
      <c r="CW222" s="70">
        <f t="shared" si="319"/>
        <v>-270.40000000000003</v>
      </c>
      <c r="CX222" s="70">
        <f t="shared" si="320"/>
        <v>8.0737179530411611E-5</v>
      </c>
      <c r="CY222" s="70">
        <f t="shared" si="321"/>
        <v>7446690440153383</v>
      </c>
      <c r="CZ222" s="70">
        <f t="shared" si="322"/>
        <v>16580.854248763531</v>
      </c>
    </row>
    <row r="223" spans="1:104">
      <c r="A223" s="62">
        <f t="shared" si="258"/>
        <v>461.4402368567516</v>
      </c>
      <c r="B223" s="62">
        <f t="shared" si="259"/>
        <v>7.2333333333333334</v>
      </c>
      <c r="C223" s="83">
        <f t="shared" si="328"/>
        <v>9.8550000000000004</v>
      </c>
      <c r="D223" s="87"/>
      <c r="E223" s="65">
        <f t="shared" si="260"/>
        <v>11606514326697.883</v>
      </c>
      <c r="F223" s="62">
        <f t="shared" si="323"/>
        <v>43.400000000000027</v>
      </c>
      <c r="G223" s="66">
        <v>217</v>
      </c>
      <c r="H223" s="71">
        <f t="shared" si="261"/>
        <v>217</v>
      </c>
      <c r="I223" s="71">
        <f t="shared" si="262"/>
        <v>1</v>
      </c>
      <c r="J223" s="71">
        <v>1</v>
      </c>
      <c r="K223" s="62">
        <f t="shared" si="263"/>
        <v>1</v>
      </c>
      <c r="L223" s="70">
        <f t="shared" si="249"/>
        <v>11616998400</v>
      </c>
      <c r="M223" s="70">
        <f t="shared" si="264"/>
        <v>2520888652800</v>
      </c>
      <c r="N223" s="70">
        <f t="shared" si="265"/>
        <v>116065143266978.83</v>
      </c>
      <c r="O223" s="70">
        <f t="shared" si="266"/>
        <v>580325716334894.12</v>
      </c>
      <c r="P223" s="70">
        <f t="shared" si="267"/>
        <v>17180.958152299718</v>
      </c>
      <c r="Q223" s="99">
        <f t="shared" si="327"/>
        <v>46.041360509145463</v>
      </c>
      <c r="S223" s="71">
        <f t="shared" si="268"/>
        <v>207</v>
      </c>
      <c r="T223" s="71">
        <f t="shared" si="269"/>
        <v>2.0499999999999998</v>
      </c>
      <c r="U223" s="71">
        <v>1</v>
      </c>
      <c r="V223" s="62">
        <f t="shared" si="270"/>
        <v>1.05</v>
      </c>
      <c r="W223" s="70">
        <f t="shared" si="250"/>
        <v>23233996800</v>
      </c>
      <c r="X223" s="70">
        <f t="shared" si="271"/>
        <v>5049909204480</v>
      </c>
      <c r="Y223" s="70">
        <f t="shared" si="272"/>
        <v>59483385924326.586</v>
      </c>
      <c r="Z223" s="70">
        <f t="shared" si="273"/>
        <v>1189667718486532.7</v>
      </c>
      <c r="AA223" s="70">
        <f t="shared" si="274"/>
        <v>17180.958152299718</v>
      </c>
      <c r="AB223" s="99">
        <f t="shared" si="247"/>
        <v>11.77910008194924</v>
      </c>
      <c r="AD223" s="71">
        <f t="shared" si="275"/>
        <v>182</v>
      </c>
      <c r="AE223" s="71">
        <f t="shared" si="276"/>
        <v>3.2249999999999996</v>
      </c>
      <c r="AF223" s="71">
        <v>1</v>
      </c>
      <c r="AG223" s="62">
        <f t="shared" si="277"/>
        <v>1.175</v>
      </c>
      <c r="AH223" s="70">
        <f t="shared" si="251"/>
        <v>2323399680</v>
      </c>
      <c r="AI223" s="70">
        <f t="shared" si="278"/>
        <v>496859021568</v>
      </c>
      <c r="AJ223" s="70">
        <f t="shared" si="279"/>
        <v>2924297554968.7944</v>
      </c>
      <c r="AK223" s="70">
        <f t="shared" si="280"/>
        <v>1871550435180033.2</v>
      </c>
      <c r="AL223" s="70">
        <f t="shared" si="281"/>
        <v>17180.958152299718</v>
      </c>
      <c r="AM223" s="99">
        <f t="shared" si="324"/>
        <v>5.8855679941972747</v>
      </c>
      <c r="AO223" s="71">
        <f t="shared" si="282"/>
        <v>152</v>
      </c>
      <c r="AP223" s="71">
        <f t="shared" si="283"/>
        <v>4.55</v>
      </c>
      <c r="AQ223" s="71">
        <v>1</v>
      </c>
      <c r="AR223" s="62">
        <f t="shared" si="284"/>
        <v>1.325</v>
      </c>
      <c r="AS223" s="70">
        <f t="shared" si="252"/>
        <v>14224896</v>
      </c>
      <c r="AT223" s="70">
        <f t="shared" si="285"/>
        <v>2864894054.4000001</v>
      </c>
      <c r="AU223" s="70">
        <f t="shared" si="286"/>
        <v>64464892805.75576</v>
      </c>
      <c r="AV223" s="70">
        <f t="shared" si="287"/>
        <v>2640482009323768.5</v>
      </c>
      <c r="AW223" s="70">
        <f t="shared" si="288"/>
        <v>17180.958152299718</v>
      </c>
      <c r="AX223" s="99">
        <f t="shared" si="248"/>
        <v>22.501667280417724</v>
      </c>
      <c r="AZ223" s="71">
        <f t="shared" si="289"/>
        <v>115</v>
      </c>
      <c r="BA223" s="71">
        <f t="shared" si="290"/>
        <v>6.06</v>
      </c>
      <c r="BB223" s="71">
        <v>1</v>
      </c>
      <c r="BC223" s="62">
        <f t="shared" si="291"/>
        <v>1.51</v>
      </c>
      <c r="BD223" s="70">
        <f t="shared" si="253"/>
        <v>80640</v>
      </c>
      <c r="BE223" s="70">
        <f t="shared" si="292"/>
        <v>14003136</v>
      </c>
      <c r="BF223" s="70">
        <f t="shared" si="293"/>
        <v>508349644.80000389</v>
      </c>
      <c r="BG223" s="70">
        <f t="shared" si="294"/>
        <v>3516773840989458</v>
      </c>
      <c r="BH223" s="70">
        <f t="shared" si="295"/>
        <v>17180.958152299718</v>
      </c>
      <c r="BI223" s="99">
        <f t="shared" ref="BI223:BI286" si="331">BF223/BE223</f>
        <v>36.302557141486297</v>
      </c>
      <c r="BK223" s="71">
        <f t="shared" si="296"/>
        <v>65</v>
      </c>
      <c r="BL223" s="71">
        <f t="shared" si="297"/>
        <v>7.8199999999999994</v>
      </c>
      <c r="BM223" s="71">
        <v>1</v>
      </c>
      <c r="BN223" s="62">
        <f t="shared" si="298"/>
        <v>1.76</v>
      </c>
      <c r="BO223" s="70">
        <f t="shared" si="254"/>
        <v>600</v>
      </c>
      <c r="BP223" s="70">
        <f t="shared" si="299"/>
        <v>68640</v>
      </c>
      <c r="BQ223" s="70">
        <f t="shared" si="300"/>
        <v>640614.4000000027</v>
      </c>
      <c r="BR223" s="70">
        <f t="shared" si="301"/>
        <v>4538147101738872</v>
      </c>
      <c r="BS223" s="70">
        <f t="shared" si="302"/>
        <v>17180.958152299718</v>
      </c>
      <c r="BT223" s="99">
        <f t="shared" si="329"/>
        <v>9.3329603729604127</v>
      </c>
      <c r="BV223" s="71">
        <f t="shared" si="303"/>
        <v>10</v>
      </c>
      <c r="BW223" s="71">
        <f t="shared" si="304"/>
        <v>9.8550000000000004</v>
      </c>
      <c r="BX223" s="71">
        <v>1</v>
      </c>
      <c r="BY223" s="62">
        <f t="shared" si="305"/>
        <v>2.0350000000000001</v>
      </c>
      <c r="BZ223" s="70">
        <f t="shared" si="255"/>
        <v>1</v>
      </c>
      <c r="CA223" s="70">
        <f t="shared" si="306"/>
        <v>20.350000000000001</v>
      </c>
      <c r="CB223" s="70">
        <f t="shared" si="307"/>
        <v>394.20000000000033</v>
      </c>
      <c r="CC223" s="70">
        <f t="shared" si="308"/>
        <v>5719109934480382</v>
      </c>
      <c r="CD223" s="70">
        <f t="shared" si="309"/>
        <v>17180.958152299718</v>
      </c>
      <c r="CE223" s="99">
        <f t="shared" si="330"/>
        <v>19.371007371007387</v>
      </c>
      <c r="CG223" s="71">
        <f t="shared" si="310"/>
        <v>-40</v>
      </c>
      <c r="CH223" s="71">
        <f t="shared" si="311"/>
        <v>12.14</v>
      </c>
      <c r="CI223" s="71">
        <v>1</v>
      </c>
      <c r="CJ223" s="62">
        <f t="shared" si="312"/>
        <v>2.2850000000000001</v>
      </c>
      <c r="CK223" s="70">
        <f t="shared" si="256"/>
        <v>1</v>
      </c>
      <c r="CL223" s="70">
        <f t="shared" si="313"/>
        <v>-91.4</v>
      </c>
      <c r="CM223" s="70">
        <f t="shared" si="314"/>
        <v>0.47421874999999875</v>
      </c>
      <c r="CN223" s="70">
        <f t="shared" si="315"/>
        <v>7045154196305616</v>
      </c>
      <c r="CO223" s="70">
        <f t="shared" si="316"/>
        <v>17180.958152299718</v>
      </c>
      <c r="CR223" s="71">
        <f t="shared" si="317"/>
        <v>-103</v>
      </c>
      <c r="CS223" s="71">
        <f t="shared" si="318"/>
        <v>14.74</v>
      </c>
      <c r="CT223" s="71">
        <v>1</v>
      </c>
      <c r="CU223" s="62">
        <f t="shared" si="325"/>
        <v>2.6</v>
      </c>
      <c r="CV223" s="70">
        <f t="shared" si="257"/>
        <v>1</v>
      </c>
      <c r="CW223" s="70">
        <f t="shared" si="319"/>
        <v>-267.8</v>
      </c>
      <c r="CX223" s="70">
        <f t="shared" si="320"/>
        <v>9.274266531368411E-5</v>
      </c>
      <c r="CY223" s="70">
        <f t="shared" si="321"/>
        <v>8554001058776339</v>
      </c>
      <c r="CZ223" s="70">
        <f t="shared" si="322"/>
        <v>17180.958152299718</v>
      </c>
    </row>
    <row r="224" spans="1:104">
      <c r="A224" s="62">
        <f t="shared" si="258"/>
        <v>477.71289166685216</v>
      </c>
      <c r="B224" s="62">
        <f t="shared" si="259"/>
        <v>7.2666666666666666</v>
      </c>
      <c r="C224" s="83">
        <f t="shared" si="328"/>
        <v>9.8550000000000004</v>
      </c>
      <c r="D224" s="87"/>
      <c r="E224" s="65">
        <f t="shared" si="260"/>
        <v>13332383914327.375</v>
      </c>
      <c r="F224" s="62">
        <f t="shared" si="323"/>
        <v>43.600000000000023</v>
      </c>
      <c r="G224" s="66">
        <v>218</v>
      </c>
      <c r="H224" s="71">
        <f t="shared" si="261"/>
        <v>218</v>
      </c>
      <c r="I224" s="71">
        <f t="shared" si="262"/>
        <v>1</v>
      </c>
      <c r="J224" s="71">
        <v>1</v>
      </c>
      <c r="K224" s="62">
        <f t="shared" si="263"/>
        <v>1</v>
      </c>
      <c r="L224" s="70">
        <f t="shared" si="249"/>
        <v>11616998400</v>
      </c>
      <c r="M224" s="70">
        <f t="shared" si="264"/>
        <v>2532505651200</v>
      </c>
      <c r="N224" s="70">
        <f t="shared" si="265"/>
        <v>133323839143273.75</v>
      </c>
      <c r="O224" s="70">
        <f t="shared" si="266"/>
        <v>666619195716368.75</v>
      </c>
      <c r="P224" s="70">
        <f t="shared" si="267"/>
        <v>17802.767096118023</v>
      </c>
      <c r="Q224" s="99">
        <f t="shared" si="327"/>
        <v>52.645031248044681</v>
      </c>
      <c r="S224" s="71">
        <f t="shared" si="268"/>
        <v>208</v>
      </c>
      <c r="T224" s="71">
        <f t="shared" si="269"/>
        <v>2.0499999999999998</v>
      </c>
      <c r="U224" s="71">
        <v>1</v>
      </c>
      <c r="V224" s="62">
        <f t="shared" si="270"/>
        <v>1.05</v>
      </c>
      <c r="W224" s="70">
        <f t="shared" si="250"/>
        <v>23233996800</v>
      </c>
      <c r="X224" s="70">
        <f t="shared" si="271"/>
        <v>5074304901120</v>
      </c>
      <c r="Y224" s="70">
        <f t="shared" si="272"/>
        <v>68328467560927.75</v>
      </c>
      <c r="Z224" s="70">
        <f t="shared" si="273"/>
        <v>1366569351218555.7</v>
      </c>
      <c r="AA224" s="70">
        <f t="shared" si="274"/>
        <v>17802.767096118023</v>
      </c>
      <c r="AB224" s="99">
        <f t="shared" si="247"/>
        <v>13.465581767829185</v>
      </c>
      <c r="AD224" s="71">
        <f t="shared" si="275"/>
        <v>183</v>
      </c>
      <c r="AE224" s="71">
        <f t="shared" si="276"/>
        <v>3.2249999999999996</v>
      </c>
      <c r="AF224" s="71">
        <v>1</v>
      </c>
      <c r="AG224" s="62">
        <f t="shared" si="277"/>
        <v>1.175</v>
      </c>
      <c r="AH224" s="70">
        <f t="shared" si="251"/>
        <v>2323399680</v>
      </c>
      <c r="AI224" s="70">
        <f t="shared" si="278"/>
        <v>499589016192</v>
      </c>
      <c r="AJ224" s="70">
        <f t="shared" si="279"/>
        <v>3359135790914.5068</v>
      </c>
      <c r="AK224" s="70">
        <f t="shared" si="280"/>
        <v>2149846906185289</v>
      </c>
      <c r="AL224" s="70">
        <f t="shared" si="281"/>
        <v>17802.767096118023</v>
      </c>
      <c r="AM224" s="99">
        <f t="shared" si="324"/>
        <v>6.7237983263097556</v>
      </c>
      <c r="AO224" s="71">
        <f t="shared" si="282"/>
        <v>153</v>
      </c>
      <c r="AP224" s="71">
        <f t="shared" si="283"/>
        <v>4.55</v>
      </c>
      <c r="AQ224" s="71">
        <v>1</v>
      </c>
      <c r="AR224" s="62">
        <f t="shared" si="284"/>
        <v>1.325</v>
      </c>
      <c r="AS224" s="70">
        <f t="shared" si="252"/>
        <v>14224896</v>
      </c>
      <c r="AT224" s="70">
        <f t="shared" si="285"/>
        <v>2883742041.5999999</v>
      </c>
      <c r="AU224" s="70">
        <f t="shared" si="286"/>
        <v>74050716321.03186</v>
      </c>
      <c r="AV224" s="70">
        <f t="shared" si="287"/>
        <v>3033117340509477.5</v>
      </c>
      <c r="AW224" s="70">
        <f t="shared" si="288"/>
        <v>17802.767096118023</v>
      </c>
      <c r="AX224" s="99">
        <f t="shared" si="248"/>
        <v>25.678689443368505</v>
      </c>
      <c r="AZ224" s="71">
        <f t="shared" si="289"/>
        <v>116</v>
      </c>
      <c r="BA224" s="71">
        <f t="shared" si="290"/>
        <v>6.06</v>
      </c>
      <c r="BB224" s="71">
        <v>1</v>
      </c>
      <c r="BC224" s="62">
        <f t="shared" si="291"/>
        <v>1.51</v>
      </c>
      <c r="BD224" s="70">
        <f t="shared" si="253"/>
        <v>80640</v>
      </c>
      <c r="BE224" s="70">
        <f t="shared" si="292"/>
        <v>14124902.4</v>
      </c>
      <c r="BF224" s="70">
        <f t="shared" si="293"/>
        <v>583940400.74509156</v>
      </c>
      <c r="BG224" s="70">
        <f t="shared" si="294"/>
        <v>4039712326041194.5</v>
      </c>
      <c r="BH224" s="70">
        <f t="shared" si="295"/>
        <v>17802.767096118023</v>
      </c>
      <c r="BI224" s="99">
        <f t="shared" si="331"/>
        <v>41.341198983795564</v>
      </c>
      <c r="BK224" s="71">
        <f t="shared" si="296"/>
        <v>66</v>
      </c>
      <c r="BL224" s="71">
        <f t="shared" si="297"/>
        <v>7.8199999999999994</v>
      </c>
      <c r="BM224" s="71">
        <v>1</v>
      </c>
      <c r="BN224" s="62">
        <f t="shared" si="298"/>
        <v>1.76</v>
      </c>
      <c r="BO224" s="70">
        <f t="shared" si="254"/>
        <v>600</v>
      </c>
      <c r="BP224" s="70">
        <f t="shared" si="299"/>
        <v>69696</v>
      </c>
      <c r="BQ224" s="70">
        <f t="shared" si="300"/>
        <v>735872.70746741584</v>
      </c>
      <c r="BR224" s="70">
        <f t="shared" si="301"/>
        <v>5212962110502003</v>
      </c>
      <c r="BS224" s="70">
        <f t="shared" si="302"/>
        <v>17802.767096118023</v>
      </c>
      <c r="BT224" s="99">
        <f t="shared" si="329"/>
        <v>10.558320527252867</v>
      </c>
      <c r="BV224" s="71">
        <f t="shared" si="303"/>
        <v>11</v>
      </c>
      <c r="BW224" s="71">
        <f t="shared" si="304"/>
        <v>9.8550000000000004</v>
      </c>
      <c r="BX224" s="71">
        <v>1</v>
      </c>
      <c r="BY224" s="62">
        <f t="shared" si="305"/>
        <v>2.0350000000000001</v>
      </c>
      <c r="BZ224" s="70">
        <f t="shared" si="255"/>
        <v>1</v>
      </c>
      <c r="CA224" s="70">
        <f t="shared" si="306"/>
        <v>22.385000000000002</v>
      </c>
      <c r="CB224" s="70">
        <f t="shared" si="307"/>
        <v>452.81689153983154</v>
      </c>
      <c r="CC224" s="70">
        <f t="shared" si="308"/>
        <v>6569532173784814</v>
      </c>
      <c r="CD224" s="70">
        <f t="shared" si="309"/>
        <v>17802.767096118023</v>
      </c>
      <c r="CE224" s="99">
        <f t="shared" si="330"/>
        <v>20.228585728828747</v>
      </c>
      <c r="CG224" s="71">
        <f t="shared" si="310"/>
        <v>-39</v>
      </c>
      <c r="CH224" s="71">
        <f t="shared" si="311"/>
        <v>12.14</v>
      </c>
      <c r="CI224" s="71">
        <v>1</v>
      </c>
      <c r="CJ224" s="62">
        <f t="shared" si="312"/>
        <v>2.2850000000000001</v>
      </c>
      <c r="CK224" s="70">
        <f t="shared" si="256"/>
        <v>1</v>
      </c>
      <c r="CL224" s="70">
        <f t="shared" si="313"/>
        <v>-89.115000000000009</v>
      </c>
      <c r="CM224" s="70">
        <f t="shared" si="314"/>
        <v>0.54473429803374884</v>
      </c>
      <c r="CN224" s="70">
        <f t="shared" si="315"/>
        <v>8092757035996717</v>
      </c>
      <c r="CO224" s="70">
        <f t="shared" si="316"/>
        <v>17802.767096118023</v>
      </c>
      <c r="CR224" s="71">
        <f t="shared" si="317"/>
        <v>-102</v>
      </c>
      <c r="CS224" s="71">
        <f t="shared" si="318"/>
        <v>14.74</v>
      </c>
      <c r="CT224" s="71">
        <v>1</v>
      </c>
      <c r="CU224" s="62">
        <f t="shared" si="325"/>
        <v>2.6</v>
      </c>
      <c r="CV224" s="70">
        <f t="shared" si="257"/>
        <v>1</v>
      </c>
      <c r="CW224" s="70">
        <f t="shared" si="319"/>
        <v>-265.2</v>
      </c>
      <c r="CX224" s="70">
        <f t="shared" si="320"/>
        <v>1.0653334708386956E-4</v>
      </c>
      <c r="CY224" s="70">
        <f t="shared" si="321"/>
        <v>9825966944859276</v>
      </c>
      <c r="CZ224" s="70">
        <f t="shared" si="322"/>
        <v>17802.767096118023</v>
      </c>
    </row>
    <row r="225" spans="1:104">
      <c r="A225" s="62">
        <f t="shared" si="258"/>
        <v>494.559400409528</v>
      </c>
      <c r="B225" s="62">
        <f t="shared" si="259"/>
        <v>7.3</v>
      </c>
      <c r="C225" s="83">
        <f t="shared" si="328"/>
        <v>9.8550000000000004</v>
      </c>
      <c r="D225" s="87"/>
      <c r="E225" s="65">
        <f t="shared" si="260"/>
        <v>15314887470576.785</v>
      </c>
      <c r="F225" s="62">
        <f t="shared" si="323"/>
        <v>43.800000000000026</v>
      </c>
      <c r="G225" s="66">
        <v>219</v>
      </c>
      <c r="H225" s="71">
        <f t="shared" si="261"/>
        <v>219</v>
      </c>
      <c r="I225" s="71">
        <f t="shared" si="262"/>
        <v>1</v>
      </c>
      <c r="J225" s="71">
        <v>1</v>
      </c>
      <c r="K225" s="62">
        <f t="shared" si="263"/>
        <v>1</v>
      </c>
      <c r="L225" s="70">
        <f t="shared" si="249"/>
        <v>11616998400</v>
      </c>
      <c r="M225" s="70">
        <f t="shared" si="264"/>
        <v>2544122649600</v>
      </c>
      <c r="N225" s="70">
        <f t="shared" si="265"/>
        <v>153148874705767.84</v>
      </c>
      <c r="O225" s="70">
        <f t="shared" si="266"/>
        <v>765744373528839.25</v>
      </c>
      <c r="P225" s="70">
        <f t="shared" si="267"/>
        <v>18447.065635275394</v>
      </c>
      <c r="Q225" s="99">
        <f t="shared" si="327"/>
        <v>60.197127182467675</v>
      </c>
      <c r="S225" s="71">
        <f t="shared" si="268"/>
        <v>209</v>
      </c>
      <c r="T225" s="71">
        <f t="shared" si="269"/>
        <v>2.0499999999999998</v>
      </c>
      <c r="U225" s="71">
        <v>1</v>
      </c>
      <c r="V225" s="62">
        <f t="shared" si="270"/>
        <v>1.05</v>
      </c>
      <c r="W225" s="70">
        <f t="shared" si="250"/>
        <v>23233996800</v>
      </c>
      <c r="X225" s="70">
        <f t="shared" si="271"/>
        <v>5098700597760</v>
      </c>
      <c r="Y225" s="70">
        <f t="shared" si="272"/>
        <v>78488798286705.984</v>
      </c>
      <c r="Z225" s="70">
        <f t="shared" si="273"/>
        <v>1569775965734120.3</v>
      </c>
      <c r="AA225" s="70">
        <f t="shared" si="274"/>
        <v>18447.065635275394</v>
      </c>
      <c r="AB225" s="99">
        <f t="shared" si="247"/>
        <v>15.393882574942385</v>
      </c>
      <c r="AD225" s="71">
        <f t="shared" si="275"/>
        <v>184</v>
      </c>
      <c r="AE225" s="71">
        <f t="shared" si="276"/>
        <v>3.2249999999999996</v>
      </c>
      <c r="AF225" s="71">
        <v>1</v>
      </c>
      <c r="AG225" s="62">
        <f t="shared" si="277"/>
        <v>1.175</v>
      </c>
      <c r="AH225" s="70">
        <f t="shared" si="251"/>
        <v>2323399680</v>
      </c>
      <c r="AI225" s="70">
        <f t="shared" si="278"/>
        <v>502319010816</v>
      </c>
      <c r="AJ225" s="70">
        <f t="shared" si="279"/>
        <v>3858633757235.1582</v>
      </c>
      <c r="AK225" s="70">
        <f t="shared" si="280"/>
        <v>2469525604630506</v>
      </c>
      <c r="AL225" s="70">
        <f t="shared" si="281"/>
        <v>18447.065635275394</v>
      </c>
      <c r="AM225" s="99">
        <f t="shared" si="324"/>
        <v>7.6816399024335951</v>
      </c>
      <c r="AO225" s="71">
        <f t="shared" si="282"/>
        <v>154</v>
      </c>
      <c r="AP225" s="71">
        <f t="shared" si="283"/>
        <v>4.55</v>
      </c>
      <c r="AQ225" s="71">
        <v>1</v>
      </c>
      <c r="AR225" s="62">
        <f t="shared" si="284"/>
        <v>1.325</v>
      </c>
      <c r="AS225" s="70">
        <f t="shared" si="252"/>
        <v>14224896</v>
      </c>
      <c r="AT225" s="70">
        <f t="shared" si="285"/>
        <v>2902590028.7999997</v>
      </c>
      <c r="AU225" s="70">
        <f t="shared" si="286"/>
        <v>85061936024.321381</v>
      </c>
      <c r="AV225" s="70">
        <f t="shared" si="287"/>
        <v>3484136899556218.5</v>
      </c>
      <c r="AW225" s="70">
        <f t="shared" si="288"/>
        <v>18447.065635275394</v>
      </c>
      <c r="AX225" s="99">
        <f t="shared" si="248"/>
        <v>29.305528917388319</v>
      </c>
      <c r="AZ225" s="71">
        <f t="shared" si="289"/>
        <v>117</v>
      </c>
      <c r="BA225" s="71">
        <f t="shared" si="290"/>
        <v>6.06</v>
      </c>
      <c r="BB225" s="71">
        <v>1</v>
      </c>
      <c r="BC225" s="62">
        <f t="shared" si="291"/>
        <v>1.51</v>
      </c>
      <c r="BD225" s="70">
        <f t="shared" si="253"/>
        <v>80640</v>
      </c>
      <c r="BE225" s="70">
        <f t="shared" si="292"/>
        <v>14246668.800000001</v>
      </c>
      <c r="BF225" s="70">
        <f t="shared" si="293"/>
        <v>670771377.75219595</v>
      </c>
      <c r="BG225" s="70">
        <f t="shared" si="294"/>
        <v>4640410903584766</v>
      </c>
      <c r="BH225" s="70">
        <f t="shared" si="295"/>
        <v>18447.065635275394</v>
      </c>
      <c r="BI225" s="99">
        <f t="shared" si="331"/>
        <v>47.08268207598087</v>
      </c>
      <c r="BK225" s="71">
        <f t="shared" si="296"/>
        <v>67</v>
      </c>
      <c r="BL225" s="71">
        <f t="shared" si="297"/>
        <v>7.8199999999999994</v>
      </c>
      <c r="BM225" s="71">
        <v>1</v>
      </c>
      <c r="BN225" s="62">
        <f t="shared" si="298"/>
        <v>1.76</v>
      </c>
      <c r="BO225" s="70">
        <f t="shared" si="254"/>
        <v>600</v>
      </c>
      <c r="BP225" s="70">
        <f t="shared" si="299"/>
        <v>70752</v>
      </c>
      <c r="BQ225" s="70">
        <f t="shared" si="300"/>
        <v>845295.76855503488</v>
      </c>
      <c r="BR225" s="70">
        <f t="shared" si="301"/>
        <v>5988121000995523</v>
      </c>
      <c r="BS225" s="70">
        <f t="shared" si="302"/>
        <v>18447.065635275394</v>
      </c>
      <c r="BT225" s="99">
        <f t="shared" si="329"/>
        <v>11.947305638781023</v>
      </c>
      <c r="BV225" s="71">
        <f t="shared" si="303"/>
        <v>12</v>
      </c>
      <c r="BW225" s="71">
        <f t="shared" si="304"/>
        <v>9.8550000000000004</v>
      </c>
      <c r="BX225" s="71">
        <v>1</v>
      </c>
      <c r="BY225" s="62">
        <f t="shared" si="305"/>
        <v>2.0350000000000001</v>
      </c>
      <c r="BZ225" s="70">
        <f t="shared" si="255"/>
        <v>1</v>
      </c>
      <c r="CA225" s="70">
        <f t="shared" si="306"/>
        <v>24.42</v>
      </c>
      <c r="CB225" s="70">
        <f t="shared" si="307"/>
        <v>520.15001842667539</v>
      </c>
      <c r="CC225" s="70">
        <f t="shared" si="308"/>
        <v>7546410801126711</v>
      </c>
      <c r="CD225" s="70">
        <f t="shared" si="309"/>
        <v>18447.065635275394</v>
      </c>
      <c r="CE225" s="99">
        <f t="shared" si="330"/>
        <v>21.300164554736909</v>
      </c>
      <c r="CG225" s="71">
        <f t="shared" si="310"/>
        <v>-38</v>
      </c>
      <c r="CH225" s="71">
        <f t="shared" si="311"/>
        <v>12.14</v>
      </c>
      <c r="CI225" s="71">
        <v>1</v>
      </c>
      <c r="CJ225" s="62">
        <f t="shared" si="312"/>
        <v>2.2850000000000001</v>
      </c>
      <c r="CK225" s="70">
        <f t="shared" si="256"/>
        <v>1</v>
      </c>
      <c r="CL225" s="70">
        <f t="shared" si="313"/>
        <v>-86.830000000000013</v>
      </c>
      <c r="CM225" s="70">
        <f t="shared" si="314"/>
        <v>0.62573539206183193</v>
      </c>
      <c r="CN225" s="70">
        <f t="shared" si="315"/>
        <v>9296136694640110</v>
      </c>
      <c r="CO225" s="70">
        <f t="shared" si="316"/>
        <v>18447.065635275394</v>
      </c>
      <c r="CR225" s="71">
        <f t="shared" si="317"/>
        <v>-101</v>
      </c>
      <c r="CS225" s="71">
        <f t="shared" si="318"/>
        <v>14.74</v>
      </c>
      <c r="CT225" s="71">
        <v>1</v>
      </c>
      <c r="CU225" s="62">
        <f t="shared" si="325"/>
        <v>2.6</v>
      </c>
      <c r="CV225" s="70">
        <f t="shared" si="257"/>
        <v>1</v>
      </c>
      <c r="CW225" s="70">
        <f t="shared" si="319"/>
        <v>-262.60000000000002</v>
      </c>
      <c r="CX225" s="70">
        <f t="shared" si="320"/>
        <v>1.2237468054756914E-4</v>
      </c>
      <c r="CY225" s="70">
        <f t="shared" si="321"/>
        <v>1.128707206581509E+16</v>
      </c>
      <c r="CZ225" s="70">
        <f t="shared" si="322"/>
        <v>18447.065635275394</v>
      </c>
    </row>
    <row r="226" spans="1:104">
      <c r="A226" s="62">
        <f t="shared" si="258"/>
        <v>512.00000000000739</v>
      </c>
      <c r="B226" s="62">
        <f t="shared" si="259"/>
        <v>7.333333333333333</v>
      </c>
      <c r="C226" s="83">
        <f t="shared" si="328"/>
        <v>9.8550000000000004</v>
      </c>
      <c r="D226" s="87"/>
      <c r="E226" s="65">
        <f t="shared" si="260"/>
        <v>17592186044416.258</v>
      </c>
      <c r="F226" s="62">
        <f t="shared" si="323"/>
        <v>44.000000000000021</v>
      </c>
      <c r="G226" s="66">
        <v>220</v>
      </c>
      <c r="H226" s="71">
        <f t="shared" si="261"/>
        <v>220</v>
      </c>
      <c r="I226" s="71">
        <f t="shared" si="262"/>
        <v>1</v>
      </c>
      <c r="J226" s="71">
        <v>15</v>
      </c>
      <c r="K226" s="62">
        <f t="shared" si="263"/>
        <v>1</v>
      </c>
      <c r="L226" s="70">
        <f t="shared" si="249"/>
        <v>174254976000</v>
      </c>
      <c r="M226" s="70">
        <f t="shared" si="264"/>
        <v>38336094720000</v>
      </c>
      <c r="N226" s="70">
        <f t="shared" si="265"/>
        <v>175921860444162.56</v>
      </c>
      <c r="O226" s="70">
        <f t="shared" si="266"/>
        <v>879609302220812.87</v>
      </c>
      <c r="P226" s="70">
        <f t="shared" si="267"/>
        <v>19114.666666666944</v>
      </c>
      <c r="Q226" s="99">
        <f t="shared" si="327"/>
        <v>4.588935355284999</v>
      </c>
      <c r="S226" s="71">
        <f t="shared" si="268"/>
        <v>210</v>
      </c>
      <c r="T226" s="71">
        <f t="shared" si="269"/>
        <v>2.0499999999999998</v>
      </c>
      <c r="U226" s="71">
        <v>1</v>
      </c>
      <c r="V226" s="62">
        <f t="shared" si="270"/>
        <v>1.05</v>
      </c>
      <c r="W226" s="70">
        <f t="shared" si="250"/>
        <v>23233996800</v>
      </c>
      <c r="X226" s="70">
        <f t="shared" si="271"/>
        <v>5123096294400</v>
      </c>
      <c r="Y226" s="70">
        <f t="shared" si="272"/>
        <v>90159953477633.266</v>
      </c>
      <c r="Z226" s="70">
        <f t="shared" si="273"/>
        <v>1803199069552666.5</v>
      </c>
      <c r="AA226" s="70">
        <f t="shared" si="274"/>
        <v>19114.666666666944</v>
      </c>
      <c r="AB226" s="99">
        <f t="shared" si="247"/>
        <v>17.598723173754536</v>
      </c>
      <c r="AD226" s="71">
        <f t="shared" si="275"/>
        <v>185</v>
      </c>
      <c r="AE226" s="71">
        <f t="shared" si="276"/>
        <v>3.2249999999999996</v>
      </c>
      <c r="AF226" s="71">
        <v>1</v>
      </c>
      <c r="AG226" s="62">
        <f t="shared" si="277"/>
        <v>1.175</v>
      </c>
      <c r="AH226" s="70">
        <f t="shared" si="251"/>
        <v>2323399680</v>
      </c>
      <c r="AI226" s="70">
        <f t="shared" si="278"/>
        <v>505049005440</v>
      </c>
      <c r="AJ226" s="70">
        <f t="shared" si="279"/>
        <v>4432406249472.0557</v>
      </c>
      <c r="AK226" s="70">
        <f t="shared" si="280"/>
        <v>2836739999662121</v>
      </c>
      <c r="AL226" s="70">
        <f t="shared" si="281"/>
        <v>19114.666666666944</v>
      </c>
      <c r="AM226" s="99">
        <f t="shared" si="324"/>
        <v>8.7761904324720561</v>
      </c>
      <c r="AO226" s="71">
        <f t="shared" si="282"/>
        <v>155</v>
      </c>
      <c r="AP226" s="71">
        <f t="shared" si="283"/>
        <v>4.55</v>
      </c>
      <c r="AQ226" s="71">
        <v>1</v>
      </c>
      <c r="AR226" s="62">
        <f t="shared" si="284"/>
        <v>1.325</v>
      </c>
      <c r="AS226" s="70">
        <f t="shared" si="252"/>
        <v>14224896</v>
      </c>
      <c r="AT226" s="70">
        <f t="shared" si="285"/>
        <v>2921438016</v>
      </c>
      <c r="AU226" s="70">
        <f t="shared" si="286"/>
        <v>97710505984.000992</v>
      </c>
      <c r="AV226" s="70">
        <f t="shared" si="287"/>
        <v>4002222325104698.5</v>
      </c>
      <c r="AW226" s="70">
        <f t="shared" si="288"/>
        <v>19114.666666666944</v>
      </c>
      <c r="AX226" s="99">
        <f t="shared" si="248"/>
        <v>33.446030841272176</v>
      </c>
      <c r="AZ226" s="71">
        <f t="shared" si="289"/>
        <v>118</v>
      </c>
      <c r="BA226" s="71">
        <f t="shared" si="290"/>
        <v>6.06</v>
      </c>
      <c r="BB226" s="71">
        <v>1</v>
      </c>
      <c r="BC226" s="62">
        <f t="shared" si="291"/>
        <v>1.51</v>
      </c>
      <c r="BD226" s="70">
        <f t="shared" si="253"/>
        <v>80640</v>
      </c>
      <c r="BE226" s="70">
        <f t="shared" si="292"/>
        <v>14368435.199999999</v>
      </c>
      <c r="BF226" s="70">
        <f t="shared" si="293"/>
        <v>770513978.20304227</v>
      </c>
      <c r="BG226" s="70">
        <f t="shared" si="294"/>
        <v>5330432371458126</v>
      </c>
      <c r="BH226" s="70">
        <f t="shared" si="295"/>
        <v>19114.666666666944</v>
      </c>
      <c r="BI226" s="99">
        <f t="shared" si="331"/>
        <v>53.625462166057048</v>
      </c>
      <c r="BK226" s="71">
        <f t="shared" si="296"/>
        <v>68</v>
      </c>
      <c r="BL226" s="71">
        <f t="shared" si="297"/>
        <v>7.8199999999999994</v>
      </c>
      <c r="BM226" s="71">
        <v>1</v>
      </c>
      <c r="BN226" s="62">
        <f t="shared" si="298"/>
        <v>1.76</v>
      </c>
      <c r="BO226" s="70">
        <f t="shared" si="254"/>
        <v>600</v>
      </c>
      <c r="BP226" s="70">
        <f t="shared" si="299"/>
        <v>71808</v>
      </c>
      <c r="BQ226" s="70">
        <f t="shared" si="300"/>
        <v>970989.85882512317</v>
      </c>
      <c r="BR226" s="70">
        <f t="shared" si="301"/>
        <v>6878544743366756</v>
      </c>
      <c r="BS226" s="70">
        <f t="shared" si="302"/>
        <v>19114.666666666944</v>
      </c>
      <c r="BT226" s="99">
        <f t="shared" si="329"/>
        <v>13.522029005474643</v>
      </c>
      <c r="BV226" s="71">
        <f t="shared" si="303"/>
        <v>13</v>
      </c>
      <c r="BW226" s="71">
        <f t="shared" si="304"/>
        <v>9.8550000000000004</v>
      </c>
      <c r="BX226" s="71">
        <v>1</v>
      </c>
      <c r="BY226" s="62">
        <f t="shared" si="305"/>
        <v>2.0350000000000001</v>
      </c>
      <c r="BZ226" s="70">
        <f t="shared" si="255"/>
        <v>1</v>
      </c>
      <c r="CA226" s="70">
        <f t="shared" si="306"/>
        <v>26.455000000000002</v>
      </c>
      <c r="CB226" s="70">
        <f t="shared" si="307"/>
        <v>597.49547051839943</v>
      </c>
      <c r="CC226" s="70">
        <f t="shared" si="308"/>
        <v>8668549673386111</v>
      </c>
      <c r="CD226" s="70">
        <f t="shared" si="309"/>
        <v>19114.666666666944</v>
      </c>
      <c r="CE226" s="99">
        <f t="shared" si="330"/>
        <v>22.585351370946867</v>
      </c>
      <c r="CG226" s="71">
        <f t="shared" si="310"/>
        <v>-37</v>
      </c>
      <c r="CH226" s="71">
        <f t="shared" si="311"/>
        <v>12.14</v>
      </c>
      <c r="CI226" s="71">
        <v>1</v>
      </c>
      <c r="CJ226" s="62">
        <f t="shared" si="312"/>
        <v>2.2850000000000001</v>
      </c>
      <c r="CK226" s="70">
        <f t="shared" si="256"/>
        <v>1</v>
      </c>
      <c r="CL226" s="70">
        <f t="shared" si="313"/>
        <v>-84.545000000000002</v>
      </c>
      <c r="CM226" s="70">
        <f t="shared" si="314"/>
        <v>0.7187812155248513</v>
      </c>
      <c r="CN226" s="70">
        <f t="shared" si="315"/>
        <v>1.0678456928960668E+16</v>
      </c>
      <c r="CO226" s="70">
        <f t="shared" si="316"/>
        <v>19114.666666666944</v>
      </c>
      <c r="CR226" s="71">
        <f t="shared" si="317"/>
        <v>-100</v>
      </c>
      <c r="CS226" s="71">
        <f t="shared" si="318"/>
        <v>14.74</v>
      </c>
      <c r="CT226" s="71">
        <v>1</v>
      </c>
      <c r="CU226" s="62">
        <f t="shared" si="325"/>
        <v>2.6</v>
      </c>
      <c r="CV226" s="70">
        <f t="shared" si="257"/>
        <v>1</v>
      </c>
      <c r="CW226" s="70">
        <f t="shared" si="319"/>
        <v>-260</v>
      </c>
      <c r="CX226" s="70">
        <f t="shared" si="320"/>
        <v>1.4057159423828031E-4</v>
      </c>
      <c r="CY226" s="70">
        <f t="shared" si="321"/>
        <v>1.2965441114734782E+16</v>
      </c>
      <c r="CZ226" s="70">
        <f t="shared" si="322"/>
        <v>19114.666666666944</v>
      </c>
    </row>
    <row r="227" spans="1:104">
      <c r="A227" s="62">
        <f t="shared" si="258"/>
        <v>530.05564100679294</v>
      </c>
      <c r="B227" s="62">
        <f t="shared" si="259"/>
        <v>7.3666666666666663</v>
      </c>
      <c r="C227" s="83">
        <f t="shared" si="328"/>
        <v>9.8550000000000004</v>
      </c>
      <c r="D227" s="87"/>
      <c r="E227" s="65">
        <f t="shared" si="260"/>
        <v>20208115170022.754</v>
      </c>
      <c r="F227" s="62">
        <f t="shared" si="323"/>
        <v>44.200000000000024</v>
      </c>
      <c r="G227" s="66">
        <v>221</v>
      </c>
      <c r="H227" s="71">
        <f t="shared" si="261"/>
        <v>221</v>
      </c>
      <c r="I227" s="71">
        <f t="shared" si="262"/>
        <v>1</v>
      </c>
      <c r="J227" s="71">
        <v>1</v>
      </c>
      <c r="K227" s="62">
        <f t="shared" si="263"/>
        <v>1</v>
      </c>
      <c r="L227" s="70">
        <f t="shared" si="249"/>
        <v>174254976000</v>
      </c>
      <c r="M227" s="70">
        <f t="shared" si="264"/>
        <v>38510349696000</v>
      </c>
      <c r="N227" s="70">
        <f t="shared" si="265"/>
        <v>202081151700227.53</v>
      </c>
      <c r="O227" s="70">
        <f t="shared" si="266"/>
        <v>1010405758501137.7</v>
      </c>
      <c r="P227" s="70">
        <f t="shared" si="267"/>
        <v>19806.412452287164</v>
      </c>
      <c r="Q227" s="99">
        <f t="shared" si="327"/>
        <v>5.2474504463203386</v>
      </c>
      <c r="S227" s="71">
        <f t="shared" si="268"/>
        <v>211</v>
      </c>
      <c r="T227" s="71">
        <f t="shared" si="269"/>
        <v>2.0499999999999998</v>
      </c>
      <c r="U227" s="71">
        <v>1</v>
      </c>
      <c r="V227" s="62">
        <f t="shared" si="270"/>
        <v>1.05</v>
      </c>
      <c r="W227" s="70">
        <f t="shared" si="250"/>
        <v>23233996800</v>
      </c>
      <c r="X227" s="70">
        <f t="shared" si="271"/>
        <v>5147491991040</v>
      </c>
      <c r="Y227" s="70">
        <f t="shared" si="272"/>
        <v>103566590246366.53</v>
      </c>
      <c r="Z227" s="70">
        <f t="shared" si="273"/>
        <v>2071331804927332</v>
      </c>
      <c r="AA227" s="70">
        <f t="shared" si="274"/>
        <v>19806.412452287164</v>
      </c>
      <c r="AB227" s="99">
        <f t="shared" si="247"/>
        <v>20.119815713485341</v>
      </c>
      <c r="AD227" s="71">
        <f t="shared" si="275"/>
        <v>186</v>
      </c>
      <c r="AE227" s="71">
        <f t="shared" si="276"/>
        <v>3.2249999999999996</v>
      </c>
      <c r="AF227" s="71">
        <v>1</v>
      </c>
      <c r="AG227" s="62">
        <f t="shared" si="277"/>
        <v>1.175</v>
      </c>
      <c r="AH227" s="70">
        <f t="shared" si="251"/>
        <v>2323399680</v>
      </c>
      <c r="AI227" s="70">
        <f t="shared" si="278"/>
        <v>507779000064</v>
      </c>
      <c r="AJ227" s="70">
        <f t="shared" si="279"/>
        <v>5091497767447.126</v>
      </c>
      <c r="AK227" s="70">
        <f t="shared" si="280"/>
        <v>3258558571166169</v>
      </c>
      <c r="AL227" s="70">
        <f t="shared" si="281"/>
        <v>19806.412452287164</v>
      </c>
      <c r="AM227" s="99">
        <f t="shared" si="324"/>
        <v>10.026995537045444</v>
      </c>
      <c r="AO227" s="71">
        <f t="shared" si="282"/>
        <v>156</v>
      </c>
      <c r="AP227" s="71">
        <f t="shared" si="283"/>
        <v>4.55</v>
      </c>
      <c r="AQ227" s="71">
        <v>1</v>
      </c>
      <c r="AR227" s="62">
        <f t="shared" si="284"/>
        <v>1.325</v>
      </c>
      <c r="AS227" s="70">
        <f t="shared" si="252"/>
        <v>14224896</v>
      </c>
      <c r="AT227" s="70">
        <f t="shared" si="285"/>
        <v>2940286003.1999998</v>
      </c>
      <c r="AU227" s="70">
        <f t="shared" si="286"/>
        <v>112239897489.74992</v>
      </c>
      <c r="AV227" s="70">
        <f t="shared" si="287"/>
        <v>4597346201180177</v>
      </c>
      <c r="AW227" s="70">
        <f t="shared" si="288"/>
        <v>19806.412452287164</v>
      </c>
      <c r="AX227" s="99">
        <f t="shared" si="248"/>
        <v>38.173122399520295</v>
      </c>
      <c r="AZ227" s="71">
        <f t="shared" si="289"/>
        <v>119</v>
      </c>
      <c r="BA227" s="71">
        <f t="shared" si="290"/>
        <v>6.06</v>
      </c>
      <c r="BB227" s="71">
        <v>1</v>
      </c>
      <c r="BC227" s="62">
        <f t="shared" si="291"/>
        <v>1.51</v>
      </c>
      <c r="BD227" s="70">
        <f t="shared" si="253"/>
        <v>80640</v>
      </c>
      <c r="BE227" s="70">
        <f t="shared" si="292"/>
        <v>14490201.6</v>
      </c>
      <c r="BF227" s="70">
        <f t="shared" si="293"/>
        <v>885088139.26405632</v>
      </c>
      <c r="BG227" s="70">
        <f t="shared" si="294"/>
        <v>6123058896516894</v>
      </c>
      <c r="BH227" s="70">
        <f t="shared" si="295"/>
        <v>19806.412452287164</v>
      </c>
      <c r="BI227" s="99">
        <f t="shared" si="331"/>
        <v>61.081837485549983</v>
      </c>
      <c r="BK227" s="71">
        <f t="shared" si="296"/>
        <v>69</v>
      </c>
      <c r="BL227" s="71">
        <f t="shared" si="297"/>
        <v>7.8199999999999994</v>
      </c>
      <c r="BM227" s="71">
        <v>1</v>
      </c>
      <c r="BN227" s="62">
        <f t="shared" si="298"/>
        <v>1.76</v>
      </c>
      <c r="BO227" s="70">
        <f t="shared" si="254"/>
        <v>600</v>
      </c>
      <c r="BP227" s="70">
        <f t="shared" si="299"/>
        <v>72864</v>
      </c>
      <c r="BQ227" s="70">
        <f t="shared" si="300"/>
        <v>1115374.4535512221</v>
      </c>
      <c r="BR227" s="70">
        <f t="shared" si="301"/>
        <v>7901373031478897</v>
      </c>
      <c r="BS227" s="70">
        <f t="shared" si="302"/>
        <v>19806.412452287164</v>
      </c>
      <c r="BT227" s="99">
        <f t="shared" si="329"/>
        <v>15.307620409958583</v>
      </c>
      <c r="BV227" s="71">
        <f t="shared" si="303"/>
        <v>14</v>
      </c>
      <c r="BW227" s="71">
        <f t="shared" si="304"/>
        <v>9.8550000000000004</v>
      </c>
      <c r="BX227" s="71">
        <v>1</v>
      </c>
      <c r="BY227" s="62">
        <f t="shared" si="305"/>
        <v>2.0350000000000001</v>
      </c>
      <c r="BZ227" s="70">
        <f t="shared" si="255"/>
        <v>1</v>
      </c>
      <c r="CA227" s="70">
        <f t="shared" si="306"/>
        <v>28.490000000000002</v>
      </c>
      <c r="CB227" s="70">
        <f t="shared" si="307"/>
        <v>686.34206410266484</v>
      </c>
      <c r="CC227" s="70">
        <f t="shared" si="308"/>
        <v>9957548750028712</v>
      </c>
      <c r="CD227" s="70">
        <f t="shared" si="309"/>
        <v>19806.412452287164</v>
      </c>
      <c r="CE227" s="99">
        <f t="shared" si="330"/>
        <v>24.090630540634073</v>
      </c>
      <c r="CG227" s="71">
        <f t="shared" si="310"/>
        <v>-36</v>
      </c>
      <c r="CH227" s="71">
        <f t="shared" si="311"/>
        <v>12.14</v>
      </c>
      <c r="CI227" s="71">
        <v>1</v>
      </c>
      <c r="CJ227" s="62">
        <f t="shared" si="312"/>
        <v>2.2850000000000001</v>
      </c>
      <c r="CK227" s="70">
        <f t="shared" si="256"/>
        <v>1</v>
      </c>
      <c r="CL227" s="70">
        <f t="shared" si="313"/>
        <v>-82.26</v>
      </c>
      <c r="CM227" s="70">
        <f t="shared" si="314"/>
        <v>0.82566279987616575</v>
      </c>
      <c r="CN227" s="70">
        <f t="shared" si="315"/>
        <v>1.2266325908203812E+16</v>
      </c>
      <c r="CO227" s="70">
        <f t="shared" si="316"/>
        <v>19806.412452287164</v>
      </c>
      <c r="CR227" s="71">
        <f t="shared" si="317"/>
        <v>-99</v>
      </c>
      <c r="CS227" s="71">
        <f t="shared" si="318"/>
        <v>14.74</v>
      </c>
      <c r="CT227" s="71">
        <v>1</v>
      </c>
      <c r="CU227" s="62">
        <f t="shared" si="325"/>
        <v>2.6</v>
      </c>
      <c r="CV227" s="70">
        <f t="shared" si="257"/>
        <v>1</v>
      </c>
      <c r="CW227" s="70">
        <f t="shared" si="319"/>
        <v>-257.40000000000003</v>
      </c>
      <c r="CX227" s="70">
        <f t="shared" si="320"/>
        <v>1.6147435906082328E-4</v>
      </c>
      <c r="CY227" s="70">
        <f t="shared" si="321"/>
        <v>1.4893380880306768E+16</v>
      </c>
      <c r="CZ227" s="70">
        <f t="shared" si="322"/>
        <v>19806.412452287164</v>
      </c>
    </row>
    <row r="228" spans="1:104">
      <c r="A228" s="62">
        <f t="shared" si="258"/>
        <v>548.74801281859004</v>
      </c>
      <c r="B228" s="62">
        <f t="shared" si="259"/>
        <v>7.4</v>
      </c>
      <c r="C228" s="83">
        <f t="shared" si="328"/>
        <v>9.8550000000000004</v>
      </c>
      <c r="D228" s="87"/>
      <c r="E228" s="65">
        <f t="shared" si="260"/>
        <v>23213028653395.766</v>
      </c>
      <c r="F228" s="62">
        <f t="shared" si="323"/>
        <v>44.40000000000002</v>
      </c>
      <c r="G228" s="66">
        <v>222</v>
      </c>
      <c r="H228" s="71">
        <f t="shared" si="261"/>
        <v>222</v>
      </c>
      <c r="I228" s="71">
        <f t="shared" si="262"/>
        <v>1</v>
      </c>
      <c r="J228" s="71">
        <v>1</v>
      </c>
      <c r="K228" s="62">
        <f t="shared" si="263"/>
        <v>1</v>
      </c>
      <c r="L228" s="70">
        <f t="shared" si="249"/>
        <v>174254976000</v>
      </c>
      <c r="M228" s="70">
        <f t="shared" si="264"/>
        <v>38684604672000</v>
      </c>
      <c r="N228" s="70">
        <f t="shared" si="265"/>
        <v>232130286533957.66</v>
      </c>
      <c r="O228" s="70">
        <f t="shared" si="266"/>
        <v>1160651432669788.2</v>
      </c>
      <c r="P228" s="70">
        <f t="shared" si="267"/>
        <v>20523.175679415268</v>
      </c>
      <c r="Q228" s="99">
        <f t="shared" si="327"/>
        <v>6.000585724014754</v>
      </c>
      <c r="S228" s="71">
        <f t="shared" si="268"/>
        <v>212</v>
      </c>
      <c r="T228" s="71">
        <f t="shared" si="269"/>
        <v>2.0499999999999998</v>
      </c>
      <c r="U228" s="71">
        <v>1</v>
      </c>
      <c r="V228" s="62">
        <f t="shared" si="270"/>
        <v>1.05</v>
      </c>
      <c r="W228" s="70">
        <f t="shared" si="250"/>
        <v>23233996800</v>
      </c>
      <c r="X228" s="70">
        <f t="shared" si="271"/>
        <v>5171887687680</v>
      </c>
      <c r="Y228" s="70">
        <f t="shared" si="272"/>
        <v>118966771848653.23</v>
      </c>
      <c r="Z228" s="70">
        <f t="shared" si="273"/>
        <v>2379335436973065.5</v>
      </c>
      <c r="AA228" s="70">
        <f t="shared" si="274"/>
        <v>20523.175679415268</v>
      </c>
      <c r="AB228" s="99">
        <f t="shared" si="247"/>
        <v>23.002582235504658</v>
      </c>
      <c r="AD228" s="71">
        <f t="shared" si="275"/>
        <v>187</v>
      </c>
      <c r="AE228" s="71">
        <f t="shared" si="276"/>
        <v>3.2249999999999996</v>
      </c>
      <c r="AF228" s="71">
        <v>1</v>
      </c>
      <c r="AG228" s="62">
        <f t="shared" si="277"/>
        <v>1.175</v>
      </c>
      <c r="AH228" s="70">
        <f t="shared" si="251"/>
        <v>2323399680</v>
      </c>
      <c r="AI228" s="70">
        <f t="shared" si="278"/>
        <v>510508994688</v>
      </c>
      <c r="AJ228" s="70">
        <f t="shared" si="279"/>
        <v>5848595109937.5908</v>
      </c>
      <c r="AK228" s="70">
        <f t="shared" si="280"/>
        <v>3743100870360066.5</v>
      </c>
      <c r="AL228" s="70">
        <f t="shared" si="281"/>
        <v>20523.175679415268</v>
      </c>
      <c r="AM228" s="99">
        <f t="shared" si="324"/>
        <v>11.456399732020369</v>
      </c>
      <c r="AO228" s="71">
        <f t="shared" si="282"/>
        <v>157</v>
      </c>
      <c r="AP228" s="71">
        <f t="shared" si="283"/>
        <v>4.55</v>
      </c>
      <c r="AQ228" s="71">
        <v>1</v>
      </c>
      <c r="AR228" s="62">
        <f t="shared" si="284"/>
        <v>1.325</v>
      </c>
      <c r="AS228" s="70">
        <f t="shared" si="252"/>
        <v>14224896</v>
      </c>
      <c r="AT228" s="70">
        <f t="shared" si="285"/>
        <v>2959133990.4000001</v>
      </c>
      <c r="AU228" s="70">
        <f t="shared" si="286"/>
        <v>128929785611.51158</v>
      </c>
      <c r="AV228" s="70">
        <f t="shared" si="287"/>
        <v>5280964018647537</v>
      </c>
      <c r="AW228" s="70">
        <f t="shared" si="288"/>
        <v>20523.175679415268</v>
      </c>
      <c r="AX228" s="99">
        <f t="shared" si="248"/>
        <v>43.570107345522239</v>
      </c>
      <c r="AZ228" s="71">
        <f t="shared" si="289"/>
        <v>120</v>
      </c>
      <c r="BA228" s="71">
        <f t="shared" si="290"/>
        <v>6.06</v>
      </c>
      <c r="BB228" s="71">
        <v>14</v>
      </c>
      <c r="BC228" s="62">
        <f t="shared" si="291"/>
        <v>1.51</v>
      </c>
      <c r="BD228" s="70">
        <f t="shared" si="253"/>
        <v>1128960</v>
      </c>
      <c r="BE228" s="70">
        <f t="shared" si="292"/>
        <v>204567552</v>
      </c>
      <c r="BF228" s="70">
        <f t="shared" si="293"/>
        <v>1016699289.600008</v>
      </c>
      <c r="BG228" s="70">
        <f t="shared" si="294"/>
        <v>7033547681978916</v>
      </c>
      <c r="BH228" s="70">
        <f t="shared" si="295"/>
        <v>20523.175679415268</v>
      </c>
      <c r="BI228" s="99">
        <f t="shared" si="331"/>
        <v>4.9699929419891973</v>
      </c>
      <c r="BK228" s="71">
        <f t="shared" si="296"/>
        <v>70</v>
      </c>
      <c r="BL228" s="71">
        <f t="shared" si="297"/>
        <v>7.8199999999999994</v>
      </c>
      <c r="BM228" s="71">
        <v>1</v>
      </c>
      <c r="BN228" s="62">
        <f t="shared" si="298"/>
        <v>1.76</v>
      </c>
      <c r="BO228" s="70">
        <f t="shared" si="254"/>
        <v>600</v>
      </c>
      <c r="BP228" s="70">
        <f t="shared" si="299"/>
        <v>73920</v>
      </c>
      <c r="BQ228" s="70">
        <f t="shared" si="300"/>
        <v>1281228.8000000059</v>
      </c>
      <c r="BR228" s="70">
        <f t="shared" si="301"/>
        <v>9076294203477744</v>
      </c>
      <c r="BS228" s="70">
        <f t="shared" si="302"/>
        <v>20523.175679415268</v>
      </c>
      <c r="BT228" s="99">
        <f t="shared" si="329"/>
        <v>17.332640692640773</v>
      </c>
      <c r="BV228" s="71">
        <f t="shared" si="303"/>
        <v>15</v>
      </c>
      <c r="BW228" s="71">
        <f t="shared" si="304"/>
        <v>9.8550000000000004</v>
      </c>
      <c r="BX228" s="71">
        <v>1</v>
      </c>
      <c r="BY228" s="62">
        <f t="shared" si="305"/>
        <v>2.0350000000000001</v>
      </c>
      <c r="BZ228" s="70">
        <f t="shared" si="255"/>
        <v>1</v>
      </c>
      <c r="CA228" s="70">
        <f t="shared" si="306"/>
        <v>30.525000000000002</v>
      </c>
      <c r="CB228" s="70">
        <f t="shared" si="307"/>
        <v>788.40000000000077</v>
      </c>
      <c r="CC228" s="70">
        <f t="shared" si="308"/>
        <v>1.1438219868960764E+16</v>
      </c>
      <c r="CD228" s="70">
        <f t="shared" si="309"/>
        <v>20523.175679415268</v>
      </c>
      <c r="CE228" s="99">
        <f t="shared" si="330"/>
        <v>25.828009828009851</v>
      </c>
      <c r="CG228" s="71">
        <f t="shared" si="310"/>
        <v>-35</v>
      </c>
      <c r="CH228" s="71">
        <f t="shared" si="311"/>
        <v>12.14</v>
      </c>
      <c r="CI228" s="71">
        <v>1</v>
      </c>
      <c r="CJ228" s="62">
        <f t="shared" si="312"/>
        <v>2.2850000000000001</v>
      </c>
      <c r="CK228" s="70">
        <f t="shared" si="256"/>
        <v>1</v>
      </c>
      <c r="CL228" s="70">
        <f t="shared" si="313"/>
        <v>-79.975000000000009</v>
      </c>
      <c r="CM228" s="70">
        <f t="shared" si="314"/>
        <v>0.94843749999999771</v>
      </c>
      <c r="CN228" s="70">
        <f t="shared" si="315"/>
        <v>1.4090308392611232E+16</v>
      </c>
      <c r="CO228" s="70">
        <f t="shared" si="316"/>
        <v>20523.175679415268</v>
      </c>
      <c r="CR228" s="71">
        <f t="shared" si="317"/>
        <v>-98</v>
      </c>
      <c r="CS228" s="71">
        <f t="shared" si="318"/>
        <v>14.74</v>
      </c>
      <c r="CT228" s="71">
        <v>1</v>
      </c>
      <c r="CU228" s="62">
        <f t="shared" si="325"/>
        <v>2.6</v>
      </c>
      <c r="CV228" s="70">
        <f t="shared" si="257"/>
        <v>1</v>
      </c>
      <c r="CW228" s="70">
        <f t="shared" si="319"/>
        <v>-254.8</v>
      </c>
      <c r="CX228" s="70">
        <f t="shared" si="320"/>
        <v>1.854853306273683E-4</v>
      </c>
      <c r="CY228" s="70">
        <f t="shared" si="321"/>
        <v>1.7108002117552678E+16</v>
      </c>
      <c r="CZ228" s="70">
        <f t="shared" si="322"/>
        <v>20523.175679415268</v>
      </c>
    </row>
    <row r="229" spans="1:104">
      <c r="A229" s="62">
        <f t="shared" si="258"/>
        <v>568.09956969874497</v>
      </c>
      <c r="B229" s="62">
        <f t="shared" si="259"/>
        <v>7.4333333333333336</v>
      </c>
      <c r="C229" s="83">
        <f t="shared" si="328"/>
        <v>9.8550000000000004</v>
      </c>
      <c r="D229" s="87"/>
      <c r="E229" s="65">
        <f t="shared" si="260"/>
        <v>26664767828654.762</v>
      </c>
      <c r="F229" s="62">
        <f t="shared" si="323"/>
        <v>44.600000000000023</v>
      </c>
      <c r="G229" s="66">
        <v>223</v>
      </c>
      <c r="H229" s="71">
        <f t="shared" si="261"/>
        <v>223</v>
      </c>
      <c r="I229" s="71">
        <f t="shared" si="262"/>
        <v>1</v>
      </c>
      <c r="J229" s="71">
        <v>1</v>
      </c>
      <c r="K229" s="62">
        <f t="shared" si="263"/>
        <v>1</v>
      </c>
      <c r="L229" s="70">
        <f t="shared" si="249"/>
        <v>174254976000</v>
      </c>
      <c r="M229" s="70">
        <f t="shared" si="264"/>
        <v>38858859648000</v>
      </c>
      <c r="N229" s="70">
        <f t="shared" si="265"/>
        <v>266647678286547.62</v>
      </c>
      <c r="O229" s="70">
        <f t="shared" si="266"/>
        <v>1333238391432738</v>
      </c>
      <c r="P229" s="70">
        <f t="shared" si="267"/>
        <v>21265.860559056357</v>
      </c>
      <c r="Q229" s="99">
        <f t="shared" si="327"/>
        <v>6.8619532508662164</v>
      </c>
      <c r="S229" s="71">
        <f t="shared" si="268"/>
        <v>213</v>
      </c>
      <c r="T229" s="71">
        <f t="shared" si="269"/>
        <v>2.0499999999999998</v>
      </c>
      <c r="U229" s="71">
        <v>1</v>
      </c>
      <c r="V229" s="62">
        <f t="shared" si="270"/>
        <v>1.05</v>
      </c>
      <c r="W229" s="70">
        <f t="shared" si="250"/>
        <v>23233996800</v>
      </c>
      <c r="X229" s="70">
        <f t="shared" si="271"/>
        <v>5196283384320</v>
      </c>
      <c r="Y229" s="70">
        <f t="shared" si="272"/>
        <v>136656935121855.53</v>
      </c>
      <c r="Z229" s="70">
        <f t="shared" si="273"/>
        <v>2733138702437113</v>
      </c>
      <c r="AA229" s="70">
        <f t="shared" si="274"/>
        <v>21265.860559056357</v>
      </c>
      <c r="AB229" s="99">
        <f t="shared" si="247"/>
        <v>26.298976598201609</v>
      </c>
      <c r="AD229" s="71">
        <f t="shared" si="275"/>
        <v>188</v>
      </c>
      <c r="AE229" s="71">
        <f t="shared" si="276"/>
        <v>3.2249999999999996</v>
      </c>
      <c r="AF229" s="71">
        <v>1</v>
      </c>
      <c r="AG229" s="62">
        <f t="shared" si="277"/>
        <v>1.175</v>
      </c>
      <c r="AH229" s="70">
        <f t="shared" si="251"/>
        <v>2323399680</v>
      </c>
      <c r="AI229" s="70">
        <f t="shared" si="278"/>
        <v>513238989312</v>
      </c>
      <c r="AJ229" s="70">
        <f t="shared" si="279"/>
        <v>6718271581829.0146</v>
      </c>
      <c r="AK229" s="70">
        <f t="shared" si="280"/>
        <v>4299693812370579.5</v>
      </c>
      <c r="AL229" s="70">
        <f t="shared" si="281"/>
        <v>21265.860559056357</v>
      </c>
      <c r="AM229" s="99">
        <f t="shared" si="324"/>
        <v>13.089947805475376</v>
      </c>
      <c r="AO229" s="71">
        <f t="shared" si="282"/>
        <v>158</v>
      </c>
      <c r="AP229" s="71">
        <f t="shared" si="283"/>
        <v>4.55</v>
      </c>
      <c r="AQ229" s="71">
        <v>1</v>
      </c>
      <c r="AR229" s="62">
        <f t="shared" si="284"/>
        <v>1.325</v>
      </c>
      <c r="AS229" s="70">
        <f t="shared" si="252"/>
        <v>14224896</v>
      </c>
      <c r="AT229" s="70">
        <f t="shared" si="285"/>
        <v>2977981977.5999999</v>
      </c>
      <c r="AU229" s="70">
        <f t="shared" si="286"/>
        <v>148101432642.06372</v>
      </c>
      <c r="AV229" s="70">
        <f t="shared" si="287"/>
        <v>6066234681018958</v>
      </c>
      <c r="AW229" s="70">
        <f t="shared" si="288"/>
        <v>21265.860559056357</v>
      </c>
      <c r="AX229" s="99">
        <f t="shared" si="248"/>
        <v>49.732145377663059</v>
      </c>
      <c r="AZ229" s="71">
        <f t="shared" si="289"/>
        <v>121</v>
      </c>
      <c r="BA229" s="71">
        <f t="shared" si="290"/>
        <v>6.06</v>
      </c>
      <c r="BB229" s="71">
        <v>1</v>
      </c>
      <c r="BC229" s="62">
        <f t="shared" si="291"/>
        <v>1.51</v>
      </c>
      <c r="BD229" s="70">
        <f t="shared" si="253"/>
        <v>1128960</v>
      </c>
      <c r="BE229" s="70">
        <f t="shared" si="292"/>
        <v>206272281.59999999</v>
      </c>
      <c r="BF229" s="70">
        <f t="shared" si="293"/>
        <v>1167880801.4901838</v>
      </c>
      <c r="BG229" s="70">
        <f t="shared" si="294"/>
        <v>8079424652082392</v>
      </c>
      <c r="BH229" s="70">
        <f t="shared" si="295"/>
        <v>21265.860559056357</v>
      </c>
      <c r="BI229" s="99">
        <f t="shared" si="331"/>
        <v>5.6618407108858193</v>
      </c>
      <c r="BK229" s="71">
        <f t="shared" si="296"/>
        <v>71</v>
      </c>
      <c r="BL229" s="71">
        <f t="shared" si="297"/>
        <v>7.8199999999999994</v>
      </c>
      <c r="BM229" s="71">
        <v>1</v>
      </c>
      <c r="BN229" s="62">
        <f t="shared" si="298"/>
        <v>1.76</v>
      </c>
      <c r="BO229" s="70">
        <f t="shared" si="254"/>
        <v>600</v>
      </c>
      <c r="BP229" s="70">
        <f t="shared" si="299"/>
        <v>74976</v>
      </c>
      <c r="BQ229" s="70">
        <f t="shared" si="300"/>
        <v>1471745.4149348319</v>
      </c>
      <c r="BR229" s="70">
        <f t="shared" si="301"/>
        <v>1.042592422100401E+16</v>
      </c>
      <c r="BS229" s="70">
        <f t="shared" si="302"/>
        <v>21265.860559056357</v>
      </c>
      <c r="BT229" s="99">
        <f t="shared" si="329"/>
        <v>19.629553656301109</v>
      </c>
      <c r="BV229" s="71">
        <f t="shared" si="303"/>
        <v>16</v>
      </c>
      <c r="BW229" s="71">
        <f t="shared" si="304"/>
        <v>9.8550000000000004</v>
      </c>
      <c r="BX229" s="71">
        <v>1</v>
      </c>
      <c r="BY229" s="62">
        <f t="shared" si="305"/>
        <v>2.0350000000000001</v>
      </c>
      <c r="BZ229" s="70">
        <f t="shared" si="255"/>
        <v>1</v>
      </c>
      <c r="CA229" s="70">
        <f t="shared" si="306"/>
        <v>32.56</v>
      </c>
      <c r="CB229" s="70">
        <f t="shared" si="307"/>
        <v>905.63378307966343</v>
      </c>
      <c r="CC229" s="70">
        <f t="shared" si="308"/>
        <v>1.3139064347569634E+16</v>
      </c>
      <c r="CD229" s="70">
        <f t="shared" si="309"/>
        <v>21265.860559056357</v>
      </c>
      <c r="CE229" s="99">
        <f t="shared" si="330"/>
        <v>27.814305377139537</v>
      </c>
      <c r="CG229" s="71">
        <f t="shared" si="310"/>
        <v>-34</v>
      </c>
      <c r="CH229" s="71">
        <f t="shared" si="311"/>
        <v>12.14</v>
      </c>
      <c r="CI229" s="71">
        <v>1</v>
      </c>
      <c r="CJ229" s="62">
        <f t="shared" si="312"/>
        <v>2.2850000000000001</v>
      </c>
      <c r="CK229" s="70">
        <f t="shared" si="256"/>
        <v>1</v>
      </c>
      <c r="CL229" s="70">
        <f t="shared" si="313"/>
        <v>-77.69</v>
      </c>
      <c r="CM229" s="70">
        <f t="shared" si="314"/>
        <v>1.0894685960674979</v>
      </c>
      <c r="CN229" s="70">
        <f t="shared" si="315"/>
        <v>1.618551407199344E+16</v>
      </c>
      <c r="CO229" s="70">
        <f t="shared" si="316"/>
        <v>21265.860559056357</v>
      </c>
      <c r="CR229" s="71">
        <f t="shared" si="317"/>
        <v>-97</v>
      </c>
      <c r="CS229" s="71">
        <f t="shared" si="318"/>
        <v>14.74</v>
      </c>
      <c r="CT229" s="71">
        <v>1</v>
      </c>
      <c r="CU229" s="62">
        <f t="shared" si="325"/>
        <v>2.6</v>
      </c>
      <c r="CV229" s="70">
        <f t="shared" si="257"/>
        <v>1</v>
      </c>
      <c r="CW229" s="70">
        <f t="shared" si="319"/>
        <v>-252.20000000000002</v>
      </c>
      <c r="CX229" s="70">
        <f t="shared" si="320"/>
        <v>2.1306669416773911E-4</v>
      </c>
      <c r="CY229" s="70">
        <f t="shared" si="321"/>
        <v>1.965193388971856E+16</v>
      </c>
      <c r="CZ229" s="70">
        <f t="shared" si="322"/>
        <v>21265.860559056357</v>
      </c>
    </row>
    <row r="230" spans="1:104">
      <c r="A230" s="62">
        <f t="shared" si="258"/>
        <v>588.1335577584905</v>
      </c>
      <c r="B230" s="62">
        <f t="shared" si="259"/>
        <v>7.4666666666666668</v>
      </c>
      <c r="C230" s="83">
        <f t="shared" si="328"/>
        <v>9.8550000000000004</v>
      </c>
      <c r="D230" s="87"/>
      <c r="E230" s="65">
        <f t="shared" si="260"/>
        <v>30629774941153.586</v>
      </c>
      <c r="F230" s="62">
        <f t="shared" si="323"/>
        <v>44.800000000000026</v>
      </c>
      <c r="G230" s="66">
        <v>224</v>
      </c>
      <c r="H230" s="71">
        <f t="shared" si="261"/>
        <v>224</v>
      </c>
      <c r="I230" s="71">
        <f t="shared" si="262"/>
        <v>1</v>
      </c>
      <c r="J230" s="71">
        <v>1</v>
      </c>
      <c r="K230" s="62">
        <f t="shared" si="263"/>
        <v>1</v>
      </c>
      <c r="L230" s="70">
        <f t="shared" si="249"/>
        <v>174254976000</v>
      </c>
      <c r="M230" s="70">
        <f t="shared" si="264"/>
        <v>39033114624000</v>
      </c>
      <c r="N230" s="70">
        <f t="shared" si="265"/>
        <v>306297749411535.87</v>
      </c>
      <c r="O230" s="70">
        <f t="shared" si="266"/>
        <v>1531488747057679.2</v>
      </c>
      <c r="P230" s="70">
        <f t="shared" si="267"/>
        <v>22035.403964018111</v>
      </c>
      <c r="Q230" s="99">
        <f t="shared" si="327"/>
        <v>7.8471255077145408</v>
      </c>
      <c r="S230" s="71">
        <f t="shared" si="268"/>
        <v>214</v>
      </c>
      <c r="T230" s="71">
        <f t="shared" si="269"/>
        <v>2.0499999999999998</v>
      </c>
      <c r="U230" s="71">
        <v>1</v>
      </c>
      <c r="V230" s="62">
        <f t="shared" si="270"/>
        <v>1.05</v>
      </c>
      <c r="W230" s="70">
        <f t="shared" si="250"/>
        <v>23233996800</v>
      </c>
      <c r="X230" s="70">
        <f t="shared" si="271"/>
        <v>5220679080960</v>
      </c>
      <c r="Y230" s="70">
        <f t="shared" si="272"/>
        <v>156977596573412</v>
      </c>
      <c r="Z230" s="70">
        <f t="shared" si="273"/>
        <v>3139551931468242</v>
      </c>
      <c r="AA230" s="70">
        <f t="shared" si="274"/>
        <v>22035.403964018111</v>
      </c>
      <c r="AB230" s="99">
        <f t="shared" si="247"/>
        <v>30.068424842644475</v>
      </c>
      <c r="AD230" s="71">
        <f t="shared" si="275"/>
        <v>189</v>
      </c>
      <c r="AE230" s="71">
        <f t="shared" si="276"/>
        <v>3.2249999999999996</v>
      </c>
      <c r="AF230" s="71">
        <v>1</v>
      </c>
      <c r="AG230" s="62">
        <f t="shared" si="277"/>
        <v>1.175</v>
      </c>
      <c r="AH230" s="70">
        <f t="shared" si="251"/>
        <v>2323399680</v>
      </c>
      <c r="AI230" s="70">
        <f t="shared" si="278"/>
        <v>515968983936</v>
      </c>
      <c r="AJ230" s="70">
        <f t="shared" si="279"/>
        <v>7717267514470.3174</v>
      </c>
      <c r="AK230" s="70">
        <f t="shared" si="280"/>
        <v>4939051209261015</v>
      </c>
      <c r="AL230" s="70">
        <f t="shared" si="281"/>
        <v>22035.403964018111</v>
      </c>
      <c r="AM230" s="99">
        <f t="shared" si="324"/>
        <v>14.956843831193456</v>
      </c>
      <c r="AO230" s="71">
        <f t="shared" si="282"/>
        <v>159</v>
      </c>
      <c r="AP230" s="71">
        <f t="shared" si="283"/>
        <v>4.55</v>
      </c>
      <c r="AQ230" s="71">
        <v>1</v>
      </c>
      <c r="AR230" s="62">
        <f t="shared" si="284"/>
        <v>1.325</v>
      </c>
      <c r="AS230" s="70">
        <f t="shared" si="252"/>
        <v>14224896</v>
      </c>
      <c r="AT230" s="70">
        <f t="shared" si="285"/>
        <v>2996829964.7999997</v>
      </c>
      <c r="AU230" s="70">
        <f t="shared" si="286"/>
        <v>170123872048.64282</v>
      </c>
      <c r="AV230" s="70">
        <f t="shared" si="287"/>
        <v>6968273799112441</v>
      </c>
      <c r="AW230" s="70">
        <f t="shared" si="288"/>
        <v>22035.403964018111</v>
      </c>
      <c r="AX230" s="99">
        <f t="shared" si="248"/>
        <v>56.767942808525817</v>
      </c>
      <c r="AZ230" s="71">
        <f t="shared" si="289"/>
        <v>122</v>
      </c>
      <c r="BA230" s="71">
        <f t="shared" si="290"/>
        <v>6.06</v>
      </c>
      <c r="BB230" s="71">
        <v>1</v>
      </c>
      <c r="BC230" s="62">
        <f t="shared" si="291"/>
        <v>1.51</v>
      </c>
      <c r="BD230" s="70">
        <f t="shared" si="253"/>
        <v>1128960</v>
      </c>
      <c r="BE230" s="70">
        <f t="shared" si="292"/>
        <v>207977011.19999999</v>
      </c>
      <c r="BF230" s="70">
        <f t="shared" si="293"/>
        <v>1341542755.5043924</v>
      </c>
      <c r="BG230" s="70">
        <f t="shared" si="294"/>
        <v>9280821807169536</v>
      </c>
      <c r="BH230" s="70">
        <f t="shared" si="295"/>
        <v>22035.403964018111</v>
      </c>
      <c r="BI230" s="99">
        <f t="shared" si="331"/>
        <v>6.4504377083018323</v>
      </c>
      <c r="BK230" s="71">
        <f t="shared" si="296"/>
        <v>72</v>
      </c>
      <c r="BL230" s="71">
        <f t="shared" si="297"/>
        <v>7.8199999999999994</v>
      </c>
      <c r="BM230" s="71">
        <v>1</v>
      </c>
      <c r="BN230" s="62">
        <f t="shared" si="298"/>
        <v>1.76</v>
      </c>
      <c r="BO230" s="70">
        <f t="shared" si="254"/>
        <v>600</v>
      </c>
      <c r="BP230" s="70">
        <f t="shared" si="299"/>
        <v>76032</v>
      </c>
      <c r="BQ230" s="70">
        <f t="shared" si="300"/>
        <v>1690591.5371100702</v>
      </c>
      <c r="BR230" s="70">
        <f t="shared" si="301"/>
        <v>1.1976242001991052E+16</v>
      </c>
      <c r="BS230" s="70">
        <f t="shared" si="302"/>
        <v>22035.403964018111</v>
      </c>
      <c r="BT230" s="99">
        <f t="shared" si="329"/>
        <v>22.235263272175796</v>
      </c>
      <c r="BV230" s="71">
        <f t="shared" si="303"/>
        <v>17</v>
      </c>
      <c r="BW230" s="71">
        <f t="shared" si="304"/>
        <v>9.8550000000000004</v>
      </c>
      <c r="BX230" s="71">
        <v>1</v>
      </c>
      <c r="BY230" s="62">
        <f t="shared" si="305"/>
        <v>2.0350000000000001</v>
      </c>
      <c r="BZ230" s="70">
        <f t="shared" si="255"/>
        <v>1</v>
      </c>
      <c r="CA230" s="70">
        <f t="shared" si="306"/>
        <v>34.594999999999999</v>
      </c>
      <c r="CB230" s="70">
        <f t="shared" si="307"/>
        <v>1040.3000368533512</v>
      </c>
      <c r="CC230" s="70">
        <f t="shared" si="308"/>
        <v>1.5092821602253432E+16</v>
      </c>
      <c r="CD230" s="70">
        <f t="shared" si="309"/>
        <v>22035.403964018111</v>
      </c>
      <c r="CE230" s="99">
        <f t="shared" si="330"/>
        <v>30.070820547863889</v>
      </c>
      <c r="CG230" s="71">
        <f t="shared" si="310"/>
        <v>-33</v>
      </c>
      <c r="CH230" s="71">
        <f t="shared" si="311"/>
        <v>12.14</v>
      </c>
      <c r="CI230" s="71">
        <v>1</v>
      </c>
      <c r="CJ230" s="62">
        <f t="shared" si="312"/>
        <v>2.2850000000000001</v>
      </c>
      <c r="CK230" s="70">
        <f t="shared" si="256"/>
        <v>1</v>
      </c>
      <c r="CL230" s="70">
        <f t="shared" si="313"/>
        <v>-75.405000000000001</v>
      </c>
      <c r="CM230" s="70">
        <f t="shared" si="314"/>
        <v>1.2514707841236641</v>
      </c>
      <c r="CN230" s="70">
        <f t="shared" si="315"/>
        <v>1.8592273389280228E+16</v>
      </c>
      <c r="CO230" s="70">
        <f t="shared" si="316"/>
        <v>22035.403964018111</v>
      </c>
      <c r="CR230" s="71">
        <f t="shared" si="317"/>
        <v>-96</v>
      </c>
      <c r="CS230" s="71">
        <f t="shared" si="318"/>
        <v>14.74</v>
      </c>
      <c r="CT230" s="71">
        <v>1</v>
      </c>
      <c r="CU230" s="62">
        <f t="shared" si="325"/>
        <v>2.6</v>
      </c>
      <c r="CV230" s="70">
        <f t="shared" si="257"/>
        <v>1</v>
      </c>
      <c r="CW230" s="70">
        <f t="shared" si="319"/>
        <v>-249.60000000000002</v>
      </c>
      <c r="CX230" s="70">
        <f t="shared" si="320"/>
        <v>2.4474936109513827E-4</v>
      </c>
      <c r="CY230" s="70">
        <f t="shared" si="321"/>
        <v>2.2574144131630192E+16</v>
      </c>
      <c r="CZ230" s="70">
        <f t="shared" si="322"/>
        <v>22035.403964018111</v>
      </c>
    </row>
    <row r="231" spans="1:104">
      <c r="A231" s="62">
        <f t="shared" si="258"/>
        <v>608.87404288140226</v>
      </c>
      <c r="B231" s="62">
        <f t="shared" si="259"/>
        <v>7.5</v>
      </c>
      <c r="C231" s="83">
        <f t="shared" si="328"/>
        <v>9.8550000000000004</v>
      </c>
      <c r="D231" s="87"/>
      <c r="E231" s="65">
        <f t="shared" si="260"/>
        <v>35184372088832.539</v>
      </c>
      <c r="F231" s="62">
        <f t="shared" si="323"/>
        <v>45.000000000000028</v>
      </c>
      <c r="G231" s="66">
        <v>225</v>
      </c>
      <c r="H231" s="71">
        <f t="shared" si="261"/>
        <v>225</v>
      </c>
      <c r="I231" s="71">
        <f t="shared" si="262"/>
        <v>1</v>
      </c>
      <c r="J231" s="71">
        <v>1</v>
      </c>
      <c r="K231" s="62">
        <f t="shared" si="263"/>
        <v>1</v>
      </c>
      <c r="L231" s="70">
        <f t="shared" si="249"/>
        <v>174254976000</v>
      </c>
      <c r="M231" s="70">
        <f t="shared" si="264"/>
        <v>39207369600000</v>
      </c>
      <c r="N231" s="70">
        <f t="shared" si="265"/>
        <v>351843720888325.37</v>
      </c>
      <c r="O231" s="70">
        <f t="shared" si="266"/>
        <v>1759218604441627</v>
      </c>
      <c r="P231" s="70">
        <f t="shared" si="267"/>
        <v>22832.776608052583</v>
      </c>
      <c r="Q231" s="99">
        <f t="shared" si="327"/>
        <v>8.9739180281128927</v>
      </c>
      <c r="S231" s="71">
        <f t="shared" si="268"/>
        <v>215</v>
      </c>
      <c r="T231" s="71">
        <f t="shared" si="269"/>
        <v>2.0499999999999998</v>
      </c>
      <c r="U231" s="71">
        <v>1</v>
      </c>
      <c r="V231" s="62">
        <f t="shared" si="270"/>
        <v>1.05</v>
      </c>
      <c r="W231" s="70">
        <f t="shared" si="250"/>
        <v>23233996800</v>
      </c>
      <c r="X231" s="70">
        <f t="shared" si="271"/>
        <v>5245074777600</v>
      </c>
      <c r="Y231" s="70">
        <f t="shared" si="272"/>
        <v>180319906955266.59</v>
      </c>
      <c r="Z231" s="70">
        <f t="shared" si="273"/>
        <v>3606398139105335</v>
      </c>
      <c r="AA231" s="70">
        <f t="shared" si="274"/>
        <v>22832.776608052583</v>
      </c>
      <c r="AB231" s="99">
        <f t="shared" si="247"/>
        <v>34.37890108361352</v>
      </c>
      <c r="AD231" s="71">
        <f t="shared" si="275"/>
        <v>190</v>
      </c>
      <c r="AE231" s="71">
        <f t="shared" si="276"/>
        <v>3.2249999999999996</v>
      </c>
      <c r="AF231" s="71">
        <v>1</v>
      </c>
      <c r="AG231" s="62">
        <f t="shared" si="277"/>
        <v>1.175</v>
      </c>
      <c r="AH231" s="70">
        <f t="shared" si="251"/>
        <v>2323399680</v>
      </c>
      <c r="AI231" s="70">
        <f t="shared" si="278"/>
        <v>518698978560</v>
      </c>
      <c r="AJ231" s="70">
        <f t="shared" si="279"/>
        <v>8864812498944.1113</v>
      </c>
      <c r="AK231" s="70">
        <f t="shared" si="280"/>
        <v>5673479999324246</v>
      </c>
      <c r="AL231" s="70">
        <f t="shared" si="281"/>
        <v>22832.776608052583</v>
      </c>
      <c r="AM231" s="99">
        <f t="shared" si="324"/>
        <v>17.090476105340322</v>
      </c>
      <c r="AO231" s="71">
        <f t="shared" si="282"/>
        <v>160</v>
      </c>
      <c r="AP231" s="71">
        <f t="shared" si="283"/>
        <v>4.55</v>
      </c>
      <c r="AQ231" s="71">
        <v>14</v>
      </c>
      <c r="AR231" s="62">
        <f t="shared" si="284"/>
        <v>1.325</v>
      </c>
      <c r="AS231" s="70">
        <f t="shared" si="252"/>
        <v>199148544</v>
      </c>
      <c r="AT231" s="70">
        <f t="shared" si="285"/>
        <v>42219491328</v>
      </c>
      <c r="AU231" s="70">
        <f t="shared" si="286"/>
        <v>195421011968.00208</v>
      </c>
      <c r="AV231" s="70">
        <f t="shared" si="287"/>
        <v>8004444650209402</v>
      </c>
      <c r="AW231" s="70">
        <f t="shared" si="288"/>
        <v>22832.776608052583</v>
      </c>
      <c r="AX231" s="99">
        <f t="shared" si="248"/>
        <v>4.6286917682117759</v>
      </c>
      <c r="AZ231" s="71">
        <f t="shared" si="289"/>
        <v>123</v>
      </c>
      <c r="BA231" s="71">
        <f t="shared" si="290"/>
        <v>6.06</v>
      </c>
      <c r="BB231" s="71">
        <v>1</v>
      </c>
      <c r="BC231" s="62">
        <f t="shared" si="291"/>
        <v>1.51</v>
      </c>
      <c r="BD231" s="70">
        <f t="shared" si="253"/>
        <v>1128960</v>
      </c>
      <c r="BE231" s="70">
        <f t="shared" si="292"/>
        <v>209681740.80000001</v>
      </c>
      <c r="BF231" s="70">
        <f t="shared" si="293"/>
        <v>1541027956.4060853</v>
      </c>
      <c r="BG231" s="70">
        <f t="shared" si="294"/>
        <v>1.066086474291626E+16</v>
      </c>
      <c r="BH231" s="70">
        <f t="shared" si="295"/>
        <v>22832.776608052583</v>
      </c>
      <c r="BI231" s="99">
        <f t="shared" si="331"/>
        <v>7.3493664757197834</v>
      </c>
      <c r="BK231" s="71">
        <f t="shared" si="296"/>
        <v>73</v>
      </c>
      <c r="BL231" s="71">
        <f t="shared" si="297"/>
        <v>7.8199999999999994</v>
      </c>
      <c r="BM231" s="71">
        <v>1</v>
      </c>
      <c r="BN231" s="62">
        <f t="shared" si="298"/>
        <v>1.76</v>
      </c>
      <c r="BO231" s="70">
        <f t="shared" si="254"/>
        <v>600</v>
      </c>
      <c r="BP231" s="70">
        <f t="shared" si="299"/>
        <v>77088</v>
      </c>
      <c r="BQ231" s="70">
        <f t="shared" si="300"/>
        <v>1941979.7176502468</v>
      </c>
      <c r="BR231" s="70">
        <f t="shared" si="301"/>
        <v>1.3757089486733522E+16</v>
      </c>
      <c r="BS231" s="70">
        <f t="shared" si="302"/>
        <v>22832.776608052583</v>
      </c>
      <c r="BT231" s="99">
        <f t="shared" si="329"/>
        <v>25.191725270473313</v>
      </c>
      <c r="BV231" s="71">
        <f t="shared" si="303"/>
        <v>18</v>
      </c>
      <c r="BW231" s="71">
        <f t="shared" si="304"/>
        <v>9.8550000000000004</v>
      </c>
      <c r="BX231" s="71">
        <v>1</v>
      </c>
      <c r="BY231" s="62">
        <f t="shared" si="305"/>
        <v>2.0350000000000001</v>
      </c>
      <c r="BZ231" s="70">
        <f t="shared" si="255"/>
        <v>1</v>
      </c>
      <c r="CA231" s="70">
        <f t="shared" si="306"/>
        <v>36.630000000000003</v>
      </c>
      <c r="CB231" s="70">
        <f t="shared" si="307"/>
        <v>1194.9909410367993</v>
      </c>
      <c r="CC231" s="70">
        <f t="shared" si="308"/>
        <v>1.7337099346772234E+16</v>
      </c>
      <c r="CD231" s="70">
        <f t="shared" si="309"/>
        <v>22832.776608052583</v>
      </c>
      <c r="CE231" s="99">
        <f t="shared" si="330"/>
        <v>32.623285313589932</v>
      </c>
      <c r="CG231" s="71">
        <f t="shared" si="310"/>
        <v>-32</v>
      </c>
      <c r="CH231" s="71">
        <f t="shared" si="311"/>
        <v>12.14</v>
      </c>
      <c r="CI231" s="71">
        <v>1</v>
      </c>
      <c r="CJ231" s="62">
        <f t="shared" si="312"/>
        <v>2.2850000000000001</v>
      </c>
      <c r="CK231" s="70">
        <f t="shared" si="256"/>
        <v>1</v>
      </c>
      <c r="CL231" s="70">
        <f t="shared" si="313"/>
        <v>-73.12</v>
      </c>
      <c r="CM231" s="70">
        <f t="shared" si="314"/>
        <v>1.4375624310497026</v>
      </c>
      <c r="CN231" s="70">
        <f t="shared" si="315"/>
        <v>2.1356913857921352E+16</v>
      </c>
      <c r="CO231" s="70">
        <f t="shared" si="316"/>
        <v>22832.776608052583</v>
      </c>
      <c r="CR231" s="71">
        <f t="shared" si="317"/>
        <v>-95</v>
      </c>
      <c r="CS231" s="71">
        <f t="shared" si="318"/>
        <v>14.74</v>
      </c>
      <c r="CT231" s="71">
        <v>1</v>
      </c>
      <c r="CU231" s="62">
        <f t="shared" si="325"/>
        <v>2.6</v>
      </c>
      <c r="CV231" s="70">
        <f t="shared" si="257"/>
        <v>1</v>
      </c>
      <c r="CW231" s="70">
        <f t="shared" si="319"/>
        <v>-247</v>
      </c>
      <c r="CX231" s="70">
        <f t="shared" si="320"/>
        <v>2.8114318847656072E-4</v>
      </c>
      <c r="CY231" s="70">
        <f t="shared" si="321"/>
        <v>2.593088222946958E+16</v>
      </c>
      <c r="CZ231" s="70">
        <f t="shared" si="322"/>
        <v>22832.776608052583</v>
      </c>
    </row>
    <row r="232" spans="1:104">
      <c r="A232" s="62">
        <f t="shared" si="258"/>
        <v>630.34593963260659</v>
      </c>
      <c r="B232" s="62">
        <f t="shared" si="259"/>
        <v>7.5333333333333332</v>
      </c>
      <c r="C232" s="83">
        <f t="shared" si="328"/>
        <v>9.8550000000000004</v>
      </c>
      <c r="D232" s="87"/>
      <c r="E232" s="65">
        <f t="shared" si="260"/>
        <v>40416230340045.523</v>
      </c>
      <c r="F232" s="62">
        <f t="shared" si="323"/>
        <v>45.200000000000024</v>
      </c>
      <c r="G232" s="66">
        <v>226</v>
      </c>
      <c r="H232" s="71">
        <f t="shared" si="261"/>
        <v>226</v>
      </c>
      <c r="I232" s="71">
        <f t="shared" si="262"/>
        <v>1</v>
      </c>
      <c r="J232" s="71">
        <v>1</v>
      </c>
      <c r="K232" s="62">
        <f t="shared" si="263"/>
        <v>1</v>
      </c>
      <c r="L232" s="70">
        <f t="shared" si="249"/>
        <v>174254976000</v>
      </c>
      <c r="M232" s="70">
        <f t="shared" si="264"/>
        <v>39381624576000</v>
      </c>
      <c r="N232" s="70">
        <f t="shared" si="265"/>
        <v>404162303400455.25</v>
      </c>
      <c r="O232" s="70">
        <f t="shared" si="266"/>
        <v>2020811517002276.2</v>
      </c>
      <c r="P232" s="70">
        <f t="shared" si="267"/>
        <v>23658.984267543834</v>
      </c>
      <c r="Q232" s="99">
        <f t="shared" si="327"/>
        <v>10.26271281979465</v>
      </c>
      <c r="S232" s="71">
        <f t="shared" si="268"/>
        <v>216</v>
      </c>
      <c r="T232" s="71">
        <f t="shared" si="269"/>
        <v>2.0499999999999998</v>
      </c>
      <c r="U232" s="71">
        <v>1</v>
      </c>
      <c r="V232" s="62">
        <f t="shared" si="270"/>
        <v>1.05</v>
      </c>
      <c r="W232" s="70">
        <f t="shared" si="250"/>
        <v>23233996800</v>
      </c>
      <c r="X232" s="70">
        <f t="shared" si="271"/>
        <v>5269470474240</v>
      </c>
      <c r="Y232" s="70">
        <f t="shared" si="272"/>
        <v>207133180492733.16</v>
      </c>
      <c r="Z232" s="70">
        <f t="shared" si="273"/>
        <v>4142663609854665.5</v>
      </c>
      <c r="AA232" s="70">
        <f t="shared" si="274"/>
        <v>23658.984267543834</v>
      </c>
      <c r="AB232" s="99">
        <f t="shared" si="247"/>
        <v>39.308158477272301</v>
      </c>
      <c r="AD232" s="71">
        <f t="shared" si="275"/>
        <v>191</v>
      </c>
      <c r="AE232" s="71">
        <f t="shared" si="276"/>
        <v>3.2249999999999996</v>
      </c>
      <c r="AF232" s="71">
        <v>1</v>
      </c>
      <c r="AG232" s="62">
        <f t="shared" si="277"/>
        <v>1.175</v>
      </c>
      <c r="AH232" s="70">
        <f t="shared" si="251"/>
        <v>2323399680</v>
      </c>
      <c r="AI232" s="70">
        <f t="shared" si="278"/>
        <v>521428973184</v>
      </c>
      <c r="AJ232" s="70">
        <f t="shared" si="279"/>
        <v>10182995534894.258</v>
      </c>
      <c r="AK232" s="70">
        <f t="shared" si="280"/>
        <v>6517117142332340</v>
      </c>
      <c r="AL232" s="70">
        <f t="shared" si="281"/>
        <v>23658.984267543834</v>
      </c>
      <c r="AM232" s="99">
        <f t="shared" si="324"/>
        <v>19.529017485763912</v>
      </c>
      <c r="AO232" s="71">
        <f t="shared" si="282"/>
        <v>161</v>
      </c>
      <c r="AP232" s="71">
        <f t="shared" si="283"/>
        <v>4.55</v>
      </c>
      <c r="AQ232" s="71">
        <v>1</v>
      </c>
      <c r="AR232" s="62">
        <f t="shared" si="284"/>
        <v>1.325</v>
      </c>
      <c r="AS232" s="70">
        <f t="shared" si="252"/>
        <v>199148544</v>
      </c>
      <c r="AT232" s="70">
        <f t="shared" si="285"/>
        <v>42483363148.799995</v>
      </c>
      <c r="AU232" s="70">
        <f t="shared" si="286"/>
        <v>224479794979.49994</v>
      </c>
      <c r="AV232" s="70">
        <f t="shared" si="287"/>
        <v>9194692402360356</v>
      </c>
      <c r="AW232" s="70">
        <f t="shared" si="288"/>
        <v>23658.984267543834</v>
      </c>
      <c r="AX232" s="99">
        <f t="shared" si="248"/>
        <v>5.2839459576975774</v>
      </c>
      <c r="AZ232" s="71">
        <f t="shared" si="289"/>
        <v>124</v>
      </c>
      <c r="BA232" s="71">
        <f t="shared" si="290"/>
        <v>6.06</v>
      </c>
      <c r="BB232" s="71">
        <v>1</v>
      </c>
      <c r="BC232" s="62">
        <f t="shared" si="291"/>
        <v>1.51</v>
      </c>
      <c r="BD232" s="70">
        <f t="shared" si="253"/>
        <v>1128960</v>
      </c>
      <c r="BE232" s="70">
        <f t="shared" si="292"/>
        <v>211386470.40000001</v>
      </c>
      <c r="BF232" s="70">
        <f t="shared" si="293"/>
        <v>1770176278.5281129</v>
      </c>
      <c r="BG232" s="70">
        <f t="shared" si="294"/>
        <v>1.2246117793033792E+16</v>
      </c>
      <c r="BH232" s="70">
        <f t="shared" si="295"/>
        <v>23658.984267543834</v>
      </c>
      <c r="BI232" s="99">
        <f t="shared" si="331"/>
        <v>8.3741228810834656</v>
      </c>
      <c r="BK232" s="71">
        <f t="shared" si="296"/>
        <v>74</v>
      </c>
      <c r="BL232" s="71">
        <f t="shared" si="297"/>
        <v>7.8199999999999994</v>
      </c>
      <c r="BM232" s="71">
        <v>1</v>
      </c>
      <c r="BN232" s="62">
        <f t="shared" si="298"/>
        <v>1.76</v>
      </c>
      <c r="BO232" s="70">
        <f t="shared" si="254"/>
        <v>600</v>
      </c>
      <c r="BP232" s="70">
        <f t="shared" si="299"/>
        <v>78144</v>
      </c>
      <c r="BQ232" s="70">
        <f t="shared" si="300"/>
        <v>2230748.9071024451</v>
      </c>
      <c r="BR232" s="70">
        <f t="shared" si="301"/>
        <v>1.58027460629578E+16</v>
      </c>
      <c r="BS232" s="70">
        <f t="shared" si="302"/>
        <v>23658.984267543834</v>
      </c>
      <c r="BT232" s="99">
        <f t="shared" si="329"/>
        <v>28.546643467220068</v>
      </c>
      <c r="BV232" s="71">
        <f t="shared" si="303"/>
        <v>19</v>
      </c>
      <c r="BW232" s="71">
        <f t="shared" si="304"/>
        <v>9.8550000000000004</v>
      </c>
      <c r="BX232" s="71">
        <v>1</v>
      </c>
      <c r="BY232" s="62">
        <f t="shared" si="305"/>
        <v>2.0350000000000001</v>
      </c>
      <c r="BZ232" s="70">
        <f t="shared" si="255"/>
        <v>1</v>
      </c>
      <c r="CA232" s="70">
        <f t="shared" si="306"/>
        <v>38.665000000000006</v>
      </c>
      <c r="CB232" s="70">
        <f t="shared" si="307"/>
        <v>1372.6841282053304</v>
      </c>
      <c r="CC232" s="70">
        <f t="shared" si="308"/>
        <v>1.9915097500057432E+16</v>
      </c>
      <c r="CD232" s="70">
        <f t="shared" si="309"/>
        <v>23658.984267543834</v>
      </c>
      <c r="CE232" s="99">
        <f t="shared" si="330"/>
        <v>35.501981849355495</v>
      </c>
      <c r="CG232" s="71">
        <f t="shared" si="310"/>
        <v>-31</v>
      </c>
      <c r="CH232" s="71">
        <f t="shared" si="311"/>
        <v>12.14</v>
      </c>
      <c r="CI232" s="71">
        <v>1</v>
      </c>
      <c r="CJ232" s="62">
        <f t="shared" si="312"/>
        <v>2.2850000000000001</v>
      </c>
      <c r="CK232" s="70">
        <f t="shared" si="256"/>
        <v>1</v>
      </c>
      <c r="CL232" s="70">
        <f t="shared" si="313"/>
        <v>-70.835000000000008</v>
      </c>
      <c r="CM232" s="70">
        <f t="shared" si="314"/>
        <v>1.6513255997523322</v>
      </c>
      <c r="CN232" s="70">
        <f t="shared" si="315"/>
        <v>2.4532651816407636E+16</v>
      </c>
      <c r="CO232" s="70">
        <f t="shared" si="316"/>
        <v>23658.984267543834</v>
      </c>
      <c r="CR232" s="71">
        <f t="shared" si="317"/>
        <v>-94</v>
      </c>
      <c r="CS232" s="71">
        <f t="shared" si="318"/>
        <v>14.74</v>
      </c>
      <c r="CT232" s="71">
        <v>1</v>
      </c>
      <c r="CU232" s="62">
        <f t="shared" si="325"/>
        <v>2.6</v>
      </c>
      <c r="CV232" s="70">
        <f t="shared" si="257"/>
        <v>1</v>
      </c>
      <c r="CW232" s="70">
        <f t="shared" si="319"/>
        <v>-244.4</v>
      </c>
      <c r="CX232" s="70">
        <f t="shared" si="320"/>
        <v>3.2294871812164677E-4</v>
      </c>
      <c r="CY232" s="70">
        <f t="shared" si="321"/>
        <v>2.9786761760613552E+16</v>
      </c>
      <c r="CZ232" s="70">
        <f t="shared" si="322"/>
        <v>23658.984267543834</v>
      </c>
    </row>
    <row r="233" spans="1:104">
      <c r="A233" s="62">
        <f t="shared" si="258"/>
        <v>652.57504118747204</v>
      </c>
      <c r="B233" s="62">
        <f t="shared" si="259"/>
        <v>7.5666666666666664</v>
      </c>
      <c r="C233" s="83">
        <f t="shared" si="328"/>
        <v>9.8550000000000004</v>
      </c>
      <c r="D233" s="87"/>
      <c r="E233" s="65">
        <f t="shared" si="260"/>
        <v>46426057306791.555</v>
      </c>
      <c r="F233" s="62">
        <f t="shared" si="323"/>
        <v>45.400000000000027</v>
      </c>
      <c r="G233" s="66">
        <v>227</v>
      </c>
      <c r="H233" s="71">
        <f t="shared" si="261"/>
        <v>227</v>
      </c>
      <c r="I233" s="71">
        <f t="shared" si="262"/>
        <v>1</v>
      </c>
      <c r="J233" s="71">
        <v>1</v>
      </c>
      <c r="K233" s="62">
        <f t="shared" si="263"/>
        <v>1</v>
      </c>
      <c r="L233" s="70">
        <f t="shared" si="249"/>
        <v>174254976000</v>
      </c>
      <c r="M233" s="70">
        <f t="shared" si="264"/>
        <v>39555879552000</v>
      </c>
      <c r="N233" s="70">
        <f t="shared" si="265"/>
        <v>464260573067915.56</v>
      </c>
      <c r="O233" s="70">
        <f t="shared" si="266"/>
        <v>2321302865339577.5</v>
      </c>
      <c r="P233" s="70">
        <f t="shared" si="267"/>
        <v>24515.069047276029</v>
      </c>
      <c r="Q233" s="99">
        <f t="shared" si="327"/>
        <v>11.73682846459274</v>
      </c>
      <c r="S233" s="71">
        <f t="shared" si="268"/>
        <v>217</v>
      </c>
      <c r="T233" s="71">
        <f t="shared" si="269"/>
        <v>2.0499999999999998</v>
      </c>
      <c r="U233" s="71">
        <v>1</v>
      </c>
      <c r="V233" s="62">
        <f t="shared" si="270"/>
        <v>1.05</v>
      </c>
      <c r="W233" s="70">
        <f t="shared" si="250"/>
        <v>23233996800</v>
      </c>
      <c r="X233" s="70">
        <f t="shared" si="271"/>
        <v>5293866170880</v>
      </c>
      <c r="Y233" s="70">
        <f t="shared" si="272"/>
        <v>237933543697306.59</v>
      </c>
      <c r="Z233" s="70">
        <f t="shared" si="273"/>
        <v>4758670873946134</v>
      </c>
      <c r="AA233" s="70">
        <f t="shared" si="274"/>
        <v>24515.069047276029</v>
      </c>
      <c r="AB233" s="99">
        <f t="shared" si="247"/>
        <v>44.945137639880095</v>
      </c>
      <c r="AD233" s="71">
        <f t="shared" si="275"/>
        <v>192</v>
      </c>
      <c r="AE233" s="71">
        <f t="shared" si="276"/>
        <v>3.2249999999999996</v>
      </c>
      <c r="AF233" s="71">
        <v>1</v>
      </c>
      <c r="AG233" s="62">
        <f t="shared" si="277"/>
        <v>1.175</v>
      </c>
      <c r="AH233" s="70">
        <f t="shared" si="251"/>
        <v>2323399680</v>
      </c>
      <c r="AI233" s="70">
        <f t="shared" si="278"/>
        <v>524158967808</v>
      </c>
      <c r="AJ233" s="70">
        <f t="shared" si="279"/>
        <v>11697190219875.187</v>
      </c>
      <c r="AK233" s="70">
        <f t="shared" si="280"/>
        <v>7486201740720138</v>
      </c>
      <c r="AL233" s="70">
        <f t="shared" si="281"/>
        <v>24515.069047276029</v>
      </c>
      <c r="AM233" s="99">
        <f t="shared" si="324"/>
        <v>22.31611197799802</v>
      </c>
      <c r="AO233" s="71">
        <f t="shared" si="282"/>
        <v>162</v>
      </c>
      <c r="AP233" s="71">
        <f t="shared" si="283"/>
        <v>4.55</v>
      </c>
      <c r="AQ233" s="71">
        <v>1</v>
      </c>
      <c r="AR233" s="62">
        <f t="shared" si="284"/>
        <v>1.325</v>
      </c>
      <c r="AS233" s="70">
        <f t="shared" si="252"/>
        <v>199148544</v>
      </c>
      <c r="AT233" s="70">
        <f t="shared" si="285"/>
        <v>42747234969.599998</v>
      </c>
      <c r="AU233" s="70">
        <f t="shared" si="286"/>
        <v>257859571223.02325</v>
      </c>
      <c r="AV233" s="70">
        <f t="shared" si="287"/>
        <v>1.0561928037295078E+16</v>
      </c>
      <c r="AW233" s="70">
        <f t="shared" si="288"/>
        <v>24515.069047276029</v>
      </c>
      <c r="AX233" s="99">
        <f t="shared" si="248"/>
        <v>6.0321929922813</v>
      </c>
      <c r="AZ233" s="71">
        <f t="shared" si="289"/>
        <v>125</v>
      </c>
      <c r="BA233" s="71">
        <f t="shared" si="290"/>
        <v>6.06</v>
      </c>
      <c r="BB233" s="71">
        <v>1</v>
      </c>
      <c r="BC233" s="62">
        <f t="shared" si="291"/>
        <v>1.51</v>
      </c>
      <c r="BD233" s="70">
        <f t="shared" si="253"/>
        <v>1128960</v>
      </c>
      <c r="BE233" s="70">
        <f t="shared" si="292"/>
        <v>213091200</v>
      </c>
      <c r="BF233" s="70">
        <f t="shared" si="293"/>
        <v>2033398579.2000165</v>
      </c>
      <c r="BG233" s="70">
        <f t="shared" si="294"/>
        <v>1.406709536395784E+16</v>
      </c>
      <c r="BH233" s="70">
        <f t="shared" si="295"/>
        <v>24515.069047276029</v>
      </c>
      <c r="BI233" s="99">
        <f t="shared" si="331"/>
        <v>9.5423864486192596</v>
      </c>
      <c r="BK233" s="71">
        <f t="shared" si="296"/>
        <v>75</v>
      </c>
      <c r="BL233" s="71">
        <f t="shared" si="297"/>
        <v>7.8199999999999994</v>
      </c>
      <c r="BM233" s="71">
        <v>1</v>
      </c>
      <c r="BN233" s="62">
        <f t="shared" si="298"/>
        <v>1.76</v>
      </c>
      <c r="BO233" s="70">
        <f t="shared" si="254"/>
        <v>600</v>
      </c>
      <c r="BP233" s="70">
        <f t="shared" si="299"/>
        <v>79200</v>
      </c>
      <c r="BQ233" s="70">
        <f t="shared" si="300"/>
        <v>2562457.6000000122</v>
      </c>
      <c r="BR233" s="70">
        <f t="shared" si="301"/>
        <v>1.8152588406955496E+16</v>
      </c>
      <c r="BS233" s="70">
        <f t="shared" si="302"/>
        <v>24515.069047276029</v>
      </c>
      <c r="BT233" s="99">
        <f t="shared" si="329"/>
        <v>32.354262626262781</v>
      </c>
      <c r="BV233" s="71">
        <f t="shared" si="303"/>
        <v>20</v>
      </c>
      <c r="BW233" s="71">
        <f t="shared" si="304"/>
        <v>9.8550000000000004</v>
      </c>
      <c r="BX233" s="71">
        <v>5</v>
      </c>
      <c r="BY233" s="62">
        <f t="shared" si="305"/>
        <v>2.0350000000000001</v>
      </c>
      <c r="BZ233" s="70">
        <f t="shared" si="255"/>
        <v>5</v>
      </c>
      <c r="CA233" s="70">
        <f t="shared" si="306"/>
        <v>203.5</v>
      </c>
      <c r="CB233" s="70">
        <f t="shared" si="307"/>
        <v>1576.8000000000022</v>
      </c>
      <c r="CC233" s="70">
        <f t="shared" si="308"/>
        <v>2.287643973792154E+16</v>
      </c>
      <c r="CD233" s="70">
        <f t="shared" si="309"/>
        <v>24515.069047276029</v>
      </c>
      <c r="CE233" s="99">
        <f t="shared" si="330"/>
        <v>7.7484029484029593</v>
      </c>
      <c r="CG233" s="71">
        <f t="shared" si="310"/>
        <v>-30</v>
      </c>
      <c r="CH233" s="71">
        <f t="shared" si="311"/>
        <v>12.14</v>
      </c>
      <c r="CI233" s="71">
        <v>1</v>
      </c>
      <c r="CJ233" s="62">
        <f t="shared" si="312"/>
        <v>2.2850000000000001</v>
      </c>
      <c r="CK233" s="70">
        <f t="shared" si="256"/>
        <v>1</v>
      </c>
      <c r="CL233" s="70">
        <f t="shared" si="313"/>
        <v>-68.550000000000011</v>
      </c>
      <c r="CM233" s="70">
        <f t="shared" si="314"/>
        <v>1.8968749999999968</v>
      </c>
      <c r="CN233" s="70">
        <f t="shared" si="315"/>
        <v>2.8180616785222476E+16</v>
      </c>
      <c r="CO233" s="70">
        <f t="shared" si="316"/>
        <v>24515.069047276029</v>
      </c>
      <c r="CR233" s="71">
        <f t="shared" si="317"/>
        <v>-93</v>
      </c>
      <c r="CS233" s="71">
        <f t="shared" si="318"/>
        <v>14.74</v>
      </c>
      <c r="CT233" s="71">
        <v>1</v>
      </c>
      <c r="CU233" s="62">
        <f t="shared" si="325"/>
        <v>2.6</v>
      </c>
      <c r="CV233" s="70">
        <f t="shared" si="257"/>
        <v>1</v>
      </c>
      <c r="CW233" s="70">
        <f t="shared" si="319"/>
        <v>-241.8</v>
      </c>
      <c r="CX233" s="70">
        <f t="shared" si="320"/>
        <v>3.7097066125473671E-4</v>
      </c>
      <c r="CY233" s="70">
        <f t="shared" si="321"/>
        <v>3.4216004235105376E+16</v>
      </c>
      <c r="CZ233" s="70">
        <f t="shared" si="322"/>
        <v>24515.069047276029</v>
      </c>
    </row>
    <row r="234" spans="1:104">
      <c r="A234" s="62">
        <f t="shared" si="258"/>
        <v>675.58805031573195</v>
      </c>
      <c r="B234" s="62">
        <f t="shared" si="259"/>
        <v>7.6</v>
      </c>
      <c r="C234" s="83">
        <f t="shared" si="328"/>
        <v>9.8550000000000004</v>
      </c>
      <c r="D234" s="87"/>
      <c r="E234" s="65">
        <f t="shared" si="260"/>
        <v>53329535657309.531</v>
      </c>
      <c r="F234" s="62">
        <f t="shared" si="323"/>
        <v>45.600000000000023</v>
      </c>
      <c r="G234" s="66">
        <v>228</v>
      </c>
      <c r="H234" s="71">
        <f t="shared" si="261"/>
        <v>228</v>
      </c>
      <c r="I234" s="71">
        <f t="shared" si="262"/>
        <v>1</v>
      </c>
      <c r="J234" s="71">
        <v>1</v>
      </c>
      <c r="K234" s="62">
        <f t="shared" si="263"/>
        <v>1</v>
      </c>
      <c r="L234" s="70">
        <f t="shared" si="249"/>
        <v>174254976000</v>
      </c>
      <c r="M234" s="70">
        <f t="shared" si="264"/>
        <v>39730134528000</v>
      </c>
      <c r="N234" s="70">
        <f t="shared" si="265"/>
        <v>533295356573095.31</v>
      </c>
      <c r="O234" s="70">
        <f t="shared" si="266"/>
        <v>2666476782865476.5</v>
      </c>
      <c r="P234" s="70">
        <f t="shared" si="267"/>
        <v>25402.110691871523</v>
      </c>
      <c r="Q234" s="99">
        <f t="shared" si="327"/>
        <v>13.422943639852337</v>
      </c>
      <c r="S234" s="71">
        <f t="shared" si="268"/>
        <v>218</v>
      </c>
      <c r="T234" s="71">
        <f t="shared" si="269"/>
        <v>2.0499999999999998</v>
      </c>
      <c r="U234" s="71">
        <v>1</v>
      </c>
      <c r="V234" s="62">
        <f t="shared" si="270"/>
        <v>1.05</v>
      </c>
      <c r="W234" s="70">
        <f t="shared" si="250"/>
        <v>23233996800</v>
      </c>
      <c r="X234" s="70">
        <f t="shared" si="271"/>
        <v>5318261867520</v>
      </c>
      <c r="Y234" s="70">
        <f t="shared" si="272"/>
        <v>273313870243711.19</v>
      </c>
      <c r="Z234" s="70">
        <f t="shared" si="273"/>
        <v>5466277404874227</v>
      </c>
      <c r="AA234" s="70">
        <f t="shared" si="274"/>
        <v>25402.110691871523</v>
      </c>
      <c r="AB234" s="99">
        <f t="shared" ref="AB234:AB297" si="332">Y234/X234</f>
        <v>51.391578123091236</v>
      </c>
      <c r="AD234" s="71">
        <f t="shared" si="275"/>
        <v>193</v>
      </c>
      <c r="AE234" s="71">
        <f t="shared" si="276"/>
        <v>3.2249999999999996</v>
      </c>
      <c r="AF234" s="71">
        <v>1</v>
      </c>
      <c r="AG234" s="62">
        <f t="shared" si="277"/>
        <v>1.175</v>
      </c>
      <c r="AH234" s="70">
        <f t="shared" si="251"/>
        <v>2323399680</v>
      </c>
      <c r="AI234" s="70">
        <f t="shared" si="278"/>
        <v>526888962432</v>
      </c>
      <c r="AJ234" s="70">
        <f t="shared" si="279"/>
        <v>13436543163658.035</v>
      </c>
      <c r="AK234" s="70">
        <f t="shared" si="280"/>
        <v>8599387624741161</v>
      </c>
      <c r="AL234" s="70">
        <f t="shared" si="281"/>
        <v>25402.110691871523</v>
      </c>
      <c r="AM234" s="99">
        <f t="shared" si="324"/>
        <v>25.501659973361367</v>
      </c>
      <c r="AO234" s="71">
        <f t="shared" si="282"/>
        <v>163</v>
      </c>
      <c r="AP234" s="71">
        <f t="shared" si="283"/>
        <v>4.55</v>
      </c>
      <c r="AQ234" s="71">
        <v>1</v>
      </c>
      <c r="AR234" s="62">
        <f t="shared" si="284"/>
        <v>1.325</v>
      </c>
      <c r="AS234" s="70">
        <f t="shared" si="252"/>
        <v>199148544</v>
      </c>
      <c r="AT234" s="70">
        <f t="shared" si="285"/>
        <v>43011106790.400002</v>
      </c>
      <c r="AU234" s="70">
        <f t="shared" si="286"/>
        <v>296202865284.12762</v>
      </c>
      <c r="AV234" s="70">
        <f t="shared" si="287"/>
        <v>1.2132469362037918E+16</v>
      </c>
      <c r="AW234" s="70">
        <f t="shared" si="288"/>
        <v>25402.110691871523</v>
      </c>
      <c r="AX234" s="99">
        <f t="shared" si="248"/>
        <v>6.8866599208332753</v>
      </c>
      <c r="AZ234" s="71">
        <f t="shared" si="289"/>
        <v>126</v>
      </c>
      <c r="BA234" s="71">
        <f t="shared" si="290"/>
        <v>6.06</v>
      </c>
      <c r="BB234" s="71">
        <v>1</v>
      </c>
      <c r="BC234" s="62">
        <f t="shared" si="291"/>
        <v>1.51</v>
      </c>
      <c r="BD234" s="70">
        <f t="shared" si="253"/>
        <v>1128960</v>
      </c>
      <c r="BE234" s="70">
        <f t="shared" si="292"/>
        <v>214795929.59999999</v>
      </c>
      <c r="BF234" s="70">
        <f t="shared" si="293"/>
        <v>2335761602.9803677</v>
      </c>
      <c r="BG234" s="70">
        <f t="shared" si="294"/>
        <v>1.6158849304164788E+16</v>
      </c>
      <c r="BH234" s="70">
        <f t="shared" si="295"/>
        <v>25402.110691871523</v>
      </c>
      <c r="BI234" s="99">
        <f t="shared" si="331"/>
        <v>10.874328984399748</v>
      </c>
      <c r="BK234" s="71">
        <f t="shared" si="296"/>
        <v>76</v>
      </c>
      <c r="BL234" s="71">
        <f t="shared" si="297"/>
        <v>7.8199999999999994</v>
      </c>
      <c r="BM234" s="71">
        <v>1</v>
      </c>
      <c r="BN234" s="62">
        <f t="shared" si="298"/>
        <v>1.76</v>
      </c>
      <c r="BO234" s="70">
        <f t="shared" si="254"/>
        <v>600</v>
      </c>
      <c r="BP234" s="70">
        <f t="shared" si="299"/>
        <v>80256</v>
      </c>
      <c r="BQ234" s="70">
        <f t="shared" si="300"/>
        <v>2943490.8298696647</v>
      </c>
      <c r="BR234" s="70">
        <f t="shared" si="301"/>
        <v>2.0851848442008024E+16</v>
      </c>
      <c r="BS234" s="70">
        <f t="shared" si="302"/>
        <v>25402.110691871523</v>
      </c>
      <c r="BT234" s="99">
        <f t="shared" si="329"/>
        <v>36.676271305194184</v>
      </c>
      <c r="BV234" s="71">
        <f t="shared" si="303"/>
        <v>21</v>
      </c>
      <c r="BW234" s="71">
        <f t="shared" si="304"/>
        <v>9.8550000000000004</v>
      </c>
      <c r="BX234" s="71">
        <v>1</v>
      </c>
      <c r="BY234" s="62">
        <f t="shared" si="305"/>
        <v>2.0350000000000001</v>
      </c>
      <c r="BZ234" s="70">
        <f t="shared" si="255"/>
        <v>5</v>
      </c>
      <c r="CA234" s="70">
        <f t="shared" si="306"/>
        <v>213.67500000000001</v>
      </c>
      <c r="CB234" s="70">
        <f t="shared" si="307"/>
        <v>1811.2675661593273</v>
      </c>
      <c r="CC234" s="70">
        <f t="shared" si="308"/>
        <v>2.6278128695139272E+16</v>
      </c>
      <c r="CD234" s="70">
        <f t="shared" si="309"/>
        <v>25402.110691871523</v>
      </c>
      <c r="CE234" s="99">
        <f t="shared" si="330"/>
        <v>8.4767406863663375</v>
      </c>
      <c r="CG234" s="71">
        <f t="shared" si="310"/>
        <v>-29</v>
      </c>
      <c r="CH234" s="71">
        <f t="shared" si="311"/>
        <v>12.14</v>
      </c>
      <c r="CI234" s="71">
        <v>1</v>
      </c>
      <c r="CJ234" s="62">
        <f t="shared" si="312"/>
        <v>2.2850000000000001</v>
      </c>
      <c r="CK234" s="70">
        <f t="shared" si="256"/>
        <v>1</v>
      </c>
      <c r="CL234" s="70">
        <f t="shared" si="313"/>
        <v>-66.265000000000001</v>
      </c>
      <c r="CM234" s="70">
        <f t="shared" si="314"/>
        <v>2.1789371921349967</v>
      </c>
      <c r="CN234" s="70">
        <f t="shared" si="315"/>
        <v>3.2371028143986888E+16</v>
      </c>
      <c r="CO234" s="70">
        <f t="shared" si="316"/>
        <v>25402.110691871523</v>
      </c>
      <c r="CR234" s="71">
        <f t="shared" si="317"/>
        <v>-92</v>
      </c>
      <c r="CS234" s="71">
        <f t="shared" si="318"/>
        <v>14.74</v>
      </c>
      <c r="CT234" s="71">
        <v>1</v>
      </c>
      <c r="CU234" s="62">
        <f t="shared" si="325"/>
        <v>2.6</v>
      </c>
      <c r="CV234" s="70">
        <f t="shared" si="257"/>
        <v>1</v>
      </c>
      <c r="CW234" s="70">
        <f t="shared" si="319"/>
        <v>-239.20000000000002</v>
      </c>
      <c r="CX234" s="70">
        <f t="shared" si="320"/>
        <v>4.2613338833547839E-4</v>
      </c>
      <c r="CY234" s="70">
        <f t="shared" si="321"/>
        <v>3.9303867779437128E+16</v>
      </c>
      <c r="CZ234" s="70">
        <f t="shared" si="322"/>
        <v>25402.110691871523</v>
      </c>
    </row>
    <row r="235" spans="1:104">
      <c r="A235" s="62">
        <f t="shared" si="258"/>
        <v>699.41261145826104</v>
      </c>
      <c r="B235" s="62">
        <f t="shared" si="259"/>
        <v>7.6333333333333337</v>
      </c>
      <c r="C235" s="83">
        <f t="shared" si="328"/>
        <v>9.8550000000000004</v>
      </c>
      <c r="D235" s="87"/>
      <c r="E235" s="65">
        <f t="shared" si="260"/>
        <v>61259549882307.187</v>
      </c>
      <c r="F235" s="62">
        <f t="shared" si="323"/>
        <v>45.800000000000026</v>
      </c>
      <c r="G235" s="66">
        <v>229</v>
      </c>
      <c r="H235" s="71">
        <f t="shared" si="261"/>
        <v>229</v>
      </c>
      <c r="I235" s="71">
        <f t="shared" si="262"/>
        <v>1</v>
      </c>
      <c r="J235" s="71">
        <v>1</v>
      </c>
      <c r="K235" s="62">
        <f t="shared" si="263"/>
        <v>1</v>
      </c>
      <c r="L235" s="70">
        <f t="shared" si="249"/>
        <v>174254976000</v>
      </c>
      <c r="M235" s="70">
        <f t="shared" si="264"/>
        <v>39904389504000</v>
      </c>
      <c r="N235" s="70">
        <f t="shared" si="265"/>
        <v>612595498823071.87</v>
      </c>
      <c r="O235" s="70">
        <f t="shared" si="266"/>
        <v>3062977494115359.5</v>
      </c>
      <c r="P235" s="70">
        <f t="shared" si="267"/>
        <v>26321.227944545892</v>
      </c>
      <c r="Q235" s="99">
        <f t="shared" si="327"/>
        <v>15.351581779284345</v>
      </c>
      <c r="S235" s="71">
        <f t="shared" si="268"/>
        <v>219</v>
      </c>
      <c r="T235" s="71">
        <f t="shared" si="269"/>
        <v>2.0499999999999998</v>
      </c>
      <c r="U235" s="71">
        <v>1</v>
      </c>
      <c r="V235" s="62">
        <f t="shared" si="270"/>
        <v>1.05</v>
      </c>
      <c r="W235" s="70">
        <f t="shared" si="250"/>
        <v>23233996800</v>
      </c>
      <c r="X235" s="70">
        <f t="shared" si="271"/>
        <v>5342657564160</v>
      </c>
      <c r="Y235" s="70">
        <f t="shared" si="272"/>
        <v>313955193146824.12</v>
      </c>
      <c r="Z235" s="70">
        <f t="shared" si="273"/>
        <v>6279103862936486</v>
      </c>
      <c r="AA235" s="70">
        <f t="shared" si="274"/>
        <v>26321.227944545892</v>
      </c>
      <c r="AB235" s="99">
        <f t="shared" si="332"/>
        <v>58.763862249551785</v>
      </c>
      <c r="AD235" s="71">
        <f t="shared" si="275"/>
        <v>194</v>
      </c>
      <c r="AE235" s="71">
        <f t="shared" si="276"/>
        <v>3.2249999999999996</v>
      </c>
      <c r="AF235" s="71">
        <v>1</v>
      </c>
      <c r="AG235" s="62">
        <f t="shared" si="277"/>
        <v>1.175</v>
      </c>
      <c r="AH235" s="70">
        <f t="shared" si="251"/>
        <v>2323399680</v>
      </c>
      <c r="AI235" s="70">
        <f t="shared" si="278"/>
        <v>529618957056</v>
      </c>
      <c r="AJ235" s="70">
        <f t="shared" si="279"/>
        <v>15434535028940.645</v>
      </c>
      <c r="AK235" s="70">
        <f t="shared" si="280"/>
        <v>9878102418522032</v>
      </c>
      <c r="AL235" s="70">
        <f t="shared" si="281"/>
        <v>26321.227944545892</v>
      </c>
      <c r="AM235" s="99">
        <f t="shared" si="324"/>
        <v>29.142716330882113</v>
      </c>
      <c r="AO235" s="71">
        <f t="shared" si="282"/>
        <v>164</v>
      </c>
      <c r="AP235" s="71">
        <f t="shared" si="283"/>
        <v>4.55</v>
      </c>
      <c r="AQ235" s="71">
        <v>1</v>
      </c>
      <c r="AR235" s="62">
        <f t="shared" si="284"/>
        <v>1.325</v>
      </c>
      <c r="AS235" s="70">
        <f t="shared" si="252"/>
        <v>199148544</v>
      </c>
      <c r="AT235" s="70">
        <f t="shared" si="285"/>
        <v>43274978611.199997</v>
      </c>
      <c r="AU235" s="70">
        <f t="shared" si="286"/>
        <v>340247744097.28577</v>
      </c>
      <c r="AV235" s="70">
        <f t="shared" si="287"/>
        <v>1.3936547598224884E+16</v>
      </c>
      <c r="AW235" s="70">
        <f t="shared" si="288"/>
        <v>26321.227944545892</v>
      </c>
      <c r="AX235" s="99">
        <f t="shared" si="248"/>
        <v>7.8624589778358951</v>
      </c>
      <c r="AZ235" s="71">
        <f t="shared" si="289"/>
        <v>127</v>
      </c>
      <c r="BA235" s="71">
        <f t="shared" si="290"/>
        <v>6.06</v>
      </c>
      <c r="BB235" s="71">
        <v>1</v>
      </c>
      <c r="BC235" s="62">
        <f t="shared" si="291"/>
        <v>1.51</v>
      </c>
      <c r="BD235" s="70">
        <f t="shared" si="253"/>
        <v>1128960</v>
      </c>
      <c r="BE235" s="70">
        <f t="shared" si="292"/>
        <v>216500659.19999999</v>
      </c>
      <c r="BF235" s="70">
        <f t="shared" si="293"/>
        <v>2683085511.0087862</v>
      </c>
      <c r="BG235" s="70">
        <f t="shared" si="294"/>
        <v>1.856164361433908E+16</v>
      </c>
      <c r="BH235" s="70">
        <f t="shared" si="295"/>
        <v>26321.227944545892</v>
      </c>
      <c r="BI235" s="99">
        <f t="shared" si="331"/>
        <v>12.392966935635023</v>
      </c>
      <c r="BK235" s="71">
        <f t="shared" si="296"/>
        <v>77</v>
      </c>
      <c r="BL235" s="71">
        <f t="shared" si="297"/>
        <v>7.8199999999999994</v>
      </c>
      <c r="BM235" s="71">
        <v>1</v>
      </c>
      <c r="BN235" s="62">
        <f t="shared" si="298"/>
        <v>1.76</v>
      </c>
      <c r="BO235" s="70">
        <f t="shared" si="254"/>
        <v>600</v>
      </c>
      <c r="BP235" s="70">
        <f t="shared" si="299"/>
        <v>81312</v>
      </c>
      <c r="BQ235" s="70">
        <f t="shared" si="300"/>
        <v>3381183.0742201419</v>
      </c>
      <c r="BR235" s="70">
        <f t="shared" si="301"/>
        <v>2.3952484003982108E+16</v>
      </c>
      <c r="BS235" s="70">
        <f t="shared" si="302"/>
        <v>26321.227944545892</v>
      </c>
      <c r="BT235" s="99">
        <f t="shared" si="329"/>
        <v>41.582830015497613</v>
      </c>
      <c r="BV235" s="71">
        <f t="shared" si="303"/>
        <v>22</v>
      </c>
      <c r="BW235" s="71">
        <f t="shared" si="304"/>
        <v>9.8550000000000004</v>
      </c>
      <c r="BX235" s="71">
        <v>1</v>
      </c>
      <c r="BY235" s="62">
        <f t="shared" si="305"/>
        <v>2.0350000000000001</v>
      </c>
      <c r="BZ235" s="70">
        <f t="shared" si="255"/>
        <v>5</v>
      </c>
      <c r="CA235" s="70">
        <f t="shared" si="306"/>
        <v>223.85000000000002</v>
      </c>
      <c r="CB235" s="70">
        <f t="shared" si="307"/>
        <v>2080.6000737067025</v>
      </c>
      <c r="CC235" s="70">
        <f t="shared" si="308"/>
        <v>3.0185643204506868E+16</v>
      </c>
      <c r="CD235" s="70">
        <f t="shared" si="309"/>
        <v>26321.227944545892</v>
      </c>
      <c r="CE235" s="99">
        <f t="shared" si="330"/>
        <v>9.2946172602488382</v>
      </c>
      <c r="CG235" s="71">
        <f t="shared" si="310"/>
        <v>-28</v>
      </c>
      <c r="CH235" s="71">
        <f t="shared" si="311"/>
        <v>12.14</v>
      </c>
      <c r="CI235" s="71">
        <v>1</v>
      </c>
      <c r="CJ235" s="62">
        <f t="shared" si="312"/>
        <v>2.2850000000000001</v>
      </c>
      <c r="CK235" s="70">
        <f t="shared" si="256"/>
        <v>1</v>
      </c>
      <c r="CL235" s="70">
        <f t="shared" si="313"/>
        <v>-63.980000000000004</v>
      </c>
      <c r="CM235" s="70">
        <f t="shared" si="314"/>
        <v>2.5029415682473291</v>
      </c>
      <c r="CN235" s="70">
        <f t="shared" si="315"/>
        <v>3.7184546778560464E+16</v>
      </c>
      <c r="CO235" s="70">
        <f t="shared" si="316"/>
        <v>26321.227944545892</v>
      </c>
      <c r="CR235" s="71">
        <f t="shared" si="317"/>
        <v>-91</v>
      </c>
      <c r="CS235" s="71">
        <f t="shared" si="318"/>
        <v>14.74</v>
      </c>
      <c r="CT235" s="71">
        <v>1</v>
      </c>
      <c r="CU235" s="62">
        <f t="shared" si="325"/>
        <v>2.6</v>
      </c>
      <c r="CV235" s="70">
        <f t="shared" si="257"/>
        <v>1</v>
      </c>
      <c r="CW235" s="70">
        <f t="shared" si="319"/>
        <v>-236.6</v>
      </c>
      <c r="CX235" s="70">
        <f t="shared" si="320"/>
        <v>4.8949872219027687E-4</v>
      </c>
      <c r="CY235" s="70">
        <f t="shared" si="321"/>
        <v>4.51482882632604E+16</v>
      </c>
      <c r="CZ235" s="70">
        <f t="shared" si="322"/>
        <v>26321.227944545892</v>
      </c>
    </row>
    <row r="236" spans="1:104">
      <c r="A236" s="62">
        <f t="shared" si="258"/>
        <v>724.07734393503563</v>
      </c>
      <c r="B236" s="62">
        <f t="shared" si="259"/>
        <v>7.666666666666667</v>
      </c>
      <c r="C236" s="83">
        <f t="shared" si="328"/>
        <v>9.8550000000000004</v>
      </c>
      <c r="D236" s="87"/>
      <c r="E236" s="65">
        <f t="shared" si="260"/>
        <v>70368744177665.078</v>
      </c>
      <c r="F236" s="62">
        <f t="shared" si="323"/>
        <v>46.000000000000021</v>
      </c>
      <c r="G236" s="66">
        <v>230</v>
      </c>
      <c r="H236" s="71">
        <f t="shared" si="261"/>
        <v>230</v>
      </c>
      <c r="I236" s="71">
        <f t="shared" si="262"/>
        <v>1</v>
      </c>
      <c r="J236" s="71">
        <v>1</v>
      </c>
      <c r="K236" s="62">
        <f t="shared" si="263"/>
        <v>1</v>
      </c>
      <c r="L236" s="70">
        <f t="shared" si="249"/>
        <v>174254976000</v>
      </c>
      <c r="M236" s="70">
        <f t="shared" si="264"/>
        <v>40078644480000</v>
      </c>
      <c r="N236" s="70">
        <f t="shared" si="265"/>
        <v>703687441776650.75</v>
      </c>
      <c r="O236" s="70">
        <f t="shared" si="266"/>
        <v>3518437208883254</v>
      </c>
      <c r="P236" s="70">
        <f t="shared" si="267"/>
        <v>27273.57995488634</v>
      </c>
      <c r="Q236" s="99">
        <f t="shared" si="327"/>
        <v>17.557665707177399</v>
      </c>
      <c r="S236" s="71">
        <f t="shared" si="268"/>
        <v>220</v>
      </c>
      <c r="T236" s="71">
        <f t="shared" si="269"/>
        <v>2.0499999999999998</v>
      </c>
      <c r="U236" s="71">
        <v>15</v>
      </c>
      <c r="V236" s="62">
        <f t="shared" si="270"/>
        <v>1.05</v>
      </c>
      <c r="W236" s="70">
        <f t="shared" si="250"/>
        <v>348509952000</v>
      </c>
      <c r="X236" s="70">
        <f t="shared" si="271"/>
        <v>80505798912000</v>
      </c>
      <c r="Y236" s="70">
        <f t="shared" si="272"/>
        <v>360639813910533.31</v>
      </c>
      <c r="Z236" s="70">
        <f t="shared" si="273"/>
        <v>7212796278210670</v>
      </c>
      <c r="AA236" s="70">
        <f t="shared" si="274"/>
        <v>27273.57995488634</v>
      </c>
      <c r="AB236" s="99">
        <f t="shared" si="332"/>
        <v>4.4796749896829757</v>
      </c>
      <c r="AD236" s="71">
        <f t="shared" si="275"/>
        <v>195</v>
      </c>
      <c r="AE236" s="71">
        <f t="shared" si="276"/>
        <v>3.2249999999999996</v>
      </c>
      <c r="AF236" s="71">
        <v>1</v>
      </c>
      <c r="AG236" s="62">
        <f t="shared" si="277"/>
        <v>1.175</v>
      </c>
      <c r="AH236" s="70">
        <f t="shared" si="251"/>
        <v>2323399680</v>
      </c>
      <c r="AI236" s="70">
        <f t="shared" si="278"/>
        <v>532348951680</v>
      </c>
      <c r="AJ236" s="70">
        <f t="shared" si="279"/>
        <v>17729624997888.23</v>
      </c>
      <c r="AK236" s="70">
        <f t="shared" si="280"/>
        <v>1.1346959998648492E+16</v>
      </c>
      <c r="AL236" s="70">
        <f t="shared" si="281"/>
        <v>27273.57995488634</v>
      </c>
      <c r="AM236" s="99">
        <f t="shared" si="324"/>
        <v>33.304517538611918</v>
      </c>
      <c r="AO236" s="71">
        <f t="shared" si="282"/>
        <v>165</v>
      </c>
      <c r="AP236" s="71">
        <f t="shared" si="283"/>
        <v>4.55</v>
      </c>
      <c r="AQ236" s="71">
        <v>1</v>
      </c>
      <c r="AR236" s="62">
        <f t="shared" si="284"/>
        <v>1.325</v>
      </c>
      <c r="AS236" s="70">
        <f t="shared" si="252"/>
        <v>199148544</v>
      </c>
      <c r="AT236" s="70">
        <f t="shared" si="285"/>
        <v>43538850432</v>
      </c>
      <c r="AU236" s="70">
        <f t="shared" si="286"/>
        <v>390842023936.00427</v>
      </c>
      <c r="AV236" s="70">
        <f t="shared" si="287"/>
        <v>1.6008889300418804E+16</v>
      </c>
      <c r="AW236" s="70">
        <f t="shared" si="288"/>
        <v>27273.57995488634</v>
      </c>
      <c r="AX236" s="99">
        <f t="shared" si="248"/>
        <v>8.9768567625925382</v>
      </c>
      <c r="AZ236" s="71">
        <f t="shared" si="289"/>
        <v>128</v>
      </c>
      <c r="BA236" s="71">
        <f t="shared" si="290"/>
        <v>6.06</v>
      </c>
      <c r="BB236" s="71">
        <v>1</v>
      </c>
      <c r="BC236" s="62">
        <f t="shared" si="291"/>
        <v>1.51</v>
      </c>
      <c r="BD236" s="70">
        <f t="shared" si="253"/>
        <v>1128960</v>
      </c>
      <c r="BE236" s="70">
        <f t="shared" si="292"/>
        <v>218205388.80000001</v>
      </c>
      <c r="BF236" s="70">
        <f t="shared" si="293"/>
        <v>3082055912.8121719</v>
      </c>
      <c r="BG236" s="70">
        <f t="shared" si="294"/>
        <v>2.132172948583252E+16</v>
      </c>
      <c r="BH236" s="70">
        <f t="shared" si="295"/>
        <v>27273.57995488634</v>
      </c>
      <c r="BI236" s="99">
        <f t="shared" si="331"/>
        <v>14.124563695523966</v>
      </c>
      <c r="BK236" s="71">
        <f t="shared" si="296"/>
        <v>78</v>
      </c>
      <c r="BL236" s="71">
        <f t="shared" si="297"/>
        <v>7.8199999999999994</v>
      </c>
      <c r="BM236" s="71">
        <v>1</v>
      </c>
      <c r="BN236" s="62">
        <f t="shared" si="298"/>
        <v>1.76</v>
      </c>
      <c r="BO236" s="70">
        <f t="shared" si="254"/>
        <v>600</v>
      </c>
      <c r="BP236" s="70">
        <f t="shared" si="299"/>
        <v>82368</v>
      </c>
      <c r="BQ236" s="70">
        <f t="shared" si="300"/>
        <v>3883959.4353004941</v>
      </c>
      <c r="BR236" s="70">
        <f t="shared" si="301"/>
        <v>2.7514178973467044E+16</v>
      </c>
      <c r="BS236" s="70">
        <f t="shared" si="302"/>
        <v>27273.57995488634</v>
      </c>
      <c r="BT236" s="99">
        <f t="shared" si="329"/>
        <v>47.153742172937235</v>
      </c>
      <c r="BV236" s="71">
        <f t="shared" si="303"/>
        <v>23</v>
      </c>
      <c r="BW236" s="71">
        <f t="shared" si="304"/>
        <v>9.8550000000000004</v>
      </c>
      <c r="BX236" s="71">
        <v>1</v>
      </c>
      <c r="BY236" s="62">
        <f t="shared" si="305"/>
        <v>2.0350000000000001</v>
      </c>
      <c r="BZ236" s="70">
        <f t="shared" si="255"/>
        <v>5</v>
      </c>
      <c r="CA236" s="70">
        <f t="shared" si="306"/>
        <v>234.02500000000001</v>
      </c>
      <c r="CB236" s="70">
        <f t="shared" si="307"/>
        <v>2389.9818820735995</v>
      </c>
      <c r="CC236" s="70">
        <f t="shared" si="308"/>
        <v>3.4674198693544468E+16</v>
      </c>
      <c r="CD236" s="70">
        <f t="shared" si="309"/>
        <v>27273.57995488634</v>
      </c>
      <c r="CE236" s="99">
        <f t="shared" si="330"/>
        <v>10.212506706862939</v>
      </c>
      <c r="CG236" s="71">
        <f t="shared" si="310"/>
        <v>-27</v>
      </c>
      <c r="CH236" s="71">
        <f t="shared" si="311"/>
        <v>12.14</v>
      </c>
      <c r="CI236" s="71">
        <v>1</v>
      </c>
      <c r="CJ236" s="62">
        <f t="shared" si="312"/>
        <v>2.2850000000000001</v>
      </c>
      <c r="CK236" s="70">
        <f t="shared" si="256"/>
        <v>1</v>
      </c>
      <c r="CL236" s="70">
        <f t="shared" si="313"/>
        <v>-61.695000000000007</v>
      </c>
      <c r="CM236" s="70">
        <f t="shared" si="314"/>
        <v>2.8751248620994065</v>
      </c>
      <c r="CN236" s="70">
        <f t="shared" si="315"/>
        <v>4.2713827715842704E+16</v>
      </c>
      <c r="CO236" s="70">
        <f t="shared" si="316"/>
        <v>27273.57995488634</v>
      </c>
      <c r="CR236" s="71">
        <f t="shared" si="317"/>
        <v>-90</v>
      </c>
      <c r="CS236" s="71">
        <f t="shared" si="318"/>
        <v>14.74</v>
      </c>
      <c r="CT236" s="71">
        <v>1</v>
      </c>
      <c r="CU236" s="62">
        <f t="shared" si="325"/>
        <v>2.6</v>
      </c>
      <c r="CV236" s="70">
        <f t="shared" si="257"/>
        <v>1</v>
      </c>
      <c r="CW236" s="70">
        <f t="shared" si="319"/>
        <v>-234</v>
      </c>
      <c r="CX236" s="70">
        <f t="shared" si="320"/>
        <v>5.6228637695312166E-4</v>
      </c>
      <c r="CY236" s="70">
        <f t="shared" si="321"/>
        <v>5.186176445893916E+16</v>
      </c>
      <c r="CZ236" s="70">
        <f t="shared" si="322"/>
        <v>27273.57995488634</v>
      </c>
    </row>
    <row r="237" spans="1:104">
      <c r="A237" s="62">
        <f t="shared" si="258"/>
        <v>749.61187632417182</v>
      </c>
      <c r="B237" s="62">
        <f t="shared" si="259"/>
        <v>7.7</v>
      </c>
      <c r="C237" s="83">
        <f t="shared" si="328"/>
        <v>9.8550000000000004</v>
      </c>
      <c r="D237" s="87"/>
      <c r="E237" s="65">
        <f t="shared" si="260"/>
        <v>80832460680091.078</v>
      </c>
      <c r="F237" s="62">
        <f t="shared" si="323"/>
        <v>46.200000000000024</v>
      </c>
      <c r="G237" s="66">
        <v>231</v>
      </c>
      <c r="H237" s="71">
        <f t="shared" si="261"/>
        <v>231</v>
      </c>
      <c r="I237" s="71">
        <f t="shared" si="262"/>
        <v>1</v>
      </c>
      <c r="J237" s="71">
        <v>1</v>
      </c>
      <c r="K237" s="62">
        <f t="shared" si="263"/>
        <v>1</v>
      </c>
      <c r="L237" s="70">
        <f t="shared" si="249"/>
        <v>174254976000</v>
      </c>
      <c r="M237" s="70">
        <f t="shared" si="264"/>
        <v>40252899456000</v>
      </c>
      <c r="N237" s="70">
        <f t="shared" si="265"/>
        <v>808324606800910.75</v>
      </c>
      <c r="O237" s="70">
        <f t="shared" si="266"/>
        <v>4041623034004554</v>
      </c>
      <c r="P237" s="70">
        <f t="shared" si="267"/>
        <v>28260.367737421278</v>
      </c>
      <c r="Q237" s="99">
        <f t="shared" si="327"/>
        <v>20.081152357347115</v>
      </c>
      <c r="S237" s="71">
        <f t="shared" si="268"/>
        <v>221</v>
      </c>
      <c r="T237" s="71">
        <f t="shared" si="269"/>
        <v>2.0499999999999998</v>
      </c>
      <c r="U237" s="71">
        <v>1</v>
      </c>
      <c r="V237" s="62">
        <f t="shared" si="270"/>
        <v>1.05</v>
      </c>
      <c r="W237" s="70">
        <f t="shared" si="250"/>
        <v>348509952000</v>
      </c>
      <c r="X237" s="70">
        <f t="shared" si="271"/>
        <v>80871734361600</v>
      </c>
      <c r="Y237" s="70">
        <f t="shared" si="272"/>
        <v>414266360985466.44</v>
      </c>
      <c r="Z237" s="70">
        <f t="shared" si="273"/>
        <v>8285327219709334</v>
      </c>
      <c r="AA237" s="70">
        <f t="shared" si="274"/>
        <v>28260.367737421278</v>
      </c>
      <c r="AB237" s="99">
        <f t="shared" si="332"/>
        <v>5.1225111499793785</v>
      </c>
      <c r="AD237" s="71">
        <f t="shared" si="275"/>
        <v>196</v>
      </c>
      <c r="AE237" s="71">
        <f t="shared" si="276"/>
        <v>3.2249999999999996</v>
      </c>
      <c r="AF237" s="71">
        <v>1</v>
      </c>
      <c r="AG237" s="62">
        <f t="shared" si="277"/>
        <v>1.175</v>
      </c>
      <c r="AH237" s="70">
        <f t="shared" si="251"/>
        <v>2323399680</v>
      </c>
      <c r="AI237" s="70">
        <f t="shared" si="278"/>
        <v>535078946304</v>
      </c>
      <c r="AJ237" s="70">
        <f t="shared" si="279"/>
        <v>20365991069788.523</v>
      </c>
      <c r="AK237" s="70">
        <f t="shared" si="280"/>
        <v>1.3034234284664684E+16</v>
      </c>
      <c r="AL237" s="70">
        <f t="shared" si="281"/>
        <v>28260.367737421278</v>
      </c>
      <c r="AM237" s="99">
        <f t="shared" si="324"/>
        <v>38.061656528376616</v>
      </c>
      <c r="AO237" s="71">
        <f t="shared" si="282"/>
        <v>166</v>
      </c>
      <c r="AP237" s="71">
        <f t="shared" si="283"/>
        <v>4.55</v>
      </c>
      <c r="AQ237" s="71">
        <v>1</v>
      </c>
      <c r="AR237" s="62">
        <f t="shared" si="284"/>
        <v>1.325</v>
      </c>
      <c r="AS237" s="70">
        <f t="shared" si="252"/>
        <v>199148544</v>
      </c>
      <c r="AT237" s="70">
        <f t="shared" si="285"/>
        <v>43802722252.799995</v>
      </c>
      <c r="AU237" s="70">
        <f t="shared" si="286"/>
        <v>448959589958.99994</v>
      </c>
      <c r="AV237" s="70">
        <f t="shared" si="287"/>
        <v>1.838938480472072E+16</v>
      </c>
      <c r="AW237" s="70">
        <f t="shared" si="288"/>
        <v>28260.367737421278</v>
      </c>
      <c r="AX237" s="99">
        <f t="shared" ref="AX237:AX300" si="333">AU237/AT237</f>
        <v>10.249581917943495</v>
      </c>
      <c r="AZ237" s="71">
        <f t="shared" si="289"/>
        <v>129</v>
      </c>
      <c r="BA237" s="71">
        <f t="shared" si="290"/>
        <v>6.06</v>
      </c>
      <c r="BB237" s="71">
        <v>1</v>
      </c>
      <c r="BC237" s="62">
        <f t="shared" si="291"/>
        <v>1.51</v>
      </c>
      <c r="BD237" s="70">
        <f t="shared" si="253"/>
        <v>1128960</v>
      </c>
      <c r="BE237" s="70">
        <f t="shared" si="292"/>
        <v>219910118.40000001</v>
      </c>
      <c r="BF237" s="70">
        <f t="shared" si="293"/>
        <v>3540352557.0562272</v>
      </c>
      <c r="BG237" s="70">
        <f t="shared" si="294"/>
        <v>2.4492235586067592E+16</v>
      </c>
      <c r="BH237" s="70">
        <f t="shared" si="295"/>
        <v>28260.367737421278</v>
      </c>
      <c r="BI237" s="99">
        <f t="shared" si="331"/>
        <v>16.099088949679849</v>
      </c>
      <c r="BK237" s="71">
        <f t="shared" si="296"/>
        <v>79</v>
      </c>
      <c r="BL237" s="71">
        <f t="shared" si="297"/>
        <v>7.8199999999999994</v>
      </c>
      <c r="BM237" s="71">
        <v>1</v>
      </c>
      <c r="BN237" s="62">
        <f t="shared" si="298"/>
        <v>1.76</v>
      </c>
      <c r="BO237" s="70">
        <f t="shared" si="254"/>
        <v>600</v>
      </c>
      <c r="BP237" s="70">
        <f t="shared" si="299"/>
        <v>83424</v>
      </c>
      <c r="BQ237" s="70">
        <f t="shared" si="300"/>
        <v>4461497.8142048912</v>
      </c>
      <c r="BR237" s="70">
        <f t="shared" si="301"/>
        <v>3.1605492125915608E+16</v>
      </c>
      <c r="BS237" s="70">
        <f t="shared" si="302"/>
        <v>28260.367737421278</v>
      </c>
      <c r="BT237" s="99">
        <f t="shared" si="329"/>
        <v>53.479787761374318</v>
      </c>
      <c r="BV237" s="71">
        <f t="shared" si="303"/>
        <v>24</v>
      </c>
      <c r="BW237" s="71">
        <f t="shared" si="304"/>
        <v>9.8550000000000004</v>
      </c>
      <c r="BX237" s="71">
        <v>1</v>
      </c>
      <c r="BY237" s="62">
        <f t="shared" si="305"/>
        <v>2.0350000000000001</v>
      </c>
      <c r="BZ237" s="70">
        <f t="shared" si="255"/>
        <v>5</v>
      </c>
      <c r="CA237" s="70">
        <f t="shared" si="306"/>
        <v>244.20000000000002</v>
      </c>
      <c r="CB237" s="70">
        <f t="shared" si="307"/>
        <v>2745.3682564106616</v>
      </c>
      <c r="CC237" s="70">
        <f t="shared" si="308"/>
        <v>3.983019500011488E+16</v>
      </c>
      <c r="CD237" s="70">
        <f t="shared" si="309"/>
        <v>28260.367737421278</v>
      </c>
      <c r="CE237" s="99">
        <f t="shared" si="330"/>
        <v>11.242294252295912</v>
      </c>
      <c r="CG237" s="71">
        <f t="shared" si="310"/>
        <v>-26</v>
      </c>
      <c r="CH237" s="71">
        <f t="shared" si="311"/>
        <v>12.14</v>
      </c>
      <c r="CI237" s="71">
        <v>1</v>
      </c>
      <c r="CJ237" s="62">
        <f t="shared" si="312"/>
        <v>2.2850000000000001</v>
      </c>
      <c r="CK237" s="70">
        <f t="shared" si="256"/>
        <v>1</v>
      </c>
      <c r="CL237" s="70">
        <f t="shared" si="313"/>
        <v>-59.410000000000004</v>
      </c>
      <c r="CM237" s="70">
        <f t="shared" si="314"/>
        <v>3.3026511995046657</v>
      </c>
      <c r="CN237" s="70">
        <f t="shared" si="315"/>
        <v>4.9065303632815288E+16</v>
      </c>
      <c r="CO237" s="70">
        <f t="shared" si="316"/>
        <v>28260.367737421278</v>
      </c>
      <c r="CR237" s="71">
        <f t="shared" si="317"/>
        <v>-89</v>
      </c>
      <c r="CS237" s="71">
        <f t="shared" si="318"/>
        <v>14.74</v>
      </c>
      <c r="CT237" s="71">
        <v>1</v>
      </c>
      <c r="CU237" s="62">
        <f t="shared" si="325"/>
        <v>2.6</v>
      </c>
      <c r="CV237" s="70">
        <f t="shared" si="257"/>
        <v>1</v>
      </c>
      <c r="CW237" s="70">
        <f t="shared" si="319"/>
        <v>-231.4</v>
      </c>
      <c r="CX237" s="70">
        <f t="shared" si="320"/>
        <v>6.4589743624329354E-4</v>
      </c>
      <c r="CY237" s="70">
        <f t="shared" si="321"/>
        <v>5.9573523521227128E+16</v>
      </c>
      <c r="CZ237" s="70">
        <f t="shared" si="322"/>
        <v>28260.367737421278</v>
      </c>
    </row>
    <row r="238" spans="1:104">
      <c r="A238" s="62">
        <f t="shared" si="258"/>
        <v>776.04688205333571</v>
      </c>
      <c r="B238" s="62">
        <f t="shared" si="259"/>
        <v>7.7333333333333334</v>
      </c>
      <c r="C238" s="83">
        <f t="shared" si="328"/>
        <v>9.8550000000000004</v>
      </c>
      <c r="D238" s="87"/>
      <c r="E238" s="65">
        <f t="shared" si="260"/>
        <v>92852114613583.141</v>
      </c>
      <c r="F238" s="62">
        <f t="shared" si="323"/>
        <v>46.400000000000027</v>
      </c>
      <c r="G238" s="66">
        <v>232</v>
      </c>
      <c r="H238" s="71">
        <f t="shared" si="261"/>
        <v>232</v>
      </c>
      <c r="I238" s="71">
        <f t="shared" si="262"/>
        <v>1</v>
      </c>
      <c r="J238" s="71">
        <v>1</v>
      </c>
      <c r="K238" s="62">
        <f t="shared" si="263"/>
        <v>1</v>
      </c>
      <c r="L238" s="70">
        <f t="shared" si="249"/>
        <v>174254976000</v>
      </c>
      <c r="M238" s="70">
        <f t="shared" si="264"/>
        <v>40427154432000</v>
      </c>
      <c r="N238" s="70">
        <f t="shared" si="265"/>
        <v>928521146135831.37</v>
      </c>
      <c r="O238" s="70">
        <f t="shared" si="266"/>
        <v>4642605730679157</v>
      </c>
      <c r="P238" s="70">
        <f t="shared" si="267"/>
        <v>29282.835682812536</v>
      </c>
      <c r="Q238" s="99">
        <f t="shared" si="327"/>
        <v>22.967759150539248</v>
      </c>
      <c r="S238" s="71">
        <f t="shared" si="268"/>
        <v>222</v>
      </c>
      <c r="T238" s="71">
        <f t="shared" si="269"/>
        <v>2.0499999999999998</v>
      </c>
      <c r="U238" s="71">
        <v>1</v>
      </c>
      <c r="V238" s="62">
        <f t="shared" si="270"/>
        <v>1.05</v>
      </c>
      <c r="W238" s="70">
        <f t="shared" si="250"/>
        <v>348509952000</v>
      </c>
      <c r="X238" s="70">
        <f t="shared" si="271"/>
        <v>81237669811200</v>
      </c>
      <c r="Y238" s="70">
        <f t="shared" si="272"/>
        <v>475867087394613.19</v>
      </c>
      <c r="Z238" s="70">
        <f t="shared" si="273"/>
        <v>9517341747892270</v>
      </c>
      <c r="AA238" s="70">
        <f t="shared" si="274"/>
        <v>29282.835682812536</v>
      </c>
      <c r="AB238" s="99">
        <f t="shared" si="332"/>
        <v>5.8577146353477358</v>
      </c>
      <c r="AD238" s="71">
        <f t="shared" si="275"/>
        <v>197</v>
      </c>
      <c r="AE238" s="71">
        <f t="shared" si="276"/>
        <v>3.2249999999999996</v>
      </c>
      <c r="AF238" s="71">
        <v>1</v>
      </c>
      <c r="AG238" s="62">
        <f t="shared" si="277"/>
        <v>1.175</v>
      </c>
      <c r="AH238" s="70">
        <f t="shared" si="251"/>
        <v>2323399680</v>
      </c>
      <c r="AI238" s="70">
        <f t="shared" si="278"/>
        <v>537808940928</v>
      </c>
      <c r="AJ238" s="70">
        <f t="shared" si="279"/>
        <v>23394380439750.379</v>
      </c>
      <c r="AK238" s="70">
        <f t="shared" si="280"/>
        <v>1.4972403481440282E+16</v>
      </c>
      <c r="AL238" s="70">
        <f t="shared" si="281"/>
        <v>29282.835682812536</v>
      </c>
      <c r="AM238" s="99">
        <f t="shared" si="324"/>
        <v>43.499426393661125</v>
      </c>
      <c r="AO238" s="71">
        <f t="shared" si="282"/>
        <v>167</v>
      </c>
      <c r="AP238" s="71">
        <f t="shared" si="283"/>
        <v>4.55</v>
      </c>
      <c r="AQ238" s="71">
        <v>1</v>
      </c>
      <c r="AR238" s="62">
        <f t="shared" si="284"/>
        <v>1.325</v>
      </c>
      <c r="AS238" s="70">
        <f t="shared" si="252"/>
        <v>199148544</v>
      </c>
      <c r="AT238" s="70">
        <f t="shared" si="285"/>
        <v>44066594073.599998</v>
      </c>
      <c r="AU238" s="70">
        <f t="shared" si="286"/>
        <v>515719142446.04669</v>
      </c>
      <c r="AV238" s="70">
        <f t="shared" si="287"/>
        <v>2.1123856074590164E+16</v>
      </c>
      <c r="AW238" s="70">
        <f t="shared" si="288"/>
        <v>29282.835682812536</v>
      </c>
      <c r="AX238" s="99">
        <f t="shared" si="333"/>
        <v>11.703176823348155</v>
      </c>
      <c r="AZ238" s="71">
        <f t="shared" si="289"/>
        <v>130</v>
      </c>
      <c r="BA238" s="71">
        <f t="shared" si="290"/>
        <v>6.06</v>
      </c>
      <c r="BB238" s="71">
        <v>1</v>
      </c>
      <c r="BC238" s="62">
        <f t="shared" si="291"/>
        <v>1.51</v>
      </c>
      <c r="BD238" s="70">
        <f t="shared" si="253"/>
        <v>1128960</v>
      </c>
      <c r="BE238" s="70">
        <f t="shared" si="292"/>
        <v>221614848</v>
      </c>
      <c r="BF238" s="70">
        <f t="shared" si="293"/>
        <v>4066797158.4000349</v>
      </c>
      <c r="BG238" s="70">
        <f t="shared" si="294"/>
        <v>2.8134190727915692E+16</v>
      </c>
      <c r="BH238" s="70">
        <f t="shared" si="295"/>
        <v>29282.835682812536</v>
      </c>
      <c r="BI238" s="99">
        <f t="shared" si="331"/>
        <v>18.350743170421662</v>
      </c>
      <c r="BK238" s="71">
        <f t="shared" si="296"/>
        <v>80</v>
      </c>
      <c r="BL238" s="71">
        <f t="shared" si="297"/>
        <v>7.8199999999999994</v>
      </c>
      <c r="BM238" s="71">
        <v>12</v>
      </c>
      <c r="BN238" s="62">
        <f t="shared" si="298"/>
        <v>1.76</v>
      </c>
      <c r="BO238" s="70">
        <f t="shared" si="254"/>
        <v>7200</v>
      </c>
      <c r="BP238" s="70">
        <f t="shared" si="299"/>
        <v>1013760</v>
      </c>
      <c r="BQ238" s="70">
        <f t="shared" si="300"/>
        <v>5124915.2000000263</v>
      </c>
      <c r="BR238" s="70">
        <f t="shared" si="301"/>
        <v>3.6305176813911008E+16</v>
      </c>
      <c r="BS238" s="70">
        <f t="shared" si="302"/>
        <v>29282.835682812536</v>
      </c>
      <c r="BT238" s="99">
        <f t="shared" si="329"/>
        <v>5.0553535353535617</v>
      </c>
      <c r="BV238" s="71">
        <f t="shared" si="303"/>
        <v>25</v>
      </c>
      <c r="BW238" s="71">
        <f t="shared" si="304"/>
        <v>9.8550000000000004</v>
      </c>
      <c r="BX238" s="71">
        <v>1</v>
      </c>
      <c r="BY238" s="62">
        <f t="shared" si="305"/>
        <v>2.0350000000000001</v>
      </c>
      <c r="BZ238" s="70">
        <f t="shared" si="255"/>
        <v>5</v>
      </c>
      <c r="CA238" s="70">
        <f t="shared" si="306"/>
        <v>254.37500000000003</v>
      </c>
      <c r="CB238" s="70">
        <f t="shared" si="307"/>
        <v>3153.6000000000058</v>
      </c>
      <c r="CC238" s="70">
        <f t="shared" si="308"/>
        <v>4.5752879475843096E+16</v>
      </c>
      <c r="CD238" s="70">
        <f t="shared" si="309"/>
        <v>29282.835682812536</v>
      </c>
      <c r="CE238" s="99">
        <f t="shared" si="330"/>
        <v>12.397444717444738</v>
      </c>
      <c r="CG238" s="71">
        <f t="shared" si="310"/>
        <v>-25</v>
      </c>
      <c r="CH238" s="71">
        <f t="shared" si="311"/>
        <v>12.14</v>
      </c>
      <c r="CI238" s="71">
        <v>1</v>
      </c>
      <c r="CJ238" s="62">
        <f t="shared" si="312"/>
        <v>2.2850000000000001</v>
      </c>
      <c r="CK238" s="70">
        <f t="shared" si="256"/>
        <v>1</v>
      </c>
      <c r="CL238" s="70">
        <f t="shared" si="313"/>
        <v>-57.125</v>
      </c>
      <c r="CM238" s="70">
        <f t="shared" si="314"/>
        <v>3.7937499999999935</v>
      </c>
      <c r="CN238" s="70">
        <f t="shared" si="315"/>
        <v>5.6361233570444976E+16</v>
      </c>
      <c r="CO238" s="70">
        <f t="shared" si="316"/>
        <v>29282.835682812536</v>
      </c>
      <c r="CR238" s="71">
        <f t="shared" si="317"/>
        <v>-88</v>
      </c>
      <c r="CS238" s="71">
        <f t="shared" si="318"/>
        <v>14.74</v>
      </c>
      <c r="CT238" s="71">
        <v>1</v>
      </c>
      <c r="CU238" s="62">
        <f t="shared" si="325"/>
        <v>2.6</v>
      </c>
      <c r="CV238" s="70">
        <f t="shared" si="257"/>
        <v>1</v>
      </c>
      <c r="CW238" s="70">
        <f t="shared" si="319"/>
        <v>-228.8</v>
      </c>
      <c r="CX238" s="70">
        <f t="shared" si="320"/>
        <v>7.4194132250947375E-4</v>
      </c>
      <c r="CY238" s="70">
        <f t="shared" si="321"/>
        <v>6.8432008470210776E+16</v>
      </c>
      <c r="CZ238" s="70">
        <f t="shared" si="322"/>
        <v>29282.835682812536</v>
      </c>
    </row>
    <row r="239" spans="1:104">
      <c r="A239" s="62">
        <f t="shared" si="258"/>
        <v>803.41411624628518</v>
      </c>
      <c r="B239" s="62">
        <f t="shared" si="259"/>
        <v>7.7666666666666666</v>
      </c>
      <c r="C239" s="83">
        <f t="shared" si="328"/>
        <v>9.8550000000000004</v>
      </c>
      <c r="D239" s="87"/>
      <c r="E239" s="65">
        <f t="shared" si="260"/>
        <v>106659071314619.12</v>
      </c>
      <c r="F239" s="62">
        <f t="shared" si="323"/>
        <v>46.600000000000023</v>
      </c>
      <c r="G239" s="66">
        <v>233</v>
      </c>
      <c r="H239" s="71">
        <f t="shared" si="261"/>
        <v>233</v>
      </c>
      <c r="I239" s="71">
        <f t="shared" si="262"/>
        <v>1</v>
      </c>
      <c r="J239" s="71">
        <v>1</v>
      </c>
      <c r="K239" s="62">
        <f t="shared" si="263"/>
        <v>1</v>
      </c>
      <c r="L239" s="70">
        <f t="shared" si="249"/>
        <v>174254976000</v>
      </c>
      <c r="M239" s="70">
        <f t="shared" si="264"/>
        <v>40601409408000</v>
      </c>
      <c r="N239" s="70">
        <f t="shared" si="265"/>
        <v>1066590713146191.2</v>
      </c>
      <c r="O239" s="70">
        <f t="shared" si="266"/>
        <v>5332953565730956</v>
      </c>
      <c r="P239" s="70">
        <f t="shared" si="267"/>
        <v>30342.273123568037</v>
      </c>
      <c r="Q239" s="99">
        <f t="shared" si="327"/>
        <v>26.269795277994287</v>
      </c>
      <c r="S239" s="71">
        <f t="shared" si="268"/>
        <v>223</v>
      </c>
      <c r="T239" s="71">
        <f t="shared" si="269"/>
        <v>2.0499999999999998</v>
      </c>
      <c r="U239" s="71">
        <v>1</v>
      </c>
      <c r="V239" s="62">
        <f t="shared" si="270"/>
        <v>1.05</v>
      </c>
      <c r="W239" s="70">
        <f t="shared" si="250"/>
        <v>348509952000</v>
      </c>
      <c r="X239" s="70">
        <f t="shared" si="271"/>
        <v>81603605260800</v>
      </c>
      <c r="Y239" s="70">
        <f t="shared" si="272"/>
        <v>546627740487422.62</v>
      </c>
      <c r="Z239" s="70">
        <f t="shared" si="273"/>
        <v>1.093255480974846E+16</v>
      </c>
      <c r="AA239" s="70">
        <f t="shared" si="274"/>
        <v>30342.273123568037</v>
      </c>
      <c r="AB239" s="99">
        <f t="shared" si="332"/>
        <v>6.6985734115598774</v>
      </c>
      <c r="AD239" s="71">
        <f t="shared" si="275"/>
        <v>198</v>
      </c>
      <c r="AE239" s="71">
        <f t="shared" si="276"/>
        <v>3.2249999999999996</v>
      </c>
      <c r="AF239" s="71">
        <v>1</v>
      </c>
      <c r="AG239" s="62">
        <f t="shared" si="277"/>
        <v>1.175</v>
      </c>
      <c r="AH239" s="70">
        <f t="shared" si="251"/>
        <v>2323399680</v>
      </c>
      <c r="AI239" s="70">
        <f t="shared" si="278"/>
        <v>540538935552</v>
      </c>
      <c r="AJ239" s="70">
        <f t="shared" si="279"/>
        <v>26873086327316.078</v>
      </c>
      <c r="AK239" s="70">
        <f t="shared" si="280"/>
        <v>1.7198775249482332E+16</v>
      </c>
      <c r="AL239" s="70">
        <f t="shared" si="281"/>
        <v>30342.273123568037</v>
      </c>
      <c r="AM239" s="99">
        <f t="shared" si="324"/>
        <v>49.715357321805506</v>
      </c>
      <c r="AO239" s="71">
        <f t="shared" si="282"/>
        <v>168</v>
      </c>
      <c r="AP239" s="71">
        <f t="shared" si="283"/>
        <v>4.55</v>
      </c>
      <c r="AQ239" s="71">
        <v>1</v>
      </c>
      <c r="AR239" s="62">
        <f t="shared" si="284"/>
        <v>1.325</v>
      </c>
      <c r="AS239" s="70">
        <f t="shared" si="252"/>
        <v>199148544</v>
      </c>
      <c r="AT239" s="70">
        <f t="shared" si="285"/>
        <v>44330465894.400002</v>
      </c>
      <c r="AU239" s="70">
        <f t="shared" si="286"/>
        <v>592405730568.25537</v>
      </c>
      <c r="AV239" s="70">
        <f t="shared" si="287"/>
        <v>2.4264938724075848E+16</v>
      </c>
      <c r="AW239" s="70">
        <f t="shared" si="288"/>
        <v>30342.273123568037</v>
      </c>
      <c r="AX239" s="99">
        <f t="shared" si="333"/>
        <v>13.36339960828362</v>
      </c>
      <c r="AZ239" s="71">
        <f t="shared" si="289"/>
        <v>131</v>
      </c>
      <c r="BA239" s="71">
        <f t="shared" si="290"/>
        <v>6.06</v>
      </c>
      <c r="BB239" s="71">
        <v>1</v>
      </c>
      <c r="BC239" s="62">
        <f t="shared" si="291"/>
        <v>1.51</v>
      </c>
      <c r="BD239" s="70">
        <f t="shared" si="253"/>
        <v>1128960</v>
      </c>
      <c r="BE239" s="70">
        <f t="shared" si="292"/>
        <v>223319577.59999999</v>
      </c>
      <c r="BF239" s="70">
        <f t="shared" si="293"/>
        <v>4671523205.9607372</v>
      </c>
      <c r="BG239" s="70">
        <f t="shared" si="294"/>
        <v>3.2317698608329592E+16</v>
      </c>
      <c r="BH239" s="70">
        <f t="shared" si="295"/>
        <v>30342.273123568037</v>
      </c>
      <c r="BI239" s="99">
        <f t="shared" si="331"/>
        <v>20.918556519608682</v>
      </c>
      <c r="BK239" s="71">
        <f t="shared" si="296"/>
        <v>81</v>
      </c>
      <c r="BL239" s="71">
        <f t="shared" si="297"/>
        <v>7.8199999999999994</v>
      </c>
      <c r="BM239" s="71">
        <v>1</v>
      </c>
      <c r="BN239" s="62">
        <f t="shared" si="298"/>
        <v>1.76</v>
      </c>
      <c r="BO239" s="70">
        <f t="shared" si="254"/>
        <v>7200</v>
      </c>
      <c r="BP239" s="70">
        <f t="shared" si="299"/>
        <v>1026432</v>
      </c>
      <c r="BQ239" s="70">
        <f t="shared" si="300"/>
        <v>5886981.6597393323</v>
      </c>
      <c r="BR239" s="70">
        <f t="shared" si="301"/>
        <v>4.1703696884016072E+16</v>
      </c>
      <c r="BS239" s="70">
        <f t="shared" si="302"/>
        <v>30342.273123568037</v>
      </c>
      <c r="BT239" s="99">
        <f t="shared" si="329"/>
        <v>5.7353839901126742</v>
      </c>
      <c r="BV239" s="71">
        <f t="shared" si="303"/>
        <v>26</v>
      </c>
      <c r="BW239" s="71">
        <f t="shared" si="304"/>
        <v>9.8550000000000004</v>
      </c>
      <c r="BX239" s="71">
        <v>1</v>
      </c>
      <c r="BY239" s="62">
        <f t="shared" si="305"/>
        <v>2.0350000000000001</v>
      </c>
      <c r="BZ239" s="70">
        <f t="shared" si="255"/>
        <v>5</v>
      </c>
      <c r="CA239" s="70">
        <f t="shared" si="306"/>
        <v>264.55</v>
      </c>
      <c r="CB239" s="70">
        <f t="shared" si="307"/>
        <v>3622.535132318656</v>
      </c>
      <c r="CC239" s="70">
        <f t="shared" si="308"/>
        <v>5.2556257390278576E+16</v>
      </c>
      <c r="CD239" s="70">
        <f t="shared" si="309"/>
        <v>30342.273123568037</v>
      </c>
      <c r="CE239" s="99">
        <f t="shared" si="330"/>
        <v>13.693196493361013</v>
      </c>
      <c r="CG239" s="71">
        <f t="shared" si="310"/>
        <v>-24</v>
      </c>
      <c r="CH239" s="71">
        <f t="shared" si="311"/>
        <v>12.14</v>
      </c>
      <c r="CI239" s="71">
        <v>1</v>
      </c>
      <c r="CJ239" s="62">
        <f t="shared" si="312"/>
        <v>2.2850000000000001</v>
      </c>
      <c r="CK239" s="70">
        <f t="shared" si="256"/>
        <v>1</v>
      </c>
      <c r="CL239" s="70">
        <f t="shared" si="313"/>
        <v>-54.84</v>
      </c>
      <c r="CM239" s="70">
        <f t="shared" si="314"/>
        <v>4.3578743842699952</v>
      </c>
      <c r="CN239" s="70">
        <f t="shared" si="315"/>
        <v>6.4742056287973816E+16</v>
      </c>
      <c r="CO239" s="70">
        <f t="shared" si="316"/>
        <v>30342.273123568037</v>
      </c>
      <c r="CR239" s="71">
        <f t="shared" si="317"/>
        <v>-87</v>
      </c>
      <c r="CS239" s="71">
        <f t="shared" si="318"/>
        <v>14.74</v>
      </c>
      <c r="CT239" s="71">
        <v>1</v>
      </c>
      <c r="CU239" s="62">
        <f t="shared" si="325"/>
        <v>2.6</v>
      </c>
      <c r="CV239" s="70">
        <f t="shared" si="257"/>
        <v>1</v>
      </c>
      <c r="CW239" s="70">
        <f t="shared" si="319"/>
        <v>-226.20000000000002</v>
      </c>
      <c r="CX239" s="70">
        <f t="shared" si="320"/>
        <v>8.5226677667095722E-4</v>
      </c>
      <c r="CY239" s="70">
        <f t="shared" si="321"/>
        <v>7.8607735558874304E+16</v>
      </c>
      <c r="CZ239" s="70">
        <f t="shared" si="322"/>
        <v>30342.273123568037</v>
      </c>
    </row>
    <row r="240" spans="1:104">
      <c r="A240" s="62">
        <f t="shared" si="258"/>
        <v>831.74645386879808</v>
      </c>
      <c r="B240" s="62">
        <f t="shared" si="259"/>
        <v>7.8</v>
      </c>
      <c r="C240" s="83">
        <f t="shared" si="328"/>
        <v>9.8550000000000004</v>
      </c>
      <c r="D240" s="87"/>
      <c r="E240" s="65">
        <f t="shared" si="260"/>
        <v>122519099764614.42</v>
      </c>
      <c r="F240" s="62">
        <f t="shared" si="323"/>
        <v>46.800000000000026</v>
      </c>
      <c r="G240" s="66">
        <v>234</v>
      </c>
      <c r="H240" s="71">
        <f t="shared" si="261"/>
        <v>234</v>
      </c>
      <c r="I240" s="71">
        <f t="shared" si="262"/>
        <v>1</v>
      </c>
      <c r="J240" s="71">
        <v>1</v>
      </c>
      <c r="K240" s="62">
        <f t="shared" si="263"/>
        <v>1</v>
      </c>
      <c r="L240" s="70">
        <f t="shared" si="249"/>
        <v>174254976000</v>
      </c>
      <c r="M240" s="70">
        <f t="shared" si="264"/>
        <v>40775664384000</v>
      </c>
      <c r="N240" s="70">
        <f t="shared" si="265"/>
        <v>1225190997646144.2</v>
      </c>
      <c r="O240" s="70">
        <f t="shared" si="266"/>
        <v>6125954988230721</v>
      </c>
      <c r="P240" s="70">
        <f t="shared" si="267"/>
        <v>31440.015956240564</v>
      </c>
      <c r="Q240" s="99">
        <f t="shared" si="327"/>
        <v>30.047113055180482</v>
      </c>
      <c r="S240" s="71">
        <f t="shared" si="268"/>
        <v>224</v>
      </c>
      <c r="T240" s="71">
        <f t="shared" si="269"/>
        <v>2.0499999999999998</v>
      </c>
      <c r="U240" s="71">
        <v>1</v>
      </c>
      <c r="V240" s="62">
        <f t="shared" si="270"/>
        <v>1.05</v>
      </c>
      <c r="W240" s="70">
        <f t="shared" si="250"/>
        <v>348509952000</v>
      </c>
      <c r="X240" s="70">
        <f t="shared" si="271"/>
        <v>81969540710400</v>
      </c>
      <c r="Y240" s="70">
        <f t="shared" si="272"/>
        <v>627910386293648.5</v>
      </c>
      <c r="Z240" s="70">
        <f t="shared" si="273"/>
        <v>1.2558207725872976E+16</v>
      </c>
      <c r="AA240" s="70">
        <f t="shared" si="274"/>
        <v>31440.015956240564</v>
      </c>
      <c r="AB240" s="99">
        <f t="shared" si="332"/>
        <v>7.6602891861022897</v>
      </c>
      <c r="AD240" s="71">
        <f t="shared" si="275"/>
        <v>199</v>
      </c>
      <c r="AE240" s="71">
        <f t="shared" si="276"/>
        <v>3.2249999999999996</v>
      </c>
      <c r="AF240" s="71">
        <v>1</v>
      </c>
      <c r="AG240" s="62">
        <f t="shared" si="277"/>
        <v>1.175</v>
      </c>
      <c r="AH240" s="70">
        <f t="shared" si="251"/>
        <v>2323399680</v>
      </c>
      <c r="AI240" s="70">
        <f t="shared" si="278"/>
        <v>543268930176</v>
      </c>
      <c r="AJ240" s="70">
        <f t="shared" si="279"/>
        <v>30869070057881.293</v>
      </c>
      <c r="AK240" s="70">
        <f t="shared" si="280"/>
        <v>1.9756204837044072E+16</v>
      </c>
      <c r="AL240" s="70">
        <f t="shared" si="281"/>
        <v>31440.015956240564</v>
      </c>
      <c r="AM240" s="99">
        <f t="shared" si="324"/>
        <v>56.820974554684732</v>
      </c>
      <c r="AO240" s="71">
        <f t="shared" si="282"/>
        <v>169</v>
      </c>
      <c r="AP240" s="71">
        <f t="shared" si="283"/>
        <v>4.55</v>
      </c>
      <c r="AQ240" s="71">
        <v>1</v>
      </c>
      <c r="AR240" s="62">
        <f t="shared" si="284"/>
        <v>1.325</v>
      </c>
      <c r="AS240" s="70">
        <f t="shared" si="252"/>
        <v>199148544</v>
      </c>
      <c r="AT240" s="70">
        <f t="shared" si="285"/>
        <v>44594337715.199997</v>
      </c>
      <c r="AU240" s="70">
        <f t="shared" si="286"/>
        <v>680495488194.57178</v>
      </c>
      <c r="AV240" s="70">
        <f t="shared" si="287"/>
        <v>2.787309519644978E+16</v>
      </c>
      <c r="AW240" s="70">
        <f t="shared" si="288"/>
        <v>31440.015956240564</v>
      </c>
      <c r="AX240" s="99">
        <f t="shared" si="333"/>
        <v>15.259683696628253</v>
      </c>
      <c r="AZ240" s="71">
        <f t="shared" si="289"/>
        <v>132</v>
      </c>
      <c r="BA240" s="71">
        <f t="shared" si="290"/>
        <v>6.06</v>
      </c>
      <c r="BB240" s="71">
        <v>1</v>
      </c>
      <c r="BC240" s="62">
        <f t="shared" si="291"/>
        <v>1.51</v>
      </c>
      <c r="BD240" s="70">
        <f t="shared" si="253"/>
        <v>1128960</v>
      </c>
      <c r="BE240" s="70">
        <f t="shared" si="292"/>
        <v>225024307.19999999</v>
      </c>
      <c r="BF240" s="70">
        <f t="shared" si="293"/>
        <v>5366171022.0175743</v>
      </c>
      <c r="BG240" s="70">
        <f t="shared" si="294"/>
        <v>3.7123287228678168E+16</v>
      </c>
      <c r="BH240" s="70">
        <f t="shared" si="295"/>
        <v>31440.015956240564</v>
      </c>
      <c r="BI240" s="99">
        <f t="shared" si="331"/>
        <v>23.847072739782551</v>
      </c>
      <c r="BK240" s="71">
        <f t="shared" si="296"/>
        <v>82</v>
      </c>
      <c r="BL240" s="71">
        <f t="shared" si="297"/>
        <v>7.8199999999999994</v>
      </c>
      <c r="BM240" s="71">
        <v>1</v>
      </c>
      <c r="BN240" s="62">
        <f t="shared" si="298"/>
        <v>1.76</v>
      </c>
      <c r="BO240" s="70">
        <f t="shared" si="254"/>
        <v>7200</v>
      </c>
      <c r="BP240" s="70">
        <f t="shared" si="299"/>
        <v>1039104</v>
      </c>
      <c r="BQ240" s="70">
        <f t="shared" si="300"/>
        <v>6762366.1484402856</v>
      </c>
      <c r="BR240" s="70">
        <f t="shared" si="301"/>
        <v>4.790496800796424E+16</v>
      </c>
      <c r="BS240" s="70">
        <f t="shared" si="302"/>
        <v>31440.015956240564</v>
      </c>
      <c r="BT240" s="99">
        <f t="shared" si="329"/>
        <v>6.5078819333197497</v>
      </c>
      <c r="BV240" s="71">
        <f t="shared" si="303"/>
        <v>27</v>
      </c>
      <c r="BW240" s="71">
        <f t="shared" si="304"/>
        <v>9.8550000000000004</v>
      </c>
      <c r="BX240" s="71">
        <v>1</v>
      </c>
      <c r="BY240" s="62">
        <f t="shared" si="305"/>
        <v>2.0350000000000001</v>
      </c>
      <c r="BZ240" s="70">
        <f t="shared" si="255"/>
        <v>5</v>
      </c>
      <c r="CA240" s="70">
        <f t="shared" si="306"/>
        <v>274.72500000000002</v>
      </c>
      <c r="CB240" s="70">
        <f t="shared" si="307"/>
        <v>4161.2001474134067</v>
      </c>
      <c r="CC240" s="70">
        <f t="shared" si="308"/>
        <v>6.037128640901376E+16</v>
      </c>
      <c r="CD240" s="70">
        <f t="shared" si="309"/>
        <v>31440.015956240564</v>
      </c>
      <c r="CE240" s="99">
        <f t="shared" si="330"/>
        <v>15.146783683368483</v>
      </c>
      <c r="CG240" s="71">
        <f t="shared" si="310"/>
        <v>-23</v>
      </c>
      <c r="CH240" s="71">
        <f t="shared" si="311"/>
        <v>12.14</v>
      </c>
      <c r="CI240" s="71">
        <v>1</v>
      </c>
      <c r="CJ240" s="62">
        <f t="shared" si="312"/>
        <v>2.2850000000000001</v>
      </c>
      <c r="CK240" s="70">
        <f t="shared" si="256"/>
        <v>1</v>
      </c>
      <c r="CL240" s="70">
        <f t="shared" si="313"/>
        <v>-52.555000000000007</v>
      </c>
      <c r="CM240" s="70">
        <f t="shared" si="314"/>
        <v>5.0058831364946599</v>
      </c>
      <c r="CN240" s="70">
        <f t="shared" si="315"/>
        <v>7.436909355712096E+16</v>
      </c>
      <c r="CO240" s="70">
        <f t="shared" si="316"/>
        <v>31440.015956240564</v>
      </c>
      <c r="CR240" s="71">
        <f t="shared" si="317"/>
        <v>-86</v>
      </c>
      <c r="CS240" s="71">
        <f t="shared" si="318"/>
        <v>14.74</v>
      </c>
      <c r="CT240" s="71">
        <v>1</v>
      </c>
      <c r="CU240" s="62">
        <f t="shared" si="325"/>
        <v>2.6</v>
      </c>
      <c r="CV240" s="70">
        <f t="shared" si="257"/>
        <v>1</v>
      </c>
      <c r="CW240" s="70">
        <f t="shared" si="319"/>
        <v>-223.6</v>
      </c>
      <c r="CX240" s="70">
        <f t="shared" si="320"/>
        <v>9.7899744438055395E-4</v>
      </c>
      <c r="CY240" s="70">
        <f t="shared" si="321"/>
        <v>9.0296576526520832E+16</v>
      </c>
      <c r="CZ240" s="70">
        <f t="shared" si="322"/>
        <v>31440.015956240564</v>
      </c>
    </row>
    <row r="241" spans="1:104">
      <c r="A241" s="62">
        <f t="shared" si="258"/>
        <v>861.07792921981707</v>
      </c>
      <c r="B241" s="62">
        <f t="shared" si="259"/>
        <v>7.833333333333333</v>
      </c>
      <c r="C241" s="83">
        <f t="shared" si="328"/>
        <v>9.8550000000000004</v>
      </c>
      <c r="D241" s="87"/>
      <c r="E241" s="65">
        <f t="shared" si="260"/>
        <v>140737488355330.22</v>
      </c>
      <c r="F241" s="62">
        <f t="shared" si="323"/>
        <v>47.000000000000028</v>
      </c>
      <c r="G241" s="66">
        <v>235</v>
      </c>
      <c r="H241" s="71">
        <f t="shared" si="261"/>
        <v>235</v>
      </c>
      <c r="I241" s="71">
        <f t="shared" si="262"/>
        <v>1</v>
      </c>
      <c r="J241" s="71">
        <v>1</v>
      </c>
      <c r="K241" s="62">
        <f t="shared" si="263"/>
        <v>1</v>
      </c>
      <c r="L241" s="70">
        <f t="shared" si="249"/>
        <v>174254976000</v>
      </c>
      <c r="M241" s="70">
        <f t="shared" si="264"/>
        <v>40949919360000</v>
      </c>
      <c r="N241" s="70">
        <f t="shared" si="265"/>
        <v>1407374883553302.2</v>
      </c>
      <c r="O241" s="70">
        <f t="shared" si="266"/>
        <v>7036874417766511</v>
      </c>
      <c r="P241" s="70">
        <f t="shared" si="267"/>
        <v>32577.448322149747</v>
      </c>
      <c r="Q241" s="99">
        <f t="shared" si="327"/>
        <v>34.368196703411094</v>
      </c>
      <c r="S241" s="71">
        <f t="shared" si="268"/>
        <v>225</v>
      </c>
      <c r="T241" s="71">
        <f t="shared" si="269"/>
        <v>2.0499999999999998</v>
      </c>
      <c r="U241" s="71">
        <v>1</v>
      </c>
      <c r="V241" s="62">
        <f t="shared" si="270"/>
        <v>1.05</v>
      </c>
      <c r="W241" s="70">
        <f t="shared" si="250"/>
        <v>348509952000</v>
      </c>
      <c r="X241" s="70">
        <f t="shared" si="271"/>
        <v>82335476160000</v>
      </c>
      <c r="Y241" s="70">
        <f t="shared" si="272"/>
        <v>721279627821067</v>
      </c>
      <c r="Z241" s="70">
        <f t="shared" si="273"/>
        <v>1.4425592556421346E+16</v>
      </c>
      <c r="AA241" s="70">
        <f t="shared" si="274"/>
        <v>32577.448322149747</v>
      </c>
      <c r="AB241" s="99">
        <f t="shared" si="332"/>
        <v>8.7602533131578237</v>
      </c>
      <c r="AD241" s="71">
        <f t="shared" si="275"/>
        <v>200</v>
      </c>
      <c r="AE241" s="71">
        <f t="shared" si="276"/>
        <v>3.2249999999999996</v>
      </c>
      <c r="AF241" s="71">
        <v>14</v>
      </c>
      <c r="AG241" s="62">
        <f t="shared" si="277"/>
        <v>1.175</v>
      </c>
      <c r="AH241" s="70">
        <f t="shared" si="251"/>
        <v>32527595520</v>
      </c>
      <c r="AI241" s="70">
        <f t="shared" si="278"/>
        <v>7643984947200</v>
      </c>
      <c r="AJ241" s="70">
        <f t="shared" si="279"/>
        <v>35459249995776.469</v>
      </c>
      <c r="AK241" s="70">
        <f t="shared" si="280"/>
        <v>2.2693919997296992E+16</v>
      </c>
      <c r="AL241" s="70">
        <f t="shared" si="281"/>
        <v>32577.448322149747</v>
      </c>
      <c r="AM241" s="99">
        <f t="shared" si="324"/>
        <v>4.6388435143066618</v>
      </c>
      <c r="AO241" s="71">
        <f t="shared" si="282"/>
        <v>170</v>
      </c>
      <c r="AP241" s="71">
        <f t="shared" si="283"/>
        <v>4.55</v>
      </c>
      <c r="AQ241" s="71">
        <v>1</v>
      </c>
      <c r="AR241" s="62">
        <f t="shared" si="284"/>
        <v>1.325</v>
      </c>
      <c r="AS241" s="70">
        <f t="shared" si="252"/>
        <v>199148544</v>
      </c>
      <c r="AT241" s="70">
        <f t="shared" si="285"/>
        <v>44858209536</v>
      </c>
      <c r="AU241" s="70">
        <f t="shared" si="286"/>
        <v>781684047872.00891</v>
      </c>
      <c r="AV241" s="70">
        <f t="shared" si="287"/>
        <v>3.2017778600837624E+16</v>
      </c>
      <c r="AW241" s="70">
        <f t="shared" si="288"/>
        <v>32577.448322149747</v>
      </c>
      <c r="AX241" s="99">
        <f t="shared" si="333"/>
        <v>17.425663127385523</v>
      </c>
      <c r="AZ241" s="71">
        <f t="shared" si="289"/>
        <v>133</v>
      </c>
      <c r="BA241" s="71">
        <f t="shared" si="290"/>
        <v>6.06</v>
      </c>
      <c r="BB241" s="71">
        <v>1</v>
      </c>
      <c r="BC241" s="62">
        <f t="shared" si="291"/>
        <v>1.51</v>
      </c>
      <c r="BD241" s="70">
        <f t="shared" si="253"/>
        <v>1128960</v>
      </c>
      <c r="BE241" s="70">
        <f t="shared" si="292"/>
        <v>226729036.80000001</v>
      </c>
      <c r="BF241" s="70">
        <f t="shared" si="293"/>
        <v>6164111825.6243458</v>
      </c>
      <c r="BG241" s="70">
        <f t="shared" si="294"/>
        <v>4.2643458971665056E+16</v>
      </c>
      <c r="BH241" s="70">
        <f t="shared" si="295"/>
        <v>32577.448322149747</v>
      </c>
      <c r="BI241" s="99">
        <f t="shared" si="331"/>
        <v>27.187130120707792</v>
      </c>
      <c r="BK241" s="71">
        <f t="shared" si="296"/>
        <v>83</v>
      </c>
      <c r="BL241" s="71">
        <f t="shared" si="297"/>
        <v>7.8199999999999994</v>
      </c>
      <c r="BM241" s="71">
        <v>1</v>
      </c>
      <c r="BN241" s="62">
        <f t="shared" si="298"/>
        <v>1.76</v>
      </c>
      <c r="BO241" s="70">
        <f t="shared" si="254"/>
        <v>7200</v>
      </c>
      <c r="BP241" s="70">
        <f t="shared" si="299"/>
        <v>1051776</v>
      </c>
      <c r="BQ241" s="70">
        <f t="shared" si="300"/>
        <v>7767918.8706009919</v>
      </c>
      <c r="BR241" s="70">
        <f t="shared" si="301"/>
        <v>5.5028357946934112E+16</v>
      </c>
      <c r="BS241" s="70">
        <f t="shared" si="302"/>
        <v>32577.448322149747</v>
      </c>
      <c r="BT241" s="99">
        <f t="shared" si="329"/>
        <v>7.3855258825082446</v>
      </c>
      <c r="BV241" s="71">
        <f t="shared" si="303"/>
        <v>28</v>
      </c>
      <c r="BW241" s="71">
        <f t="shared" si="304"/>
        <v>9.8550000000000004</v>
      </c>
      <c r="BX241" s="71">
        <v>1</v>
      </c>
      <c r="BY241" s="62">
        <f t="shared" si="305"/>
        <v>2.0350000000000001</v>
      </c>
      <c r="BZ241" s="70">
        <f t="shared" si="255"/>
        <v>5</v>
      </c>
      <c r="CA241" s="70">
        <f t="shared" si="306"/>
        <v>284.90000000000003</v>
      </c>
      <c r="CB241" s="70">
        <f t="shared" si="307"/>
        <v>4779.9637641472009</v>
      </c>
      <c r="CC241" s="70">
        <f t="shared" si="308"/>
        <v>6.934839738708896E+16</v>
      </c>
      <c r="CD241" s="70">
        <f t="shared" si="309"/>
        <v>32577.448322149747</v>
      </c>
      <c r="CE241" s="99">
        <f t="shared" si="330"/>
        <v>16.777689589846261</v>
      </c>
      <c r="CG241" s="71">
        <f t="shared" si="310"/>
        <v>-22</v>
      </c>
      <c r="CH241" s="71">
        <f t="shared" si="311"/>
        <v>12.14</v>
      </c>
      <c r="CI241" s="71">
        <v>1</v>
      </c>
      <c r="CJ241" s="62">
        <f t="shared" si="312"/>
        <v>2.2850000000000001</v>
      </c>
      <c r="CK241" s="70">
        <f t="shared" si="256"/>
        <v>1</v>
      </c>
      <c r="CL241" s="70">
        <f t="shared" si="313"/>
        <v>-50.27</v>
      </c>
      <c r="CM241" s="70">
        <f t="shared" si="314"/>
        <v>5.7502497241988157</v>
      </c>
      <c r="CN241" s="70">
        <f t="shared" si="315"/>
        <v>8.5427655431685456E+16</v>
      </c>
      <c r="CO241" s="70">
        <f t="shared" si="316"/>
        <v>32577.448322149747</v>
      </c>
      <c r="CR241" s="71">
        <f t="shared" si="317"/>
        <v>-85</v>
      </c>
      <c r="CS241" s="71">
        <f t="shared" si="318"/>
        <v>14.74</v>
      </c>
      <c r="CT241" s="71">
        <v>1</v>
      </c>
      <c r="CU241" s="62">
        <f t="shared" si="325"/>
        <v>2.6</v>
      </c>
      <c r="CV241" s="70">
        <f t="shared" si="257"/>
        <v>1</v>
      </c>
      <c r="CW241" s="70">
        <f t="shared" si="319"/>
        <v>-221</v>
      </c>
      <c r="CX241" s="70">
        <f t="shared" si="320"/>
        <v>1.1245727539062438E-3</v>
      </c>
      <c r="CY241" s="70">
        <f t="shared" si="321"/>
        <v>1.0372352891787837E+17</v>
      </c>
      <c r="CZ241" s="70">
        <f t="shared" si="322"/>
        <v>32577.448322149747</v>
      </c>
    </row>
    <row r="242" spans="1:104">
      <c r="A242" s="62">
        <f t="shared" si="258"/>
        <v>891.44377681524497</v>
      </c>
      <c r="B242" s="62">
        <f t="shared" si="259"/>
        <v>7.8666666666666663</v>
      </c>
      <c r="C242" s="83">
        <f t="shared" si="328"/>
        <v>9.8550000000000004</v>
      </c>
      <c r="D242" s="87"/>
      <c r="E242" s="65">
        <f t="shared" si="260"/>
        <v>161664921360182.22</v>
      </c>
      <c r="F242" s="62">
        <f t="shared" si="323"/>
        <v>47.200000000000031</v>
      </c>
      <c r="G242" s="66">
        <v>236</v>
      </c>
      <c r="H242" s="71">
        <f t="shared" si="261"/>
        <v>236</v>
      </c>
      <c r="I242" s="71">
        <f t="shared" si="262"/>
        <v>1</v>
      </c>
      <c r="J242" s="71">
        <v>1</v>
      </c>
      <c r="K242" s="62">
        <f t="shared" si="263"/>
        <v>1</v>
      </c>
      <c r="L242" s="70">
        <f t="shared" si="249"/>
        <v>174254976000</v>
      </c>
      <c r="M242" s="70">
        <f t="shared" si="264"/>
        <v>41124174336000</v>
      </c>
      <c r="N242" s="70">
        <f t="shared" si="265"/>
        <v>1616649213601822.2</v>
      </c>
      <c r="O242" s="70">
        <f t="shared" si="266"/>
        <v>8083246068009111</v>
      </c>
      <c r="P242" s="70">
        <f t="shared" si="267"/>
        <v>33756.004348737275</v>
      </c>
      <c r="Q242" s="99">
        <f t="shared" si="327"/>
        <v>39.311408428365979</v>
      </c>
      <c r="S242" s="71">
        <f t="shared" si="268"/>
        <v>226</v>
      </c>
      <c r="T242" s="71">
        <f t="shared" si="269"/>
        <v>2.0499999999999998</v>
      </c>
      <c r="U242" s="71">
        <v>1</v>
      </c>
      <c r="V242" s="62">
        <f t="shared" si="270"/>
        <v>1.05</v>
      </c>
      <c r="W242" s="70">
        <f t="shared" si="250"/>
        <v>348509952000</v>
      </c>
      <c r="X242" s="70">
        <f t="shared" si="271"/>
        <v>82701411609600</v>
      </c>
      <c r="Y242" s="70">
        <f t="shared" si="272"/>
        <v>828532721970933.25</v>
      </c>
      <c r="Z242" s="70">
        <f t="shared" si="273"/>
        <v>1.6570654439418676E+16</v>
      </c>
      <c r="AA242" s="70">
        <f t="shared" si="274"/>
        <v>33756.004348737275</v>
      </c>
      <c r="AB242" s="99">
        <f t="shared" si="332"/>
        <v>10.018362514561444</v>
      </c>
      <c r="AD242" s="71">
        <f t="shared" si="275"/>
        <v>201</v>
      </c>
      <c r="AE242" s="71">
        <f t="shared" si="276"/>
        <v>3.2249999999999996</v>
      </c>
      <c r="AF242" s="71">
        <v>1</v>
      </c>
      <c r="AG242" s="62">
        <f t="shared" si="277"/>
        <v>1.175</v>
      </c>
      <c r="AH242" s="70">
        <f t="shared" si="251"/>
        <v>32527595520</v>
      </c>
      <c r="AI242" s="70">
        <f t="shared" si="278"/>
        <v>7682204871936</v>
      </c>
      <c r="AJ242" s="70">
        <f t="shared" si="279"/>
        <v>40731982139577.055</v>
      </c>
      <c r="AK242" s="70">
        <f t="shared" si="280"/>
        <v>2.606846856932938E+16</v>
      </c>
      <c r="AL242" s="70">
        <f t="shared" si="281"/>
        <v>33756.004348737275</v>
      </c>
      <c r="AM242" s="99">
        <f t="shared" si="324"/>
        <v>5.3021213074355495</v>
      </c>
      <c r="AO242" s="71">
        <f t="shared" si="282"/>
        <v>171</v>
      </c>
      <c r="AP242" s="71">
        <f t="shared" si="283"/>
        <v>4.55</v>
      </c>
      <c r="AQ242" s="71">
        <v>1</v>
      </c>
      <c r="AR242" s="62">
        <f t="shared" si="284"/>
        <v>1.325</v>
      </c>
      <c r="AS242" s="70">
        <f t="shared" si="252"/>
        <v>199148544</v>
      </c>
      <c r="AT242" s="70">
        <f t="shared" si="285"/>
        <v>45122081356.799995</v>
      </c>
      <c r="AU242" s="70">
        <f t="shared" si="286"/>
        <v>897919179918.00024</v>
      </c>
      <c r="AV242" s="70">
        <f t="shared" si="287"/>
        <v>3.6778769609441456E+16</v>
      </c>
      <c r="AW242" s="70">
        <f t="shared" si="288"/>
        <v>33756.004348737275</v>
      </c>
      <c r="AX242" s="99">
        <f t="shared" si="333"/>
        <v>19.899773080451705</v>
      </c>
      <c r="AZ242" s="71">
        <f t="shared" si="289"/>
        <v>134</v>
      </c>
      <c r="BA242" s="71">
        <f t="shared" si="290"/>
        <v>6.06</v>
      </c>
      <c r="BB242" s="71">
        <v>1</v>
      </c>
      <c r="BC242" s="62">
        <f t="shared" si="291"/>
        <v>1.51</v>
      </c>
      <c r="BD242" s="70">
        <f t="shared" si="253"/>
        <v>1128960</v>
      </c>
      <c r="BE242" s="70">
        <f t="shared" si="292"/>
        <v>228433766.40000001</v>
      </c>
      <c r="BF242" s="70">
        <f t="shared" si="293"/>
        <v>7080705114.1124563</v>
      </c>
      <c r="BG242" s="70">
        <f t="shared" si="294"/>
        <v>4.8984471172135208E+16</v>
      </c>
      <c r="BH242" s="70">
        <f t="shared" si="295"/>
        <v>33756.004348737275</v>
      </c>
      <c r="BI242" s="99">
        <f t="shared" si="331"/>
        <v>30.996753350876133</v>
      </c>
      <c r="BK242" s="71">
        <f t="shared" si="296"/>
        <v>84</v>
      </c>
      <c r="BL242" s="71">
        <f t="shared" si="297"/>
        <v>7.8199999999999994</v>
      </c>
      <c r="BM242" s="71">
        <v>1</v>
      </c>
      <c r="BN242" s="62">
        <f t="shared" si="298"/>
        <v>1.76</v>
      </c>
      <c r="BO242" s="70">
        <f t="shared" si="254"/>
        <v>7200</v>
      </c>
      <c r="BP242" s="70">
        <f t="shared" si="299"/>
        <v>1064448</v>
      </c>
      <c r="BQ242" s="70">
        <f t="shared" si="300"/>
        <v>8922995.6284097861</v>
      </c>
      <c r="BR242" s="70">
        <f t="shared" si="301"/>
        <v>6.321098425183124E+16</v>
      </c>
      <c r="BS242" s="70">
        <f t="shared" si="302"/>
        <v>33756.004348737275</v>
      </c>
      <c r="BT242" s="99">
        <f t="shared" si="329"/>
        <v>8.3827445102154226</v>
      </c>
      <c r="BV242" s="71">
        <f t="shared" si="303"/>
        <v>29</v>
      </c>
      <c r="BW242" s="71">
        <f t="shared" si="304"/>
        <v>9.8550000000000004</v>
      </c>
      <c r="BX242" s="71">
        <v>1</v>
      </c>
      <c r="BY242" s="62">
        <f t="shared" si="305"/>
        <v>2.0350000000000001</v>
      </c>
      <c r="BZ242" s="70">
        <f t="shared" si="255"/>
        <v>5</v>
      </c>
      <c r="CA242" s="70">
        <f t="shared" si="306"/>
        <v>295.07500000000005</v>
      </c>
      <c r="CB242" s="70">
        <f t="shared" si="307"/>
        <v>5490.7365128213251</v>
      </c>
      <c r="CC242" s="70">
        <f t="shared" si="308"/>
        <v>7.9660390000229792E+16</v>
      </c>
      <c r="CD242" s="70">
        <f t="shared" si="309"/>
        <v>33756.004348737275</v>
      </c>
      <c r="CE242" s="99">
        <f t="shared" si="330"/>
        <v>18.60793531414496</v>
      </c>
      <c r="CG242" s="71">
        <f t="shared" si="310"/>
        <v>-21</v>
      </c>
      <c r="CH242" s="71">
        <f t="shared" si="311"/>
        <v>12.14</v>
      </c>
      <c r="CI242" s="71">
        <v>1</v>
      </c>
      <c r="CJ242" s="62">
        <f t="shared" si="312"/>
        <v>2.2850000000000001</v>
      </c>
      <c r="CK242" s="70">
        <f t="shared" si="256"/>
        <v>1</v>
      </c>
      <c r="CL242" s="70">
        <f t="shared" si="313"/>
        <v>-47.984999999999999</v>
      </c>
      <c r="CM242" s="70">
        <f t="shared" si="314"/>
        <v>6.605302399009334</v>
      </c>
      <c r="CN242" s="70">
        <f t="shared" si="315"/>
        <v>9.8130607265630608E+16</v>
      </c>
      <c r="CO242" s="70">
        <f t="shared" si="316"/>
        <v>33756.004348737275</v>
      </c>
      <c r="CR242" s="71">
        <f t="shared" si="317"/>
        <v>-84</v>
      </c>
      <c r="CS242" s="71">
        <f t="shared" si="318"/>
        <v>14.74</v>
      </c>
      <c r="CT242" s="71">
        <v>1</v>
      </c>
      <c r="CU242" s="62">
        <f t="shared" si="325"/>
        <v>2.6</v>
      </c>
      <c r="CV242" s="70">
        <f t="shared" si="257"/>
        <v>1</v>
      </c>
      <c r="CW242" s="70">
        <f t="shared" si="319"/>
        <v>-218.4</v>
      </c>
      <c r="CX242" s="70">
        <f t="shared" si="320"/>
        <v>1.2917948724865877E-3</v>
      </c>
      <c r="CY242" s="70">
        <f t="shared" si="321"/>
        <v>1.191470470424543E+17</v>
      </c>
      <c r="CZ242" s="70">
        <f t="shared" si="322"/>
        <v>33756.004348737275</v>
      </c>
    </row>
    <row r="243" spans="1:104">
      <c r="A243" s="62">
        <f t="shared" si="258"/>
        <v>922.88047371350467</v>
      </c>
      <c r="B243" s="62">
        <f t="shared" si="259"/>
        <v>7.9</v>
      </c>
      <c r="C243" s="83">
        <f t="shared" si="328"/>
        <v>9.8550000000000004</v>
      </c>
      <c r="D243" s="87"/>
      <c r="E243" s="65">
        <f t="shared" si="260"/>
        <v>185704229227166.31</v>
      </c>
      <c r="F243" s="62">
        <f t="shared" si="323"/>
        <v>47.40000000000002</v>
      </c>
      <c r="G243" s="66">
        <v>237</v>
      </c>
      <c r="H243" s="71">
        <f t="shared" si="261"/>
        <v>237</v>
      </c>
      <c r="I243" s="71">
        <f t="shared" si="262"/>
        <v>1</v>
      </c>
      <c r="J243" s="71">
        <v>1</v>
      </c>
      <c r="K243" s="62">
        <f t="shared" si="263"/>
        <v>1</v>
      </c>
      <c r="L243" s="70">
        <f t="shared" si="249"/>
        <v>174254976000</v>
      </c>
      <c r="M243" s="70">
        <f t="shared" si="264"/>
        <v>41298429312000</v>
      </c>
      <c r="N243" s="70">
        <f t="shared" si="265"/>
        <v>1857042292271663</v>
      </c>
      <c r="O243" s="70">
        <f t="shared" si="266"/>
        <v>9285211461358316</v>
      </c>
      <c r="P243" s="70">
        <f t="shared" si="267"/>
        <v>34977.169953741824</v>
      </c>
      <c r="Q243" s="99">
        <f t="shared" si="327"/>
        <v>44.966414539452373</v>
      </c>
      <c r="S243" s="71">
        <f t="shared" si="268"/>
        <v>227</v>
      </c>
      <c r="T243" s="71">
        <f t="shared" si="269"/>
        <v>2.0499999999999998</v>
      </c>
      <c r="U243" s="71">
        <v>1</v>
      </c>
      <c r="V243" s="62">
        <f t="shared" si="270"/>
        <v>1.05</v>
      </c>
      <c r="W243" s="70">
        <f t="shared" si="250"/>
        <v>348509952000</v>
      </c>
      <c r="X243" s="70">
        <f t="shared" si="271"/>
        <v>83067347059200</v>
      </c>
      <c r="Y243" s="70">
        <f t="shared" si="272"/>
        <v>951734174789226.87</v>
      </c>
      <c r="Z243" s="70">
        <f t="shared" si="273"/>
        <v>1.9034683495784548E+16</v>
      </c>
      <c r="AA243" s="70">
        <f t="shared" si="274"/>
        <v>34977.169953741824</v>
      </c>
      <c r="AB243" s="99">
        <f t="shared" si="332"/>
        <v>11.457380167816723</v>
      </c>
      <c r="AD243" s="71">
        <f t="shared" si="275"/>
        <v>202</v>
      </c>
      <c r="AE243" s="71">
        <f t="shared" si="276"/>
        <v>3.2249999999999996</v>
      </c>
      <c r="AF243" s="71">
        <v>1</v>
      </c>
      <c r="AG243" s="62">
        <f t="shared" si="277"/>
        <v>1.175</v>
      </c>
      <c r="AH243" s="70">
        <f t="shared" si="251"/>
        <v>32527595520</v>
      </c>
      <c r="AI243" s="70">
        <f t="shared" si="278"/>
        <v>7720424796672</v>
      </c>
      <c r="AJ243" s="70">
        <f t="shared" si="279"/>
        <v>46788760879500.781</v>
      </c>
      <c r="AK243" s="70">
        <f t="shared" si="280"/>
        <v>2.9944806962880564E+16</v>
      </c>
      <c r="AL243" s="70">
        <f t="shared" si="281"/>
        <v>34977.169953741824</v>
      </c>
      <c r="AM243" s="99">
        <f t="shared" si="324"/>
        <v>6.0603868455100747</v>
      </c>
      <c r="AO243" s="71">
        <f t="shared" si="282"/>
        <v>172</v>
      </c>
      <c r="AP243" s="71">
        <f t="shared" si="283"/>
        <v>4.55</v>
      </c>
      <c r="AQ243" s="71">
        <v>1</v>
      </c>
      <c r="AR243" s="62">
        <f t="shared" si="284"/>
        <v>1.325</v>
      </c>
      <c r="AS243" s="70">
        <f t="shared" si="252"/>
        <v>199148544</v>
      </c>
      <c r="AT243" s="70">
        <f t="shared" si="285"/>
        <v>45385953177.599998</v>
      </c>
      <c r="AU243" s="70">
        <f t="shared" si="286"/>
        <v>1031438284892.0937</v>
      </c>
      <c r="AV243" s="70">
        <f t="shared" si="287"/>
        <v>4.2247712149180336E+16</v>
      </c>
      <c r="AW243" s="70">
        <f t="shared" si="288"/>
        <v>34977.169953741824</v>
      </c>
      <c r="AX243" s="99">
        <f t="shared" si="333"/>
        <v>22.725936389524914</v>
      </c>
      <c r="AZ243" s="71">
        <f t="shared" si="289"/>
        <v>135</v>
      </c>
      <c r="BA243" s="71">
        <f t="shared" si="290"/>
        <v>6.06</v>
      </c>
      <c r="BB243" s="71">
        <v>1</v>
      </c>
      <c r="BC243" s="62">
        <f t="shared" si="291"/>
        <v>1.51</v>
      </c>
      <c r="BD243" s="70">
        <f t="shared" si="253"/>
        <v>1128960</v>
      </c>
      <c r="BE243" s="70">
        <f t="shared" si="292"/>
        <v>230138496</v>
      </c>
      <c r="BF243" s="70">
        <f t="shared" si="293"/>
        <v>8133594316.8000736</v>
      </c>
      <c r="BG243" s="70">
        <f t="shared" si="294"/>
        <v>5.6268381455831384E+16</v>
      </c>
      <c r="BH243" s="70">
        <f t="shared" si="295"/>
        <v>34977.169953741824</v>
      </c>
      <c r="BI243" s="99">
        <f t="shared" si="331"/>
        <v>35.342172031923219</v>
      </c>
      <c r="BK243" s="71">
        <f t="shared" si="296"/>
        <v>85</v>
      </c>
      <c r="BL243" s="71">
        <f t="shared" si="297"/>
        <v>7.8199999999999994</v>
      </c>
      <c r="BM243" s="71">
        <v>1</v>
      </c>
      <c r="BN243" s="62">
        <f t="shared" si="298"/>
        <v>1.76</v>
      </c>
      <c r="BO243" s="70">
        <f t="shared" si="254"/>
        <v>7200</v>
      </c>
      <c r="BP243" s="70">
        <f t="shared" si="299"/>
        <v>1077120</v>
      </c>
      <c r="BQ243" s="70">
        <f t="shared" si="300"/>
        <v>10249830.400000056</v>
      </c>
      <c r="BR243" s="70">
        <f t="shared" si="301"/>
        <v>7.2610353627822032E+16</v>
      </c>
      <c r="BS243" s="70">
        <f t="shared" si="302"/>
        <v>34977.169953741824</v>
      </c>
      <c r="BT243" s="99">
        <f t="shared" si="329"/>
        <v>9.5159595959596484</v>
      </c>
      <c r="BV243" s="71">
        <f t="shared" si="303"/>
        <v>30</v>
      </c>
      <c r="BW243" s="71">
        <f t="shared" si="304"/>
        <v>9.8550000000000004</v>
      </c>
      <c r="BX243" s="71">
        <v>1</v>
      </c>
      <c r="BY243" s="62">
        <f t="shared" si="305"/>
        <v>2.0350000000000001</v>
      </c>
      <c r="BZ243" s="70">
        <f t="shared" si="255"/>
        <v>5</v>
      </c>
      <c r="CA243" s="70">
        <f t="shared" si="306"/>
        <v>305.25</v>
      </c>
      <c r="CB243" s="70">
        <f t="shared" si="307"/>
        <v>6307.2000000000116</v>
      </c>
      <c r="CC243" s="70">
        <f t="shared" si="308"/>
        <v>9.1505758951686208E+16</v>
      </c>
      <c r="CD243" s="70">
        <f t="shared" si="309"/>
        <v>34977.169953741824</v>
      </c>
      <c r="CE243" s="99">
        <f t="shared" si="330"/>
        <v>20.6624078624079</v>
      </c>
      <c r="CG243" s="71">
        <f t="shared" si="310"/>
        <v>-20</v>
      </c>
      <c r="CH243" s="71">
        <f t="shared" si="311"/>
        <v>12.14</v>
      </c>
      <c r="CI243" s="71">
        <v>1</v>
      </c>
      <c r="CJ243" s="62">
        <f t="shared" si="312"/>
        <v>2.2850000000000001</v>
      </c>
      <c r="CK243" s="70">
        <f t="shared" si="256"/>
        <v>1</v>
      </c>
      <c r="CL243" s="70">
        <f t="shared" si="313"/>
        <v>-45.7</v>
      </c>
      <c r="CM243" s="70">
        <f t="shared" si="314"/>
        <v>7.5874999999999906</v>
      </c>
      <c r="CN243" s="70">
        <f t="shared" si="315"/>
        <v>1.1272246714088995E+17</v>
      </c>
      <c r="CO243" s="70">
        <f t="shared" si="316"/>
        <v>34977.169953741824</v>
      </c>
      <c r="CR243" s="71">
        <f t="shared" si="317"/>
        <v>-83</v>
      </c>
      <c r="CS243" s="71">
        <f t="shared" si="318"/>
        <v>14.74</v>
      </c>
      <c r="CT243" s="71">
        <v>1</v>
      </c>
      <c r="CU243" s="62">
        <f t="shared" si="325"/>
        <v>2.6</v>
      </c>
      <c r="CV243" s="70">
        <f t="shared" si="257"/>
        <v>1</v>
      </c>
      <c r="CW243" s="70">
        <f t="shared" si="319"/>
        <v>-215.8</v>
      </c>
      <c r="CX243" s="70">
        <f t="shared" si="320"/>
        <v>1.4838826450189481E-3</v>
      </c>
      <c r="CY243" s="70">
        <f t="shared" si="321"/>
        <v>1.3686401694042157E+17</v>
      </c>
      <c r="CZ243" s="70">
        <f t="shared" si="322"/>
        <v>34977.169953741824</v>
      </c>
    </row>
    <row r="244" spans="1:104">
      <c r="A244" s="62">
        <f t="shared" si="258"/>
        <v>955.42578333370591</v>
      </c>
      <c r="B244" s="62">
        <f t="shared" si="259"/>
        <v>7.9333333333333336</v>
      </c>
      <c r="C244" s="83">
        <f t="shared" si="328"/>
        <v>9.8550000000000004</v>
      </c>
      <c r="D244" s="87"/>
      <c r="E244" s="65">
        <f t="shared" si="260"/>
        <v>213318142629238.28</v>
      </c>
      <c r="F244" s="62">
        <f t="shared" si="323"/>
        <v>47.600000000000023</v>
      </c>
      <c r="G244" s="66">
        <v>238</v>
      </c>
      <c r="H244" s="71">
        <f t="shared" si="261"/>
        <v>238</v>
      </c>
      <c r="I244" s="71">
        <f t="shared" si="262"/>
        <v>1</v>
      </c>
      <c r="J244" s="71">
        <v>1</v>
      </c>
      <c r="K244" s="62">
        <f t="shared" si="263"/>
        <v>1</v>
      </c>
      <c r="L244" s="70">
        <f t="shared" si="249"/>
        <v>174254976000</v>
      </c>
      <c r="M244" s="70">
        <f t="shared" si="264"/>
        <v>41472684288000</v>
      </c>
      <c r="N244" s="70">
        <f t="shared" si="265"/>
        <v>2133181426292382.7</v>
      </c>
      <c r="O244" s="70">
        <f t="shared" si="266"/>
        <v>1.0665907131461914E+16</v>
      </c>
      <c r="P244" s="70">
        <f t="shared" si="267"/>
        <v>36242.48471445858</v>
      </c>
      <c r="Q244" s="99">
        <f t="shared" si="327"/>
        <v>51.435817645148482</v>
      </c>
      <c r="S244" s="71">
        <f t="shared" si="268"/>
        <v>228</v>
      </c>
      <c r="T244" s="71">
        <f t="shared" si="269"/>
        <v>2.0499999999999998</v>
      </c>
      <c r="U244" s="71">
        <v>1</v>
      </c>
      <c r="V244" s="62">
        <f t="shared" si="270"/>
        <v>1.05</v>
      </c>
      <c r="W244" s="70">
        <f t="shared" si="250"/>
        <v>348509952000</v>
      </c>
      <c r="X244" s="70">
        <f t="shared" si="271"/>
        <v>83433282508800</v>
      </c>
      <c r="Y244" s="70">
        <f t="shared" si="272"/>
        <v>1093255480974845.4</v>
      </c>
      <c r="Z244" s="70">
        <f t="shared" si="273"/>
        <v>2.186510961949692E+16</v>
      </c>
      <c r="AA244" s="70">
        <f t="shared" si="274"/>
        <v>36242.48471445858</v>
      </c>
      <c r="AB244" s="99">
        <f t="shared" si="332"/>
        <v>13.103349743665376</v>
      </c>
      <c r="AD244" s="71">
        <f t="shared" si="275"/>
        <v>203</v>
      </c>
      <c r="AE244" s="71">
        <f t="shared" si="276"/>
        <v>3.2249999999999996</v>
      </c>
      <c r="AF244" s="71">
        <v>1</v>
      </c>
      <c r="AG244" s="62">
        <f t="shared" si="277"/>
        <v>1.175</v>
      </c>
      <c r="AH244" s="70">
        <f t="shared" si="251"/>
        <v>32527595520</v>
      </c>
      <c r="AI244" s="70">
        <f t="shared" si="278"/>
        <v>7758644721408</v>
      </c>
      <c r="AJ244" s="70">
        <f t="shared" si="279"/>
        <v>53746172654632.164</v>
      </c>
      <c r="AK244" s="70">
        <f t="shared" si="280"/>
        <v>3.4397550498964668E+16</v>
      </c>
      <c r="AL244" s="70">
        <f t="shared" si="281"/>
        <v>36242.48471445858</v>
      </c>
      <c r="AM244" s="99">
        <f t="shared" si="324"/>
        <v>6.9272630188018942</v>
      </c>
      <c r="AO244" s="71">
        <f t="shared" si="282"/>
        <v>173</v>
      </c>
      <c r="AP244" s="71">
        <f t="shared" si="283"/>
        <v>4.55</v>
      </c>
      <c r="AQ244" s="71">
        <v>1</v>
      </c>
      <c r="AR244" s="62">
        <f t="shared" si="284"/>
        <v>1.325</v>
      </c>
      <c r="AS244" s="70">
        <f t="shared" si="252"/>
        <v>199148544</v>
      </c>
      <c r="AT244" s="70">
        <f t="shared" si="285"/>
        <v>45649824998.400002</v>
      </c>
      <c r="AU244" s="70">
        <f t="shared" si="286"/>
        <v>1184811461136.5112</v>
      </c>
      <c r="AV244" s="70">
        <f t="shared" si="287"/>
        <v>4.8529877448151704E+16</v>
      </c>
      <c r="AW244" s="70">
        <f t="shared" si="288"/>
        <v>36242.48471445858</v>
      </c>
      <c r="AX244" s="99">
        <f t="shared" si="333"/>
        <v>25.954348372157792</v>
      </c>
      <c r="AZ244" s="71">
        <f t="shared" si="289"/>
        <v>136</v>
      </c>
      <c r="BA244" s="71">
        <f t="shared" si="290"/>
        <v>6.06</v>
      </c>
      <c r="BB244" s="71">
        <v>1</v>
      </c>
      <c r="BC244" s="62">
        <f t="shared" si="291"/>
        <v>1.51</v>
      </c>
      <c r="BD244" s="70">
        <f t="shared" si="253"/>
        <v>1128960</v>
      </c>
      <c r="BE244" s="70">
        <f t="shared" si="292"/>
        <v>231843225.59999999</v>
      </c>
      <c r="BF244" s="70">
        <f t="shared" si="293"/>
        <v>9343046411.9214783</v>
      </c>
      <c r="BG244" s="70">
        <f t="shared" si="294"/>
        <v>6.46353972166592E+16</v>
      </c>
      <c r="BH244" s="70">
        <f t="shared" si="295"/>
        <v>36242.48471445858</v>
      </c>
      <c r="BI244" s="99">
        <f t="shared" si="331"/>
        <v>40.298983883363803</v>
      </c>
      <c r="BK244" s="71">
        <f t="shared" si="296"/>
        <v>86</v>
      </c>
      <c r="BL244" s="71">
        <f t="shared" si="297"/>
        <v>7.8199999999999994</v>
      </c>
      <c r="BM244" s="71">
        <v>1</v>
      </c>
      <c r="BN244" s="62">
        <f t="shared" si="298"/>
        <v>1.76</v>
      </c>
      <c r="BO244" s="70">
        <f t="shared" si="254"/>
        <v>7200</v>
      </c>
      <c r="BP244" s="70">
        <f t="shared" si="299"/>
        <v>1089792</v>
      </c>
      <c r="BQ244" s="70">
        <f t="shared" si="300"/>
        <v>11773963.319478666</v>
      </c>
      <c r="BR244" s="70">
        <f t="shared" si="301"/>
        <v>8.340739376803216E+16</v>
      </c>
      <c r="BS244" s="70">
        <f t="shared" si="302"/>
        <v>36242.48471445858</v>
      </c>
      <c r="BT244" s="99">
        <f t="shared" si="329"/>
        <v>10.803862865095969</v>
      </c>
      <c r="BV244" s="71">
        <f t="shared" si="303"/>
        <v>31</v>
      </c>
      <c r="BW244" s="71">
        <f t="shared" si="304"/>
        <v>9.8550000000000004</v>
      </c>
      <c r="BX244" s="71">
        <v>1</v>
      </c>
      <c r="BY244" s="62">
        <f t="shared" si="305"/>
        <v>2.0350000000000001</v>
      </c>
      <c r="BZ244" s="70">
        <f t="shared" si="255"/>
        <v>5</v>
      </c>
      <c r="CA244" s="70">
        <f t="shared" si="306"/>
        <v>315.42500000000001</v>
      </c>
      <c r="CB244" s="70">
        <f t="shared" si="307"/>
        <v>7245.0702646373147</v>
      </c>
      <c r="CC244" s="70">
        <f t="shared" si="308"/>
        <v>1.0511251478055717E+17</v>
      </c>
      <c r="CD244" s="70">
        <f t="shared" si="309"/>
        <v>36242.48471445858</v>
      </c>
      <c r="CE244" s="99">
        <f t="shared" si="330"/>
        <v>22.969232827573322</v>
      </c>
      <c r="CG244" s="71">
        <f t="shared" si="310"/>
        <v>-19</v>
      </c>
      <c r="CH244" s="71">
        <f t="shared" si="311"/>
        <v>12.14</v>
      </c>
      <c r="CI244" s="71">
        <v>1</v>
      </c>
      <c r="CJ244" s="62">
        <f t="shared" si="312"/>
        <v>2.2850000000000001</v>
      </c>
      <c r="CK244" s="70">
        <f t="shared" si="256"/>
        <v>1</v>
      </c>
      <c r="CL244" s="70">
        <f t="shared" si="313"/>
        <v>-43.415000000000006</v>
      </c>
      <c r="CM244" s="70">
        <f t="shared" si="314"/>
        <v>8.7157487685399921</v>
      </c>
      <c r="CN244" s="70">
        <f t="shared" si="315"/>
        <v>1.2948411257594765E+17</v>
      </c>
      <c r="CO244" s="70">
        <f t="shared" si="316"/>
        <v>36242.48471445858</v>
      </c>
      <c r="CR244" s="71">
        <f t="shared" si="317"/>
        <v>-82</v>
      </c>
      <c r="CS244" s="71">
        <f t="shared" si="318"/>
        <v>14.74</v>
      </c>
      <c r="CT244" s="71">
        <v>1</v>
      </c>
      <c r="CU244" s="62">
        <f t="shared" si="325"/>
        <v>2.6</v>
      </c>
      <c r="CV244" s="70">
        <f t="shared" si="257"/>
        <v>1</v>
      </c>
      <c r="CW244" s="70">
        <f t="shared" si="319"/>
        <v>-213.20000000000002</v>
      </c>
      <c r="CX244" s="70">
        <f t="shared" si="320"/>
        <v>1.7045335533419149E-3</v>
      </c>
      <c r="CY244" s="70">
        <f t="shared" si="321"/>
        <v>1.5721547111774864E+17</v>
      </c>
      <c r="CZ244" s="70">
        <f t="shared" si="322"/>
        <v>36242.48471445858</v>
      </c>
    </row>
    <row r="245" spans="1:104">
      <c r="A245" s="62">
        <f t="shared" si="258"/>
        <v>989.1188008190577</v>
      </c>
      <c r="B245" s="62">
        <f t="shared" si="259"/>
        <v>7.9666666666666668</v>
      </c>
      <c r="C245" s="83">
        <f t="shared" si="328"/>
        <v>9.8550000000000004</v>
      </c>
      <c r="D245" s="87"/>
      <c r="E245" s="65">
        <f t="shared" si="260"/>
        <v>245038199529228.87</v>
      </c>
      <c r="F245" s="62">
        <f t="shared" si="323"/>
        <v>47.800000000000026</v>
      </c>
      <c r="G245" s="66">
        <v>239</v>
      </c>
      <c r="H245" s="71">
        <f t="shared" si="261"/>
        <v>239</v>
      </c>
      <c r="I245" s="71">
        <f t="shared" si="262"/>
        <v>1</v>
      </c>
      <c r="J245" s="71">
        <v>1</v>
      </c>
      <c r="K245" s="62">
        <f t="shared" si="263"/>
        <v>1</v>
      </c>
      <c r="L245" s="70">
        <f t="shared" si="249"/>
        <v>174254976000</v>
      </c>
      <c r="M245" s="70">
        <f t="shared" si="264"/>
        <v>41646939264000</v>
      </c>
      <c r="N245" s="70">
        <f t="shared" si="265"/>
        <v>2450381995292289</v>
      </c>
      <c r="O245" s="70">
        <f t="shared" si="266"/>
        <v>1.2251909976461444E+16</v>
      </c>
      <c r="P245" s="70">
        <f t="shared" si="267"/>
        <v>37553.543804430228</v>
      </c>
      <c r="Q245" s="99">
        <f t="shared" si="327"/>
        <v>58.837024727299031</v>
      </c>
      <c r="S245" s="71">
        <f t="shared" si="268"/>
        <v>229</v>
      </c>
      <c r="T245" s="71">
        <f t="shared" si="269"/>
        <v>2.0499999999999998</v>
      </c>
      <c r="U245" s="71">
        <v>1</v>
      </c>
      <c r="V245" s="62">
        <f t="shared" si="270"/>
        <v>1.05</v>
      </c>
      <c r="W245" s="70">
        <f t="shared" si="250"/>
        <v>348509952000</v>
      </c>
      <c r="X245" s="70">
        <f t="shared" si="271"/>
        <v>83799217958400</v>
      </c>
      <c r="Y245" s="70">
        <f t="shared" si="272"/>
        <v>1255820772587297.2</v>
      </c>
      <c r="Z245" s="70">
        <f t="shared" si="273"/>
        <v>2.5116415451745956E+16</v>
      </c>
      <c r="AA245" s="70">
        <f t="shared" si="274"/>
        <v>37553.543804430228</v>
      </c>
      <c r="AB245" s="99">
        <f t="shared" si="332"/>
        <v>14.986067927396622</v>
      </c>
      <c r="AD245" s="71">
        <f t="shared" si="275"/>
        <v>204</v>
      </c>
      <c r="AE245" s="71">
        <f t="shared" si="276"/>
        <v>3.2249999999999996</v>
      </c>
      <c r="AF245" s="71">
        <v>1</v>
      </c>
      <c r="AG245" s="62">
        <f t="shared" si="277"/>
        <v>1.175</v>
      </c>
      <c r="AH245" s="70">
        <f t="shared" si="251"/>
        <v>32527595520</v>
      </c>
      <c r="AI245" s="70">
        <f t="shared" si="278"/>
        <v>7796864646144</v>
      </c>
      <c r="AJ245" s="70">
        <f t="shared" si="279"/>
        <v>61738140115762.609</v>
      </c>
      <c r="AK245" s="70">
        <f t="shared" si="280"/>
        <v>3.9512409674088152E+16</v>
      </c>
      <c r="AL245" s="70">
        <f t="shared" si="281"/>
        <v>37553.543804430228</v>
      </c>
      <c r="AM245" s="99">
        <f t="shared" si="324"/>
        <v>7.9183290871024274</v>
      </c>
      <c r="AO245" s="71">
        <f t="shared" si="282"/>
        <v>174</v>
      </c>
      <c r="AP245" s="71">
        <f t="shared" si="283"/>
        <v>4.55</v>
      </c>
      <c r="AQ245" s="71">
        <v>1</v>
      </c>
      <c r="AR245" s="62">
        <f t="shared" si="284"/>
        <v>1.325</v>
      </c>
      <c r="AS245" s="70">
        <f t="shared" si="252"/>
        <v>199148544</v>
      </c>
      <c r="AT245" s="70">
        <f t="shared" si="285"/>
        <v>45913696819.199997</v>
      </c>
      <c r="AU245" s="70">
        <f t="shared" si="286"/>
        <v>1360990976389.1438</v>
      </c>
      <c r="AV245" s="70">
        <f t="shared" si="287"/>
        <v>5.5746190392899568E+16</v>
      </c>
      <c r="AW245" s="70">
        <f t="shared" si="288"/>
        <v>37553.543804430228</v>
      </c>
      <c r="AX245" s="99">
        <f t="shared" si="333"/>
        <v>29.642374077358333</v>
      </c>
      <c r="AZ245" s="71">
        <f t="shared" si="289"/>
        <v>137</v>
      </c>
      <c r="BA245" s="71">
        <f t="shared" si="290"/>
        <v>6.06</v>
      </c>
      <c r="BB245" s="71">
        <v>1</v>
      </c>
      <c r="BC245" s="62">
        <f t="shared" si="291"/>
        <v>1.51</v>
      </c>
      <c r="BD245" s="70">
        <f t="shared" si="253"/>
        <v>1128960</v>
      </c>
      <c r="BE245" s="70">
        <f t="shared" si="292"/>
        <v>233547955.19999999</v>
      </c>
      <c r="BF245" s="70">
        <f t="shared" si="293"/>
        <v>10732342044.035152</v>
      </c>
      <c r="BG245" s="70">
        <f t="shared" si="294"/>
        <v>7.4246574457356352E+16</v>
      </c>
      <c r="BH245" s="70">
        <f t="shared" si="295"/>
        <v>37553.543804430228</v>
      </c>
      <c r="BI245" s="99">
        <f t="shared" si="331"/>
        <v>45.95348323578537</v>
      </c>
      <c r="BK245" s="71">
        <f t="shared" si="296"/>
        <v>87</v>
      </c>
      <c r="BL245" s="71">
        <f t="shared" si="297"/>
        <v>7.8199999999999994</v>
      </c>
      <c r="BM245" s="71">
        <v>1</v>
      </c>
      <c r="BN245" s="62">
        <f t="shared" si="298"/>
        <v>1.76</v>
      </c>
      <c r="BO245" s="70">
        <f t="shared" si="254"/>
        <v>7200</v>
      </c>
      <c r="BP245" s="70">
        <f t="shared" si="299"/>
        <v>1102464</v>
      </c>
      <c r="BQ245" s="70">
        <f t="shared" si="300"/>
        <v>13524732.296880577</v>
      </c>
      <c r="BR245" s="70">
        <f t="shared" si="301"/>
        <v>9.580993601592848E+16</v>
      </c>
      <c r="BS245" s="70">
        <f t="shared" si="302"/>
        <v>37553.543804430228</v>
      </c>
      <c r="BT245" s="99">
        <f t="shared" si="329"/>
        <v>12.267731460510799</v>
      </c>
      <c r="BV245" s="71">
        <f t="shared" si="303"/>
        <v>32</v>
      </c>
      <c r="BW245" s="71">
        <f t="shared" si="304"/>
        <v>9.8550000000000004</v>
      </c>
      <c r="BX245" s="71">
        <v>1</v>
      </c>
      <c r="BY245" s="62">
        <f t="shared" si="305"/>
        <v>2.0350000000000001</v>
      </c>
      <c r="BZ245" s="70">
        <f t="shared" si="255"/>
        <v>5</v>
      </c>
      <c r="CA245" s="70">
        <f t="shared" si="306"/>
        <v>325.60000000000002</v>
      </c>
      <c r="CB245" s="70">
        <f t="shared" si="307"/>
        <v>8322.4002948268171</v>
      </c>
      <c r="CC245" s="70">
        <f t="shared" si="308"/>
        <v>1.2074257281802752E+17</v>
      </c>
      <c r="CD245" s="70">
        <f t="shared" si="309"/>
        <v>37553.543804430228</v>
      </c>
      <c r="CE245" s="99">
        <f t="shared" si="330"/>
        <v>25.560197465684325</v>
      </c>
      <c r="CG245" s="71">
        <f t="shared" si="310"/>
        <v>-18</v>
      </c>
      <c r="CH245" s="71">
        <f t="shared" si="311"/>
        <v>12.14</v>
      </c>
      <c r="CI245" s="71">
        <v>1</v>
      </c>
      <c r="CJ245" s="62">
        <f t="shared" si="312"/>
        <v>2.2850000000000001</v>
      </c>
      <c r="CK245" s="70">
        <f t="shared" si="256"/>
        <v>1</v>
      </c>
      <c r="CL245" s="70">
        <f t="shared" si="313"/>
        <v>-41.13</v>
      </c>
      <c r="CM245" s="70">
        <f t="shared" si="314"/>
        <v>10.011766272989325</v>
      </c>
      <c r="CN245" s="70">
        <f t="shared" si="315"/>
        <v>1.4873818711424192E+17</v>
      </c>
      <c r="CO245" s="70">
        <f t="shared" si="316"/>
        <v>37553.543804430228</v>
      </c>
      <c r="CR245" s="71">
        <f t="shared" si="317"/>
        <v>-81</v>
      </c>
      <c r="CS245" s="71">
        <f t="shared" si="318"/>
        <v>14.74</v>
      </c>
      <c r="CT245" s="71">
        <v>1</v>
      </c>
      <c r="CU245" s="62">
        <f t="shared" si="325"/>
        <v>2.6</v>
      </c>
      <c r="CV245" s="70">
        <f t="shared" si="257"/>
        <v>1</v>
      </c>
      <c r="CW245" s="70">
        <f t="shared" si="319"/>
        <v>-210.6</v>
      </c>
      <c r="CX245" s="70">
        <f t="shared" si="320"/>
        <v>1.9579948887611083E-3</v>
      </c>
      <c r="CY245" s="70">
        <f t="shared" si="321"/>
        <v>1.8059315305304166E+17</v>
      </c>
      <c r="CZ245" s="70">
        <f t="shared" si="322"/>
        <v>37553.543804430228</v>
      </c>
    </row>
    <row r="246" spans="1:104">
      <c r="A246" s="62">
        <f t="shared" si="258"/>
        <v>1024.0000000000164</v>
      </c>
      <c r="B246" s="62">
        <f t="shared" si="259"/>
        <v>8</v>
      </c>
      <c r="C246" s="83">
        <f t="shared" si="328"/>
        <v>9.8550000000000004</v>
      </c>
      <c r="D246" s="87"/>
      <c r="E246" s="65">
        <f t="shared" si="260"/>
        <v>281474976710660.56</v>
      </c>
      <c r="F246" s="62">
        <f t="shared" si="323"/>
        <v>48.000000000000028</v>
      </c>
      <c r="G246" s="66">
        <v>240</v>
      </c>
      <c r="H246" s="71">
        <f t="shared" si="261"/>
        <v>240</v>
      </c>
      <c r="I246" s="71">
        <f t="shared" si="262"/>
        <v>1</v>
      </c>
      <c r="J246" s="71">
        <v>15</v>
      </c>
      <c r="K246" s="62">
        <f t="shared" si="263"/>
        <v>1</v>
      </c>
      <c r="L246" s="70">
        <f t="shared" si="249"/>
        <v>2613824640000</v>
      </c>
      <c r="M246" s="70">
        <f t="shared" si="264"/>
        <v>627317913600000</v>
      </c>
      <c r="N246" s="70">
        <f t="shared" si="265"/>
        <v>2814749767106605.5</v>
      </c>
      <c r="O246" s="70">
        <f t="shared" si="266"/>
        <v>1.4073748835533028E+16</v>
      </c>
      <c r="P246" s="70">
        <f t="shared" si="267"/>
        <v>38912.000000000626</v>
      </c>
      <c r="Q246" s="99">
        <f t="shared" si="327"/>
        <v>4.4869590140564499</v>
      </c>
      <c r="S246" s="71">
        <f t="shared" si="268"/>
        <v>230</v>
      </c>
      <c r="T246" s="71">
        <f t="shared" si="269"/>
        <v>2.0499999999999998</v>
      </c>
      <c r="U246" s="71">
        <v>1</v>
      </c>
      <c r="V246" s="62">
        <f t="shared" si="270"/>
        <v>1.05</v>
      </c>
      <c r="W246" s="70">
        <f t="shared" si="250"/>
        <v>348509952000</v>
      </c>
      <c r="X246" s="70">
        <f t="shared" si="271"/>
        <v>84165153408000</v>
      </c>
      <c r="Y246" s="70">
        <f t="shared" si="272"/>
        <v>1442559255642134</v>
      </c>
      <c r="Z246" s="70">
        <f t="shared" si="273"/>
        <v>2.8851185112842708E+16</v>
      </c>
      <c r="AA246" s="70">
        <f t="shared" si="274"/>
        <v>38912.000000000626</v>
      </c>
      <c r="AB246" s="99">
        <f t="shared" si="332"/>
        <v>17.139626047482697</v>
      </c>
      <c r="AD246" s="71">
        <f t="shared" si="275"/>
        <v>205</v>
      </c>
      <c r="AE246" s="71">
        <f t="shared" si="276"/>
        <v>3.2249999999999996</v>
      </c>
      <c r="AF246" s="71">
        <v>1</v>
      </c>
      <c r="AG246" s="62">
        <f t="shared" si="277"/>
        <v>1.175</v>
      </c>
      <c r="AH246" s="70">
        <f t="shared" si="251"/>
        <v>32527595520</v>
      </c>
      <c r="AI246" s="70">
        <f t="shared" si="278"/>
        <v>7835084570880</v>
      </c>
      <c r="AJ246" s="70">
        <f t="shared" si="279"/>
        <v>70918499991552.969</v>
      </c>
      <c r="AK246" s="70">
        <f t="shared" si="280"/>
        <v>4.5387839994594016E+16</v>
      </c>
      <c r="AL246" s="70">
        <f t="shared" si="281"/>
        <v>38912.000000000626</v>
      </c>
      <c r="AM246" s="99">
        <f t="shared" si="324"/>
        <v>9.0514019791349529</v>
      </c>
      <c r="AO246" s="71">
        <f t="shared" si="282"/>
        <v>175</v>
      </c>
      <c r="AP246" s="71">
        <f t="shared" si="283"/>
        <v>4.55</v>
      </c>
      <c r="AQ246" s="71">
        <v>1</v>
      </c>
      <c r="AR246" s="62">
        <f t="shared" si="284"/>
        <v>1.325</v>
      </c>
      <c r="AS246" s="70">
        <f t="shared" si="252"/>
        <v>199148544</v>
      </c>
      <c r="AT246" s="70">
        <f t="shared" si="285"/>
        <v>46177568640</v>
      </c>
      <c r="AU246" s="70">
        <f t="shared" si="286"/>
        <v>1563368095744.0181</v>
      </c>
      <c r="AV246" s="70">
        <f t="shared" si="287"/>
        <v>6.4035557201675272E+16</v>
      </c>
      <c r="AW246" s="70">
        <f t="shared" si="288"/>
        <v>38912.000000000626</v>
      </c>
      <c r="AX246" s="99">
        <f t="shared" si="333"/>
        <v>33.855574076063313</v>
      </c>
      <c r="AZ246" s="71">
        <f t="shared" si="289"/>
        <v>138</v>
      </c>
      <c r="BA246" s="71">
        <f t="shared" si="290"/>
        <v>6.06</v>
      </c>
      <c r="BB246" s="71">
        <v>1</v>
      </c>
      <c r="BC246" s="62">
        <f t="shared" si="291"/>
        <v>1.51</v>
      </c>
      <c r="BD246" s="70">
        <f t="shared" si="253"/>
        <v>1128960</v>
      </c>
      <c r="BE246" s="70">
        <f t="shared" si="292"/>
        <v>235252684.80000001</v>
      </c>
      <c r="BF246" s="70">
        <f t="shared" si="293"/>
        <v>12328223651.248697</v>
      </c>
      <c r="BG246" s="70">
        <f t="shared" si="294"/>
        <v>8.5286917943330144E+16</v>
      </c>
      <c r="BH246" s="70">
        <f t="shared" si="295"/>
        <v>38912.000000000626</v>
      </c>
      <c r="BI246" s="99">
        <f t="shared" si="331"/>
        <v>52.404178348610699</v>
      </c>
      <c r="BK246" s="71">
        <f t="shared" si="296"/>
        <v>88</v>
      </c>
      <c r="BL246" s="71">
        <f t="shared" si="297"/>
        <v>7.8199999999999994</v>
      </c>
      <c r="BM246" s="71">
        <v>1</v>
      </c>
      <c r="BN246" s="62">
        <f t="shared" si="298"/>
        <v>1.76</v>
      </c>
      <c r="BO246" s="70">
        <f t="shared" si="254"/>
        <v>7200</v>
      </c>
      <c r="BP246" s="70">
        <f t="shared" si="299"/>
        <v>1115136</v>
      </c>
      <c r="BQ246" s="70">
        <f t="shared" si="300"/>
        <v>15535837.741201987</v>
      </c>
      <c r="BR246" s="70">
        <f t="shared" si="301"/>
        <v>1.1005671589386827E+17</v>
      </c>
      <c r="BS246" s="70">
        <f t="shared" si="302"/>
        <v>38912.000000000626</v>
      </c>
      <c r="BT246" s="99">
        <f t="shared" si="329"/>
        <v>13.93178746018601</v>
      </c>
      <c r="BV246" s="71">
        <f t="shared" si="303"/>
        <v>33</v>
      </c>
      <c r="BW246" s="71">
        <f t="shared" si="304"/>
        <v>9.8550000000000004</v>
      </c>
      <c r="BX246" s="71">
        <v>1</v>
      </c>
      <c r="BY246" s="62">
        <f t="shared" si="305"/>
        <v>2.0350000000000001</v>
      </c>
      <c r="BZ246" s="70">
        <f t="shared" si="255"/>
        <v>5</v>
      </c>
      <c r="CA246" s="70">
        <f t="shared" si="306"/>
        <v>335.77500000000003</v>
      </c>
      <c r="CB246" s="70">
        <f t="shared" si="307"/>
        <v>9559.9275282944054</v>
      </c>
      <c r="CC246" s="70">
        <f t="shared" si="308"/>
        <v>1.38696794774178E+17</v>
      </c>
      <c r="CD246" s="70">
        <f t="shared" si="309"/>
        <v>38912.000000000626</v>
      </c>
      <c r="CE246" s="99">
        <f t="shared" si="330"/>
        <v>28.471230819133062</v>
      </c>
      <c r="CG246" s="71">
        <f t="shared" si="310"/>
        <v>-17</v>
      </c>
      <c r="CH246" s="71">
        <f t="shared" si="311"/>
        <v>12.14</v>
      </c>
      <c r="CI246" s="71">
        <v>1</v>
      </c>
      <c r="CJ246" s="62">
        <f t="shared" si="312"/>
        <v>2.2850000000000001</v>
      </c>
      <c r="CK246" s="70">
        <f t="shared" si="256"/>
        <v>1</v>
      </c>
      <c r="CL246" s="70">
        <f t="shared" si="313"/>
        <v>-38.844999999999999</v>
      </c>
      <c r="CM246" s="70">
        <f t="shared" si="314"/>
        <v>11.500499448397633</v>
      </c>
      <c r="CN246" s="70">
        <f t="shared" si="315"/>
        <v>1.7085531086337098E+17</v>
      </c>
      <c r="CO246" s="70">
        <f t="shared" si="316"/>
        <v>38912.000000000626</v>
      </c>
      <c r="CR246" s="71">
        <f t="shared" si="317"/>
        <v>-80</v>
      </c>
      <c r="CS246" s="71">
        <f t="shared" si="318"/>
        <v>14.74</v>
      </c>
      <c r="CT246" s="71">
        <v>1</v>
      </c>
      <c r="CU246" s="62">
        <f t="shared" si="325"/>
        <v>2.6</v>
      </c>
      <c r="CV246" s="70">
        <f t="shared" si="257"/>
        <v>1</v>
      </c>
      <c r="CW246" s="70">
        <f t="shared" si="319"/>
        <v>-208</v>
      </c>
      <c r="CX246" s="70">
        <f t="shared" si="320"/>
        <v>2.2491455078124879E-3</v>
      </c>
      <c r="CY246" s="70">
        <f t="shared" si="321"/>
        <v>2.0744705783575686E+17</v>
      </c>
      <c r="CZ246" s="70">
        <f t="shared" si="322"/>
        <v>38912.000000000626</v>
      </c>
    </row>
    <row r="247" spans="1:104">
      <c r="A247" s="62">
        <f t="shared" si="258"/>
        <v>1060.1112820135877</v>
      </c>
      <c r="B247" s="62">
        <f t="shared" si="259"/>
        <v>8.0333333333333332</v>
      </c>
      <c r="C247" s="83">
        <f t="shared" si="328"/>
        <v>9.8550000000000004</v>
      </c>
      <c r="D247" s="87"/>
      <c r="E247" s="65">
        <f t="shared" si="260"/>
        <v>323329842720364.5</v>
      </c>
      <c r="F247" s="62">
        <f t="shared" si="323"/>
        <v>48.200000000000017</v>
      </c>
      <c r="G247" s="66">
        <v>241</v>
      </c>
      <c r="H247" s="71">
        <f t="shared" si="261"/>
        <v>241</v>
      </c>
      <c r="I247" s="71">
        <f t="shared" si="262"/>
        <v>1</v>
      </c>
      <c r="J247" s="71">
        <v>1</v>
      </c>
      <c r="K247" s="62">
        <f t="shared" si="263"/>
        <v>1</v>
      </c>
      <c r="L247" s="70">
        <f t="shared" si="249"/>
        <v>2613824640000</v>
      </c>
      <c r="M247" s="70">
        <f t="shared" si="264"/>
        <v>629931738240000</v>
      </c>
      <c r="N247" s="70">
        <f t="shared" si="265"/>
        <v>3233298427203645</v>
      </c>
      <c r="O247" s="70">
        <f t="shared" si="266"/>
        <v>1.6166492136018224E+16</v>
      </c>
      <c r="P247" s="70">
        <f t="shared" si="267"/>
        <v>40319.565759250116</v>
      </c>
      <c r="Q247" s="99">
        <f t="shared" si="327"/>
        <v>5.1327758722513819</v>
      </c>
      <c r="S247" s="71">
        <f t="shared" si="268"/>
        <v>231</v>
      </c>
      <c r="T247" s="71">
        <f t="shared" si="269"/>
        <v>2.0499999999999998</v>
      </c>
      <c r="U247" s="71">
        <v>1</v>
      </c>
      <c r="V247" s="62">
        <f t="shared" si="270"/>
        <v>1.05</v>
      </c>
      <c r="W247" s="70">
        <f t="shared" si="250"/>
        <v>348509952000</v>
      </c>
      <c r="X247" s="70">
        <f t="shared" si="271"/>
        <v>84531088857600</v>
      </c>
      <c r="Y247" s="70">
        <f t="shared" si="272"/>
        <v>1657065443941867</v>
      </c>
      <c r="Z247" s="70">
        <f t="shared" si="273"/>
        <v>3.3141308878837356E+16</v>
      </c>
      <c r="AA247" s="70">
        <f t="shared" si="274"/>
        <v>40319.565759250116</v>
      </c>
      <c r="AB247" s="99">
        <f t="shared" si="332"/>
        <v>19.603029682172181</v>
      </c>
      <c r="AD247" s="71">
        <f t="shared" si="275"/>
        <v>206</v>
      </c>
      <c r="AE247" s="71">
        <f t="shared" si="276"/>
        <v>3.2249999999999996</v>
      </c>
      <c r="AF247" s="71">
        <v>1</v>
      </c>
      <c r="AG247" s="62">
        <f t="shared" si="277"/>
        <v>1.175</v>
      </c>
      <c r="AH247" s="70">
        <f t="shared" si="251"/>
        <v>32527595520</v>
      </c>
      <c r="AI247" s="70">
        <f t="shared" si="278"/>
        <v>7873304495616</v>
      </c>
      <c r="AJ247" s="70">
        <f t="shared" si="279"/>
        <v>81463964279154.125</v>
      </c>
      <c r="AK247" s="70">
        <f t="shared" si="280"/>
        <v>5.2136937138658768E+16</v>
      </c>
      <c r="AL247" s="70">
        <f t="shared" si="281"/>
        <v>40319.565759250116</v>
      </c>
      <c r="AM247" s="99">
        <f t="shared" si="324"/>
        <v>10.346858085383939</v>
      </c>
      <c r="AO247" s="71">
        <f t="shared" si="282"/>
        <v>176</v>
      </c>
      <c r="AP247" s="71">
        <f t="shared" si="283"/>
        <v>4.55</v>
      </c>
      <c r="AQ247" s="71">
        <v>1</v>
      </c>
      <c r="AR247" s="62">
        <f t="shared" si="284"/>
        <v>1.325</v>
      </c>
      <c r="AS247" s="70">
        <f t="shared" si="252"/>
        <v>199148544</v>
      </c>
      <c r="AT247" s="70">
        <f t="shared" si="285"/>
        <v>46441440460.799995</v>
      </c>
      <c r="AU247" s="70">
        <f t="shared" si="286"/>
        <v>1795838359836.001</v>
      </c>
      <c r="AV247" s="70">
        <f t="shared" si="287"/>
        <v>7.3557539218882928E+16</v>
      </c>
      <c r="AW247" s="70">
        <f t="shared" si="288"/>
        <v>40319.565759250116</v>
      </c>
      <c r="AX247" s="99">
        <f t="shared" si="333"/>
        <v>38.668877235877751</v>
      </c>
      <c r="AZ247" s="71">
        <f t="shared" si="289"/>
        <v>139</v>
      </c>
      <c r="BA247" s="71">
        <f t="shared" si="290"/>
        <v>6.06</v>
      </c>
      <c r="BB247" s="71">
        <v>1</v>
      </c>
      <c r="BC247" s="62">
        <f t="shared" si="291"/>
        <v>1.51</v>
      </c>
      <c r="BD247" s="70">
        <f t="shared" si="253"/>
        <v>1128960</v>
      </c>
      <c r="BE247" s="70">
        <f t="shared" si="292"/>
        <v>236957414.40000001</v>
      </c>
      <c r="BF247" s="70">
        <f t="shared" si="293"/>
        <v>14161410228.224918</v>
      </c>
      <c r="BG247" s="70">
        <f t="shared" si="294"/>
        <v>9.7968942344270432E+16</v>
      </c>
      <c r="BH247" s="70">
        <f t="shared" si="295"/>
        <v>40319.565759250116</v>
      </c>
      <c r="BI247" s="99">
        <f t="shared" si="331"/>
        <v>59.76352444629358</v>
      </c>
      <c r="BK247" s="71">
        <f t="shared" si="296"/>
        <v>89</v>
      </c>
      <c r="BL247" s="71">
        <f t="shared" si="297"/>
        <v>7.8199999999999994</v>
      </c>
      <c r="BM247" s="71">
        <v>1</v>
      </c>
      <c r="BN247" s="62">
        <f t="shared" si="298"/>
        <v>1.76</v>
      </c>
      <c r="BO247" s="70">
        <f t="shared" si="254"/>
        <v>7200</v>
      </c>
      <c r="BP247" s="70">
        <f t="shared" si="299"/>
        <v>1127808</v>
      </c>
      <c r="BQ247" s="70">
        <f t="shared" si="300"/>
        <v>17845991.25681958</v>
      </c>
      <c r="BR247" s="70">
        <f t="shared" si="301"/>
        <v>1.264219685036625E+17</v>
      </c>
      <c r="BS247" s="70">
        <f t="shared" si="302"/>
        <v>40319.565759250116</v>
      </c>
      <c r="BT247" s="99">
        <f t="shared" si="329"/>
        <v>15.823607614788669</v>
      </c>
      <c r="BV247" s="71">
        <f t="shared" si="303"/>
        <v>34</v>
      </c>
      <c r="BW247" s="71">
        <f t="shared" si="304"/>
        <v>9.8550000000000004</v>
      </c>
      <c r="BX247" s="71">
        <v>1</v>
      </c>
      <c r="BY247" s="62">
        <f t="shared" si="305"/>
        <v>2.0350000000000001</v>
      </c>
      <c r="BZ247" s="70">
        <f t="shared" si="255"/>
        <v>5</v>
      </c>
      <c r="CA247" s="70">
        <f t="shared" si="306"/>
        <v>345.95000000000005</v>
      </c>
      <c r="CB247" s="70">
        <f t="shared" si="307"/>
        <v>10981.473025642654</v>
      </c>
      <c r="CC247" s="70">
        <f t="shared" si="308"/>
        <v>1.5932078000045962E+17</v>
      </c>
      <c r="CD247" s="70">
        <f t="shared" si="309"/>
        <v>40319.565759250116</v>
      </c>
      <c r="CE247" s="99">
        <f t="shared" si="330"/>
        <v>31.742948477070826</v>
      </c>
      <c r="CG247" s="71">
        <f t="shared" si="310"/>
        <v>-16</v>
      </c>
      <c r="CH247" s="71">
        <f t="shared" si="311"/>
        <v>12.14</v>
      </c>
      <c r="CI247" s="71">
        <v>1</v>
      </c>
      <c r="CJ247" s="62">
        <f t="shared" si="312"/>
        <v>2.2850000000000001</v>
      </c>
      <c r="CK247" s="70">
        <f t="shared" si="256"/>
        <v>1</v>
      </c>
      <c r="CL247" s="70">
        <f t="shared" si="313"/>
        <v>-36.56</v>
      </c>
      <c r="CM247" s="70">
        <f t="shared" si="314"/>
        <v>13.210604798018672</v>
      </c>
      <c r="CN247" s="70">
        <f t="shared" si="315"/>
        <v>1.9626121453126125E+17</v>
      </c>
      <c r="CO247" s="70">
        <f t="shared" si="316"/>
        <v>40319.565759250116</v>
      </c>
      <c r="CR247" s="71">
        <f t="shared" si="317"/>
        <v>-79</v>
      </c>
      <c r="CS247" s="71">
        <f t="shared" si="318"/>
        <v>14.74</v>
      </c>
      <c r="CT247" s="71">
        <v>1</v>
      </c>
      <c r="CU247" s="62">
        <f t="shared" si="325"/>
        <v>2.6</v>
      </c>
      <c r="CV247" s="70">
        <f t="shared" si="257"/>
        <v>1</v>
      </c>
      <c r="CW247" s="70">
        <f t="shared" si="319"/>
        <v>-205.4</v>
      </c>
      <c r="CX247" s="70">
        <f t="shared" si="320"/>
        <v>2.5835897449731763E-3</v>
      </c>
      <c r="CY247" s="70">
        <f t="shared" si="321"/>
        <v>2.3829409408490864E+17</v>
      </c>
      <c r="CZ247" s="70">
        <f t="shared" si="322"/>
        <v>40319.565759250116</v>
      </c>
    </row>
    <row r="248" spans="1:104">
      <c r="A248" s="62">
        <f t="shared" si="258"/>
        <v>1097.4960256371819</v>
      </c>
      <c r="B248" s="62">
        <f t="shared" si="259"/>
        <v>8.0666666666666664</v>
      </c>
      <c r="C248" s="83">
        <f t="shared" si="328"/>
        <v>9.8550000000000004</v>
      </c>
      <c r="D248" s="87"/>
      <c r="E248" s="65">
        <f t="shared" si="260"/>
        <v>371408458454332.81</v>
      </c>
      <c r="F248" s="62">
        <f t="shared" si="323"/>
        <v>48.40000000000002</v>
      </c>
      <c r="G248" s="66">
        <v>242</v>
      </c>
      <c r="H248" s="71">
        <f t="shared" si="261"/>
        <v>242</v>
      </c>
      <c r="I248" s="71">
        <f t="shared" si="262"/>
        <v>1</v>
      </c>
      <c r="J248" s="71">
        <v>1</v>
      </c>
      <c r="K248" s="62">
        <f t="shared" si="263"/>
        <v>1</v>
      </c>
      <c r="L248" s="70">
        <f t="shared" si="249"/>
        <v>2613824640000</v>
      </c>
      <c r="M248" s="70">
        <f t="shared" si="264"/>
        <v>632545562880000</v>
      </c>
      <c r="N248" s="70">
        <f t="shared" si="265"/>
        <v>3714084584543328</v>
      </c>
      <c r="O248" s="70">
        <f t="shared" si="266"/>
        <v>1.857042292271664E+16</v>
      </c>
      <c r="P248" s="70">
        <f t="shared" si="267"/>
        <v>41778.015375922056</v>
      </c>
      <c r="Q248" s="99">
        <f t="shared" si="327"/>
        <v>5.8716475183747763</v>
      </c>
      <c r="S248" s="71">
        <f t="shared" si="268"/>
        <v>232</v>
      </c>
      <c r="T248" s="71">
        <f t="shared" si="269"/>
        <v>2.0499999999999998</v>
      </c>
      <c r="U248" s="71">
        <v>1</v>
      </c>
      <c r="V248" s="62">
        <f t="shared" si="270"/>
        <v>1.05</v>
      </c>
      <c r="W248" s="70">
        <f t="shared" si="250"/>
        <v>348509952000</v>
      </c>
      <c r="X248" s="70">
        <f t="shared" si="271"/>
        <v>84897024307200</v>
      </c>
      <c r="Y248" s="70">
        <f t="shared" si="272"/>
        <v>1903468349578454.5</v>
      </c>
      <c r="Z248" s="70">
        <f t="shared" si="273"/>
        <v>3.8069366991569112E+16</v>
      </c>
      <c r="AA248" s="70">
        <f t="shared" si="274"/>
        <v>41778.015375922056</v>
      </c>
      <c r="AB248" s="99">
        <f t="shared" si="332"/>
        <v>22.42090774219308</v>
      </c>
      <c r="AD248" s="71">
        <f t="shared" si="275"/>
        <v>207</v>
      </c>
      <c r="AE248" s="71">
        <f t="shared" si="276"/>
        <v>3.2249999999999996</v>
      </c>
      <c r="AF248" s="71">
        <v>1</v>
      </c>
      <c r="AG248" s="62">
        <f t="shared" si="277"/>
        <v>1.175</v>
      </c>
      <c r="AH248" s="70">
        <f t="shared" si="251"/>
        <v>32527595520</v>
      </c>
      <c r="AI248" s="70">
        <f t="shared" si="278"/>
        <v>7911524420352</v>
      </c>
      <c r="AJ248" s="70">
        <f t="shared" si="279"/>
        <v>93577521759001.578</v>
      </c>
      <c r="AK248" s="70">
        <f t="shared" si="280"/>
        <v>5.988961392576116E+16</v>
      </c>
      <c r="AL248" s="70">
        <f t="shared" si="281"/>
        <v>41778.015375922056</v>
      </c>
      <c r="AM248" s="99">
        <f t="shared" si="324"/>
        <v>11.828001379642853</v>
      </c>
      <c r="AO248" s="71">
        <f t="shared" si="282"/>
        <v>177</v>
      </c>
      <c r="AP248" s="71">
        <f t="shared" si="283"/>
        <v>4.55</v>
      </c>
      <c r="AQ248" s="71">
        <v>1</v>
      </c>
      <c r="AR248" s="62">
        <f t="shared" si="284"/>
        <v>1.325</v>
      </c>
      <c r="AS248" s="70">
        <f t="shared" si="252"/>
        <v>199148544</v>
      </c>
      <c r="AT248" s="70">
        <f t="shared" si="285"/>
        <v>46705312281.599998</v>
      </c>
      <c r="AU248" s="70">
        <f t="shared" si="286"/>
        <v>2062876569784.1882</v>
      </c>
      <c r="AV248" s="70">
        <f t="shared" si="287"/>
        <v>8.449542429836072E+16</v>
      </c>
      <c r="AW248" s="70">
        <f t="shared" si="288"/>
        <v>41778.015375922056</v>
      </c>
      <c r="AX248" s="99">
        <f t="shared" si="333"/>
        <v>44.167921570602111</v>
      </c>
      <c r="AZ248" s="71">
        <f t="shared" si="289"/>
        <v>140</v>
      </c>
      <c r="BA248" s="71">
        <f t="shared" si="290"/>
        <v>6.06</v>
      </c>
      <c r="BB248" s="71">
        <v>14</v>
      </c>
      <c r="BC248" s="62">
        <f t="shared" si="291"/>
        <v>1.51</v>
      </c>
      <c r="BD248" s="70">
        <f t="shared" si="253"/>
        <v>15805440</v>
      </c>
      <c r="BE248" s="70">
        <f t="shared" si="292"/>
        <v>3341270016</v>
      </c>
      <c r="BF248" s="70">
        <f t="shared" si="293"/>
        <v>16267188633.600151</v>
      </c>
      <c r="BG248" s="70">
        <f t="shared" si="294"/>
        <v>1.1253676291166283E+17</v>
      </c>
      <c r="BH248" s="70">
        <f t="shared" si="295"/>
        <v>41778.015375922056</v>
      </c>
      <c r="BI248" s="99">
        <f t="shared" si="331"/>
        <v>4.8685645146016689</v>
      </c>
      <c r="BK248" s="71">
        <f t="shared" si="296"/>
        <v>90</v>
      </c>
      <c r="BL248" s="71">
        <f t="shared" si="297"/>
        <v>7.8199999999999994</v>
      </c>
      <c r="BM248" s="71">
        <v>1</v>
      </c>
      <c r="BN248" s="62">
        <f t="shared" si="298"/>
        <v>1.76</v>
      </c>
      <c r="BO248" s="70">
        <f t="shared" si="254"/>
        <v>7200</v>
      </c>
      <c r="BP248" s="70">
        <f t="shared" si="299"/>
        <v>1140480</v>
      </c>
      <c r="BQ248" s="70">
        <f t="shared" si="300"/>
        <v>20499660.80000012</v>
      </c>
      <c r="BR248" s="70">
        <f t="shared" si="301"/>
        <v>1.4522070725564413E+17</v>
      </c>
      <c r="BS248" s="70">
        <f t="shared" si="302"/>
        <v>41778.015375922056</v>
      </c>
      <c r="BT248" s="99">
        <f t="shared" si="329"/>
        <v>17.974590347923787</v>
      </c>
      <c r="BV248" s="71">
        <f t="shared" si="303"/>
        <v>35</v>
      </c>
      <c r="BW248" s="71">
        <f t="shared" si="304"/>
        <v>9.8550000000000004</v>
      </c>
      <c r="BX248" s="71">
        <v>1</v>
      </c>
      <c r="BY248" s="62">
        <f t="shared" si="305"/>
        <v>2.0350000000000001</v>
      </c>
      <c r="BZ248" s="70">
        <f t="shared" si="255"/>
        <v>5</v>
      </c>
      <c r="CA248" s="70">
        <f t="shared" si="306"/>
        <v>356.125</v>
      </c>
      <c r="CB248" s="70">
        <f t="shared" si="307"/>
        <v>12614.400000000032</v>
      </c>
      <c r="CC248" s="70">
        <f t="shared" si="308"/>
        <v>1.8301151790337251E+17</v>
      </c>
      <c r="CD248" s="70">
        <f t="shared" si="309"/>
        <v>41778.015375922056</v>
      </c>
      <c r="CE248" s="99">
        <f t="shared" si="330"/>
        <v>35.421270621270715</v>
      </c>
      <c r="CG248" s="71">
        <f t="shared" si="310"/>
        <v>-15</v>
      </c>
      <c r="CH248" s="71">
        <f t="shared" si="311"/>
        <v>12.14</v>
      </c>
      <c r="CI248" s="71">
        <v>1</v>
      </c>
      <c r="CJ248" s="62">
        <f t="shared" si="312"/>
        <v>2.2850000000000001</v>
      </c>
      <c r="CK248" s="70">
        <f t="shared" si="256"/>
        <v>1</v>
      </c>
      <c r="CL248" s="70">
        <f t="shared" si="313"/>
        <v>-34.275000000000006</v>
      </c>
      <c r="CM248" s="70">
        <f t="shared" si="314"/>
        <v>15.174999999999986</v>
      </c>
      <c r="CN248" s="70">
        <f t="shared" si="315"/>
        <v>2.2544493428178006E+17</v>
      </c>
      <c r="CO248" s="70">
        <f t="shared" si="316"/>
        <v>41778.015375922056</v>
      </c>
      <c r="CR248" s="71">
        <f t="shared" si="317"/>
        <v>-78</v>
      </c>
      <c r="CS248" s="71">
        <f t="shared" si="318"/>
        <v>14.74</v>
      </c>
      <c r="CT248" s="71">
        <v>1</v>
      </c>
      <c r="CU248" s="62">
        <f t="shared" si="325"/>
        <v>2.6</v>
      </c>
      <c r="CV248" s="70">
        <f t="shared" si="257"/>
        <v>1</v>
      </c>
      <c r="CW248" s="70">
        <f t="shared" si="319"/>
        <v>-202.8</v>
      </c>
      <c r="CX248" s="70">
        <f t="shared" si="320"/>
        <v>2.9677652900378972E-3</v>
      </c>
      <c r="CY248" s="70">
        <f t="shared" si="321"/>
        <v>2.737280338808433E+17</v>
      </c>
      <c r="CZ248" s="70">
        <f t="shared" si="322"/>
        <v>41778.015375922056</v>
      </c>
    </row>
    <row r="249" spans="1:104">
      <c r="A249" s="62">
        <f t="shared" si="258"/>
        <v>1136.1991393974918</v>
      </c>
      <c r="B249" s="62">
        <f t="shared" si="259"/>
        <v>8.1</v>
      </c>
      <c r="C249" s="83">
        <f t="shared" si="328"/>
        <v>9.8550000000000004</v>
      </c>
      <c r="D249" s="87"/>
      <c r="E249" s="65">
        <f t="shared" si="260"/>
        <v>426636285258476.75</v>
      </c>
      <c r="F249" s="62">
        <f t="shared" si="323"/>
        <v>48.600000000000023</v>
      </c>
      <c r="G249" s="66">
        <v>243</v>
      </c>
      <c r="H249" s="71">
        <f t="shared" si="261"/>
        <v>243</v>
      </c>
      <c r="I249" s="71">
        <f t="shared" si="262"/>
        <v>1</v>
      </c>
      <c r="J249" s="71">
        <v>1</v>
      </c>
      <c r="K249" s="62">
        <f t="shared" si="263"/>
        <v>1</v>
      </c>
      <c r="L249" s="70">
        <f t="shared" si="249"/>
        <v>2613824640000</v>
      </c>
      <c r="M249" s="70">
        <f t="shared" si="264"/>
        <v>635159387520000</v>
      </c>
      <c r="N249" s="70">
        <f t="shared" si="265"/>
        <v>4266362852584767.5</v>
      </c>
      <c r="O249" s="70">
        <f t="shared" si="266"/>
        <v>2.1331814262923836E+16</v>
      </c>
      <c r="P249" s="70">
        <f t="shared" si="267"/>
        <v>43289.187211044438</v>
      </c>
      <c r="Q249" s="99">
        <f t="shared" si="327"/>
        <v>6.7169956650454568</v>
      </c>
      <c r="S249" s="71">
        <f t="shared" si="268"/>
        <v>233</v>
      </c>
      <c r="T249" s="71">
        <f t="shared" si="269"/>
        <v>2.0499999999999998</v>
      </c>
      <c r="U249" s="71">
        <v>1</v>
      </c>
      <c r="V249" s="62">
        <f t="shared" si="270"/>
        <v>1.05</v>
      </c>
      <c r="W249" s="70">
        <f t="shared" si="250"/>
        <v>348509952000</v>
      </c>
      <c r="X249" s="70">
        <f t="shared" si="271"/>
        <v>85262959756800</v>
      </c>
      <c r="Y249" s="70">
        <f t="shared" si="272"/>
        <v>2186510961949692</v>
      </c>
      <c r="Z249" s="70">
        <f t="shared" si="273"/>
        <v>4.3730219238993864E+16</v>
      </c>
      <c r="AA249" s="70">
        <f t="shared" si="274"/>
        <v>43289.187211044438</v>
      </c>
      <c r="AB249" s="99">
        <f t="shared" si="332"/>
        <v>25.644323961851565</v>
      </c>
      <c r="AD249" s="71">
        <f t="shared" si="275"/>
        <v>208</v>
      </c>
      <c r="AE249" s="71">
        <f t="shared" si="276"/>
        <v>3.2249999999999996</v>
      </c>
      <c r="AF249" s="71">
        <v>1</v>
      </c>
      <c r="AG249" s="62">
        <f t="shared" si="277"/>
        <v>1.175</v>
      </c>
      <c r="AH249" s="70">
        <f t="shared" si="251"/>
        <v>32527595520</v>
      </c>
      <c r="AI249" s="70">
        <f t="shared" si="278"/>
        <v>7949744345088</v>
      </c>
      <c r="AJ249" s="70">
        <f t="shared" si="279"/>
        <v>107492345309264.37</v>
      </c>
      <c r="AK249" s="70">
        <f t="shared" si="280"/>
        <v>6.879510099792936E+16</v>
      </c>
      <c r="AL249" s="70">
        <f t="shared" si="281"/>
        <v>43289.187211044438</v>
      </c>
      <c r="AM249" s="99">
        <f t="shared" si="324"/>
        <v>13.521484546315241</v>
      </c>
      <c r="AO249" s="71">
        <f t="shared" si="282"/>
        <v>178</v>
      </c>
      <c r="AP249" s="71">
        <f t="shared" si="283"/>
        <v>4.55</v>
      </c>
      <c r="AQ249" s="71">
        <v>1</v>
      </c>
      <c r="AR249" s="62">
        <f t="shared" si="284"/>
        <v>1.325</v>
      </c>
      <c r="AS249" s="70">
        <f t="shared" si="252"/>
        <v>199148544</v>
      </c>
      <c r="AT249" s="70">
        <f t="shared" si="285"/>
        <v>46969184102.400002</v>
      </c>
      <c r="AU249" s="70">
        <f t="shared" si="286"/>
        <v>2369622922273.0234</v>
      </c>
      <c r="AV249" s="70">
        <f t="shared" si="287"/>
        <v>9.7059754896303456E+16</v>
      </c>
      <c r="AW249" s="70">
        <f t="shared" si="288"/>
        <v>43289.187211044438</v>
      </c>
      <c r="AX249" s="99">
        <f t="shared" si="333"/>
        <v>50.450587285205621</v>
      </c>
      <c r="AZ249" s="71">
        <f t="shared" si="289"/>
        <v>141</v>
      </c>
      <c r="BA249" s="71">
        <f t="shared" si="290"/>
        <v>6.06</v>
      </c>
      <c r="BB249" s="71">
        <v>1</v>
      </c>
      <c r="BC249" s="62">
        <f t="shared" si="291"/>
        <v>1.51</v>
      </c>
      <c r="BD249" s="70">
        <f t="shared" si="253"/>
        <v>15805440</v>
      </c>
      <c r="BE249" s="70">
        <f t="shared" si="292"/>
        <v>3365136230.4000001</v>
      </c>
      <c r="BF249" s="70">
        <f t="shared" si="293"/>
        <v>18686092823.84296</v>
      </c>
      <c r="BG249" s="70">
        <f t="shared" si="294"/>
        <v>1.2927079443331845E+17</v>
      </c>
      <c r="BH249" s="70">
        <f t="shared" si="295"/>
        <v>43289.187211044438</v>
      </c>
      <c r="BI249" s="99">
        <f t="shared" si="331"/>
        <v>5.552848843097749</v>
      </c>
      <c r="BK249" s="71">
        <f t="shared" si="296"/>
        <v>91</v>
      </c>
      <c r="BL249" s="71">
        <f t="shared" si="297"/>
        <v>7.8199999999999994</v>
      </c>
      <c r="BM249" s="71">
        <v>1</v>
      </c>
      <c r="BN249" s="62">
        <f t="shared" si="298"/>
        <v>1.76</v>
      </c>
      <c r="BO249" s="70">
        <f t="shared" si="254"/>
        <v>7200</v>
      </c>
      <c r="BP249" s="70">
        <f t="shared" si="299"/>
        <v>1153152</v>
      </c>
      <c r="BQ249" s="70">
        <f t="shared" si="300"/>
        <v>23547926.638957337</v>
      </c>
      <c r="BR249" s="70">
        <f t="shared" si="301"/>
        <v>1.6681478753606438E+17</v>
      </c>
      <c r="BS249" s="70">
        <f t="shared" si="302"/>
        <v>43289.187211044438</v>
      </c>
      <c r="BT249" s="99">
        <f t="shared" si="329"/>
        <v>20.420488052708869</v>
      </c>
      <c r="BV249" s="71">
        <f t="shared" si="303"/>
        <v>36</v>
      </c>
      <c r="BW249" s="71">
        <f t="shared" si="304"/>
        <v>9.8550000000000004</v>
      </c>
      <c r="BX249" s="71">
        <v>1</v>
      </c>
      <c r="BY249" s="62">
        <f t="shared" si="305"/>
        <v>2.0350000000000001</v>
      </c>
      <c r="BZ249" s="70">
        <f t="shared" si="255"/>
        <v>5</v>
      </c>
      <c r="CA249" s="70">
        <f t="shared" si="306"/>
        <v>366.3</v>
      </c>
      <c r="CB249" s="70">
        <f t="shared" si="307"/>
        <v>14490.140529274635</v>
      </c>
      <c r="CC249" s="70">
        <f t="shared" si="308"/>
        <v>2.1022502956111443E+17</v>
      </c>
      <c r="CD249" s="70">
        <f t="shared" si="309"/>
        <v>43289.187211044438</v>
      </c>
      <c r="CE249" s="99">
        <f t="shared" si="330"/>
        <v>39.558123203042953</v>
      </c>
      <c r="CG249" s="71">
        <f t="shared" si="310"/>
        <v>-14</v>
      </c>
      <c r="CH249" s="71">
        <f t="shared" si="311"/>
        <v>12.14</v>
      </c>
      <c r="CI249" s="71">
        <v>1</v>
      </c>
      <c r="CJ249" s="62">
        <f t="shared" si="312"/>
        <v>2.2850000000000001</v>
      </c>
      <c r="CK249" s="70">
        <f t="shared" si="256"/>
        <v>1</v>
      </c>
      <c r="CL249" s="70">
        <f t="shared" si="313"/>
        <v>-31.990000000000002</v>
      </c>
      <c r="CM249" s="70">
        <f t="shared" si="314"/>
        <v>17.431497537079995</v>
      </c>
      <c r="CN249" s="70">
        <f t="shared" si="315"/>
        <v>2.5896822515189539E+17</v>
      </c>
      <c r="CO249" s="70">
        <f t="shared" si="316"/>
        <v>43289.187211044438</v>
      </c>
      <c r="CR249" s="71">
        <f t="shared" si="317"/>
        <v>-77</v>
      </c>
      <c r="CS249" s="71">
        <f t="shared" si="318"/>
        <v>14.74</v>
      </c>
      <c r="CT249" s="71">
        <v>1</v>
      </c>
      <c r="CU249" s="62">
        <f t="shared" si="325"/>
        <v>2.6</v>
      </c>
      <c r="CV249" s="70">
        <f t="shared" si="257"/>
        <v>1</v>
      </c>
      <c r="CW249" s="70">
        <f t="shared" si="319"/>
        <v>-200.20000000000002</v>
      </c>
      <c r="CX249" s="70">
        <f t="shared" si="320"/>
        <v>3.4090671066838306E-3</v>
      </c>
      <c r="CY249" s="70">
        <f t="shared" si="321"/>
        <v>3.1443094223549734E+17</v>
      </c>
      <c r="CZ249" s="70">
        <f t="shared" si="322"/>
        <v>43289.187211044438</v>
      </c>
    </row>
    <row r="250" spans="1:104">
      <c r="A250" s="62">
        <f t="shared" si="258"/>
        <v>1176.267115516983</v>
      </c>
      <c r="B250" s="62">
        <f t="shared" si="259"/>
        <v>8.1333333333333329</v>
      </c>
      <c r="C250" s="83">
        <f t="shared" si="328"/>
        <v>9.8550000000000004</v>
      </c>
      <c r="D250" s="87"/>
      <c r="E250" s="65">
        <f t="shared" si="260"/>
        <v>490076399058458.06</v>
      </c>
      <c r="F250" s="62">
        <f t="shared" si="323"/>
        <v>48.800000000000026</v>
      </c>
      <c r="G250" s="66">
        <v>244</v>
      </c>
      <c r="H250" s="71">
        <f t="shared" si="261"/>
        <v>244</v>
      </c>
      <c r="I250" s="71">
        <f t="shared" si="262"/>
        <v>1</v>
      </c>
      <c r="J250" s="71">
        <v>1</v>
      </c>
      <c r="K250" s="62">
        <f t="shared" si="263"/>
        <v>1</v>
      </c>
      <c r="L250" s="70">
        <f t="shared" si="249"/>
        <v>2613824640000</v>
      </c>
      <c r="M250" s="70">
        <f t="shared" si="264"/>
        <v>637773212160000</v>
      </c>
      <c r="N250" s="70">
        <f t="shared" si="265"/>
        <v>4900763990584581</v>
      </c>
      <c r="O250" s="70">
        <f t="shared" si="266"/>
        <v>2.4503819952922904E+16</v>
      </c>
      <c r="P250" s="70">
        <f t="shared" si="267"/>
        <v>44854.98600504762</v>
      </c>
      <c r="Q250" s="99">
        <f t="shared" si="327"/>
        <v>7.6841797321445231</v>
      </c>
      <c r="S250" s="71">
        <f t="shared" si="268"/>
        <v>234</v>
      </c>
      <c r="T250" s="71">
        <f t="shared" si="269"/>
        <v>2.0499999999999998</v>
      </c>
      <c r="U250" s="71">
        <v>1</v>
      </c>
      <c r="V250" s="62">
        <f t="shared" si="270"/>
        <v>1.05</v>
      </c>
      <c r="W250" s="70">
        <f t="shared" si="250"/>
        <v>348509952000</v>
      </c>
      <c r="X250" s="70">
        <f t="shared" si="271"/>
        <v>85628895206400</v>
      </c>
      <c r="Y250" s="70">
        <f t="shared" si="272"/>
        <v>2511641545174595.5</v>
      </c>
      <c r="Z250" s="70">
        <f t="shared" si="273"/>
        <v>5.0232830903491952E+16</v>
      </c>
      <c r="AA250" s="70">
        <f t="shared" si="274"/>
        <v>44854.98600504762</v>
      </c>
      <c r="AB250" s="99">
        <f t="shared" si="332"/>
        <v>29.331705601485709</v>
      </c>
      <c r="AD250" s="71">
        <f t="shared" si="275"/>
        <v>209</v>
      </c>
      <c r="AE250" s="71">
        <f t="shared" si="276"/>
        <v>3.2249999999999996</v>
      </c>
      <c r="AF250" s="71">
        <v>1</v>
      </c>
      <c r="AG250" s="62">
        <f t="shared" si="277"/>
        <v>1.175</v>
      </c>
      <c r="AH250" s="70">
        <f t="shared" si="251"/>
        <v>32527595520</v>
      </c>
      <c r="AI250" s="70">
        <f t="shared" si="278"/>
        <v>7987964269824</v>
      </c>
      <c r="AJ250" s="70">
        <f t="shared" si="279"/>
        <v>123476280231525.27</v>
      </c>
      <c r="AK250" s="70">
        <f t="shared" si="280"/>
        <v>7.9024819348176352E+16</v>
      </c>
      <c r="AL250" s="70">
        <f t="shared" si="281"/>
        <v>44854.98600504762</v>
      </c>
      <c r="AM250" s="99">
        <f t="shared" si="324"/>
        <v>15.457790753769338</v>
      </c>
      <c r="AO250" s="71">
        <f t="shared" si="282"/>
        <v>179</v>
      </c>
      <c r="AP250" s="71">
        <f t="shared" si="283"/>
        <v>4.55</v>
      </c>
      <c r="AQ250" s="71">
        <v>1</v>
      </c>
      <c r="AR250" s="62">
        <f t="shared" si="284"/>
        <v>1.325</v>
      </c>
      <c r="AS250" s="70">
        <f t="shared" si="252"/>
        <v>199148544</v>
      </c>
      <c r="AT250" s="70">
        <f t="shared" si="285"/>
        <v>47233055923.199997</v>
      </c>
      <c r="AU250" s="70">
        <f t="shared" si="286"/>
        <v>2721981952778.2891</v>
      </c>
      <c r="AV250" s="70">
        <f t="shared" si="287"/>
        <v>1.114923807857992E+17</v>
      </c>
      <c r="AW250" s="70">
        <f t="shared" si="288"/>
        <v>44854.98600504762</v>
      </c>
      <c r="AX250" s="99">
        <f t="shared" si="333"/>
        <v>57.628749602908968</v>
      </c>
      <c r="AZ250" s="71">
        <f t="shared" si="289"/>
        <v>142</v>
      </c>
      <c r="BA250" s="71">
        <f t="shared" si="290"/>
        <v>6.06</v>
      </c>
      <c r="BB250" s="71">
        <v>1</v>
      </c>
      <c r="BC250" s="62">
        <f t="shared" si="291"/>
        <v>1.51</v>
      </c>
      <c r="BD250" s="70">
        <f t="shared" si="253"/>
        <v>15805440</v>
      </c>
      <c r="BE250" s="70">
        <f t="shared" si="292"/>
        <v>3389002444.8000002</v>
      </c>
      <c r="BF250" s="70">
        <f t="shared" si="293"/>
        <v>21464684088.070309</v>
      </c>
      <c r="BG250" s="70">
        <f t="shared" si="294"/>
        <v>1.4849314891471277E+17</v>
      </c>
      <c r="BH250" s="70">
        <f t="shared" si="295"/>
        <v>44854.98600504762</v>
      </c>
      <c r="BI250" s="99">
        <f t="shared" si="331"/>
        <v>6.3336289771655903</v>
      </c>
      <c r="BK250" s="71">
        <f t="shared" si="296"/>
        <v>92</v>
      </c>
      <c r="BL250" s="71">
        <f t="shared" si="297"/>
        <v>7.8199999999999994</v>
      </c>
      <c r="BM250" s="71">
        <v>1</v>
      </c>
      <c r="BN250" s="62">
        <f t="shared" si="298"/>
        <v>1.76</v>
      </c>
      <c r="BO250" s="70">
        <f t="shared" si="254"/>
        <v>7200</v>
      </c>
      <c r="BP250" s="70">
        <f t="shared" si="299"/>
        <v>1165824</v>
      </c>
      <c r="BQ250" s="70">
        <f t="shared" si="300"/>
        <v>27049464.593761161</v>
      </c>
      <c r="BR250" s="70">
        <f t="shared" si="301"/>
        <v>1.9161987203185709E+17</v>
      </c>
      <c r="BS250" s="70">
        <f t="shared" si="302"/>
        <v>44854.98600504762</v>
      </c>
      <c r="BT250" s="99">
        <f t="shared" si="329"/>
        <v>23.202013849226951</v>
      </c>
      <c r="BV250" s="71">
        <f t="shared" si="303"/>
        <v>37</v>
      </c>
      <c r="BW250" s="71">
        <f t="shared" si="304"/>
        <v>9.8550000000000004</v>
      </c>
      <c r="BX250" s="71">
        <v>1</v>
      </c>
      <c r="BY250" s="62">
        <f t="shared" si="305"/>
        <v>2.0350000000000001</v>
      </c>
      <c r="BZ250" s="70">
        <f t="shared" si="255"/>
        <v>5</v>
      </c>
      <c r="CA250" s="70">
        <f t="shared" si="306"/>
        <v>376.47500000000002</v>
      </c>
      <c r="CB250" s="70">
        <f t="shared" si="307"/>
        <v>16644.800589653638</v>
      </c>
      <c r="CC250" s="70">
        <f t="shared" si="308"/>
        <v>2.414851456360552E+17</v>
      </c>
      <c r="CD250" s="70">
        <f t="shared" si="309"/>
        <v>44854.98600504762</v>
      </c>
      <c r="CE250" s="99">
        <f t="shared" si="330"/>
        <v>44.212233454156681</v>
      </c>
      <c r="CG250" s="71">
        <f t="shared" si="310"/>
        <v>-13</v>
      </c>
      <c r="CH250" s="71">
        <f t="shared" si="311"/>
        <v>12.14</v>
      </c>
      <c r="CI250" s="71">
        <v>1</v>
      </c>
      <c r="CJ250" s="62">
        <f t="shared" si="312"/>
        <v>2.2850000000000001</v>
      </c>
      <c r="CK250" s="70">
        <f t="shared" si="256"/>
        <v>1</v>
      </c>
      <c r="CL250" s="70">
        <f t="shared" si="313"/>
        <v>-29.705000000000002</v>
      </c>
      <c r="CM250" s="70">
        <f t="shared" si="314"/>
        <v>20.023532545978654</v>
      </c>
      <c r="CN250" s="70">
        <f t="shared" si="315"/>
        <v>2.9747637422848403E+17</v>
      </c>
      <c r="CO250" s="70">
        <f t="shared" si="316"/>
        <v>44854.98600504762</v>
      </c>
      <c r="CR250" s="71">
        <f t="shared" si="317"/>
        <v>-76</v>
      </c>
      <c r="CS250" s="71">
        <f t="shared" si="318"/>
        <v>14.74</v>
      </c>
      <c r="CT250" s="71">
        <v>1</v>
      </c>
      <c r="CU250" s="62">
        <f t="shared" si="325"/>
        <v>2.6</v>
      </c>
      <c r="CV250" s="70">
        <f t="shared" si="257"/>
        <v>1</v>
      </c>
      <c r="CW250" s="70">
        <f t="shared" si="319"/>
        <v>-197.6</v>
      </c>
      <c r="CX250" s="70">
        <f t="shared" si="320"/>
        <v>3.9159897775222184E-3</v>
      </c>
      <c r="CY250" s="70">
        <f t="shared" si="321"/>
        <v>3.6118630610608358E+17</v>
      </c>
      <c r="CZ250" s="70">
        <f t="shared" si="322"/>
        <v>44854.98600504762</v>
      </c>
    </row>
    <row r="251" spans="1:104">
      <c r="A251" s="62">
        <f t="shared" si="258"/>
        <v>1217.7480857628063</v>
      </c>
      <c r="B251" s="62">
        <f t="shared" si="259"/>
        <v>8.1666666666666661</v>
      </c>
      <c r="C251" s="83">
        <f t="shared" si="328"/>
        <v>9.8550000000000004</v>
      </c>
      <c r="D251" s="87"/>
      <c r="E251" s="65">
        <f t="shared" si="260"/>
        <v>562949953421321.12</v>
      </c>
      <c r="F251" s="62">
        <f t="shared" si="323"/>
        <v>49.000000000000021</v>
      </c>
      <c r="G251" s="66">
        <v>245</v>
      </c>
      <c r="H251" s="71">
        <f t="shared" si="261"/>
        <v>245</v>
      </c>
      <c r="I251" s="71">
        <f t="shared" si="262"/>
        <v>1</v>
      </c>
      <c r="J251" s="71">
        <v>1</v>
      </c>
      <c r="K251" s="62">
        <f t="shared" si="263"/>
        <v>1</v>
      </c>
      <c r="L251" s="70">
        <f t="shared" si="249"/>
        <v>2613824640000</v>
      </c>
      <c r="M251" s="70">
        <f t="shared" si="264"/>
        <v>640387036800000</v>
      </c>
      <c r="N251" s="70">
        <f t="shared" si="265"/>
        <v>5629499534213211</v>
      </c>
      <c r="O251" s="70">
        <f t="shared" si="266"/>
        <v>2.8147497671066056E+16</v>
      </c>
      <c r="P251" s="70">
        <f t="shared" si="267"/>
        <v>46477.385273280437</v>
      </c>
      <c r="Q251" s="99">
        <f t="shared" si="327"/>
        <v>8.7907768438656984</v>
      </c>
      <c r="S251" s="71">
        <f t="shared" si="268"/>
        <v>235</v>
      </c>
      <c r="T251" s="71">
        <f t="shared" si="269"/>
        <v>2.0499999999999998</v>
      </c>
      <c r="U251" s="71">
        <v>1</v>
      </c>
      <c r="V251" s="62">
        <f t="shared" si="270"/>
        <v>1.05</v>
      </c>
      <c r="W251" s="70">
        <f t="shared" si="250"/>
        <v>348509952000</v>
      </c>
      <c r="X251" s="70">
        <f t="shared" si="271"/>
        <v>85994830656000</v>
      </c>
      <c r="Y251" s="70">
        <f t="shared" si="272"/>
        <v>2885118511284269.5</v>
      </c>
      <c r="Z251" s="70">
        <f t="shared" si="273"/>
        <v>5.7702370225685416E+16</v>
      </c>
      <c r="AA251" s="70">
        <f t="shared" si="274"/>
        <v>46477.385273280437</v>
      </c>
      <c r="AB251" s="99">
        <f t="shared" si="332"/>
        <v>33.549906305710834</v>
      </c>
      <c r="AD251" s="71">
        <f t="shared" si="275"/>
        <v>210</v>
      </c>
      <c r="AE251" s="71">
        <f t="shared" si="276"/>
        <v>3.2249999999999996</v>
      </c>
      <c r="AF251" s="71">
        <v>1</v>
      </c>
      <c r="AG251" s="62">
        <f t="shared" si="277"/>
        <v>1.175</v>
      </c>
      <c r="AH251" s="70">
        <f t="shared" si="251"/>
        <v>32527595520</v>
      </c>
      <c r="AI251" s="70">
        <f t="shared" si="278"/>
        <v>8026184194560</v>
      </c>
      <c r="AJ251" s="70">
        <f t="shared" si="279"/>
        <v>141836999983105.97</v>
      </c>
      <c r="AK251" s="70">
        <f t="shared" si="280"/>
        <v>9.0775679989188032E+16</v>
      </c>
      <c r="AL251" s="70">
        <f t="shared" si="281"/>
        <v>46477.385273280437</v>
      </c>
      <c r="AM251" s="99">
        <f t="shared" si="324"/>
        <v>17.67178481640634</v>
      </c>
      <c r="AO251" s="71">
        <f t="shared" si="282"/>
        <v>180</v>
      </c>
      <c r="AP251" s="71">
        <f t="shared" si="283"/>
        <v>4.55</v>
      </c>
      <c r="AQ251" s="71">
        <v>14</v>
      </c>
      <c r="AR251" s="62">
        <f t="shared" si="284"/>
        <v>1.325</v>
      </c>
      <c r="AS251" s="70">
        <f t="shared" si="252"/>
        <v>2788079616</v>
      </c>
      <c r="AT251" s="70">
        <f t="shared" si="285"/>
        <v>664956988416</v>
      </c>
      <c r="AU251" s="70">
        <f t="shared" si="286"/>
        <v>3126736191488.0376</v>
      </c>
      <c r="AV251" s="70">
        <f t="shared" si="287"/>
        <v>1.2807111440335054E+17</v>
      </c>
      <c r="AW251" s="70">
        <f t="shared" si="288"/>
        <v>46477.385273280437</v>
      </c>
      <c r="AX251" s="99">
        <f t="shared" si="333"/>
        <v>4.7021630661199065</v>
      </c>
      <c r="AZ251" s="71">
        <f t="shared" si="289"/>
        <v>143</v>
      </c>
      <c r="BA251" s="71">
        <f t="shared" si="290"/>
        <v>6.06</v>
      </c>
      <c r="BB251" s="71">
        <v>1</v>
      </c>
      <c r="BC251" s="62">
        <f t="shared" si="291"/>
        <v>1.51</v>
      </c>
      <c r="BD251" s="70">
        <f t="shared" si="253"/>
        <v>15805440</v>
      </c>
      <c r="BE251" s="70">
        <f t="shared" si="292"/>
        <v>3412868659.1999998</v>
      </c>
      <c r="BF251" s="70">
        <f t="shared" si="293"/>
        <v>24656447302.497398</v>
      </c>
      <c r="BG251" s="70">
        <f t="shared" si="294"/>
        <v>1.7057383588666029E+17</v>
      </c>
      <c r="BH251" s="70">
        <f t="shared" si="295"/>
        <v>46477.385273280437</v>
      </c>
      <c r="BI251" s="99">
        <f t="shared" si="331"/>
        <v>7.2245520600482296</v>
      </c>
      <c r="BK251" s="71">
        <f t="shared" si="296"/>
        <v>93</v>
      </c>
      <c r="BL251" s="71">
        <f t="shared" si="297"/>
        <v>7.8199999999999994</v>
      </c>
      <c r="BM251" s="71">
        <v>1</v>
      </c>
      <c r="BN251" s="62">
        <f t="shared" si="298"/>
        <v>1.76</v>
      </c>
      <c r="BO251" s="70">
        <f t="shared" si="254"/>
        <v>7200</v>
      </c>
      <c r="BP251" s="70">
        <f t="shared" si="299"/>
        <v>1178496</v>
      </c>
      <c r="BQ251" s="70">
        <f t="shared" si="300"/>
        <v>31071675.48240399</v>
      </c>
      <c r="BR251" s="70">
        <f t="shared" si="301"/>
        <v>2.2011343178773654E+17</v>
      </c>
      <c r="BS251" s="70">
        <f t="shared" si="302"/>
        <v>46477.385273280437</v>
      </c>
      <c r="BT251" s="99">
        <f t="shared" si="329"/>
        <v>26.365533257986442</v>
      </c>
      <c r="BV251" s="71">
        <f t="shared" si="303"/>
        <v>38</v>
      </c>
      <c r="BW251" s="71">
        <f t="shared" si="304"/>
        <v>9.8550000000000004</v>
      </c>
      <c r="BX251" s="71">
        <v>1</v>
      </c>
      <c r="BY251" s="62">
        <f t="shared" si="305"/>
        <v>2.0350000000000001</v>
      </c>
      <c r="BZ251" s="70">
        <f t="shared" si="255"/>
        <v>5</v>
      </c>
      <c r="CA251" s="70">
        <f t="shared" si="306"/>
        <v>386.65000000000003</v>
      </c>
      <c r="CB251" s="70">
        <f t="shared" si="307"/>
        <v>19119.855056588814</v>
      </c>
      <c r="CC251" s="70">
        <f t="shared" si="308"/>
        <v>2.77393589548356E+17</v>
      </c>
      <c r="CD251" s="70">
        <f t="shared" si="309"/>
        <v>46477.385273280437</v>
      </c>
      <c r="CE251" s="99">
        <f t="shared" si="330"/>
        <v>49.450032475336386</v>
      </c>
      <c r="CG251" s="71">
        <f t="shared" si="310"/>
        <v>-12</v>
      </c>
      <c r="CH251" s="71">
        <f t="shared" si="311"/>
        <v>12.14</v>
      </c>
      <c r="CI251" s="71">
        <v>1</v>
      </c>
      <c r="CJ251" s="62">
        <f t="shared" si="312"/>
        <v>2.2850000000000001</v>
      </c>
      <c r="CK251" s="70">
        <f t="shared" si="256"/>
        <v>1</v>
      </c>
      <c r="CL251" s="70">
        <f t="shared" si="313"/>
        <v>-27.42</v>
      </c>
      <c r="CM251" s="70">
        <f t="shared" si="314"/>
        <v>23.000998896795274</v>
      </c>
      <c r="CN251" s="70">
        <f t="shared" si="315"/>
        <v>3.4171062172674195E+17</v>
      </c>
      <c r="CO251" s="70">
        <f t="shared" si="316"/>
        <v>46477.385273280437</v>
      </c>
      <c r="CR251" s="71">
        <f t="shared" si="317"/>
        <v>-75</v>
      </c>
      <c r="CS251" s="71">
        <f t="shared" si="318"/>
        <v>14.74</v>
      </c>
      <c r="CT251" s="71">
        <v>1</v>
      </c>
      <c r="CU251" s="62">
        <f t="shared" si="325"/>
        <v>2.6</v>
      </c>
      <c r="CV251" s="70">
        <f t="shared" si="257"/>
        <v>1</v>
      </c>
      <c r="CW251" s="70">
        <f t="shared" si="319"/>
        <v>-195</v>
      </c>
      <c r="CX251" s="70">
        <f t="shared" si="320"/>
        <v>4.4982910156249785E-3</v>
      </c>
      <c r="CY251" s="70">
        <f t="shared" si="321"/>
        <v>4.1489411567151373E+17</v>
      </c>
      <c r="CZ251" s="70">
        <f t="shared" si="322"/>
        <v>46477.385273280437</v>
      </c>
    </row>
    <row r="252" spans="1:104">
      <c r="A252" s="62">
        <f t="shared" si="258"/>
        <v>1260.691879265215</v>
      </c>
      <c r="B252" s="62">
        <f t="shared" si="259"/>
        <v>8.1999999999999993</v>
      </c>
      <c r="C252" s="83">
        <f t="shared" si="328"/>
        <v>9.8550000000000004</v>
      </c>
      <c r="D252" s="87"/>
      <c r="E252" s="65">
        <f t="shared" si="260"/>
        <v>646659685440729.12</v>
      </c>
      <c r="F252" s="62">
        <f t="shared" si="323"/>
        <v>49.200000000000024</v>
      </c>
      <c r="G252" s="66">
        <v>246</v>
      </c>
      <c r="H252" s="71">
        <f t="shared" si="261"/>
        <v>246</v>
      </c>
      <c r="I252" s="71">
        <f t="shared" si="262"/>
        <v>1</v>
      </c>
      <c r="J252" s="71">
        <v>1</v>
      </c>
      <c r="K252" s="62">
        <f t="shared" si="263"/>
        <v>1</v>
      </c>
      <c r="L252" s="70">
        <f t="shared" si="249"/>
        <v>2613824640000</v>
      </c>
      <c r="M252" s="70">
        <f t="shared" si="264"/>
        <v>643000861440000</v>
      </c>
      <c r="N252" s="70">
        <f t="shared" si="265"/>
        <v>6466596854407291</v>
      </c>
      <c r="O252" s="70">
        <f t="shared" si="266"/>
        <v>3.2332984272036456E+16</v>
      </c>
      <c r="P252" s="70">
        <f t="shared" si="267"/>
        <v>48158.429787931214</v>
      </c>
      <c r="Q252" s="99">
        <f t="shared" si="327"/>
        <v>10.056902318801489</v>
      </c>
      <c r="S252" s="71">
        <f t="shared" si="268"/>
        <v>236</v>
      </c>
      <c r="T252" s="71">
        <f t="shared" si="269"/>
        <v>2.0499999999999998</v>
      </c>
      <c r="U252" s="71">
        <v>1</v>
      </c>
      <c r="V252" s="62">
        <f t="shared" si="270"/>
        <v>1.05</v>
      </c>
      <c r="W252" s="70">
        <f t="shared" si="250"/>
        <v>348509952000</v>
      </c>
      <c r="X252" s="70">
        <f t="shared" si="271"/>
        <v>86360766105600</v>
      </c>
      <c r="Y252" s="70">
        <f t="shared" si="272"/>
        <v>3314130887883735.5</v>
      </c>
      <c r="Z252" s="70">
        <f t="shared" si="273"/>
        <v>6.6282617757674728E+16</v>
      </c>
      <c r="AA252" s="70">
        <f t="shared" si="274"/>
        <v>48158.429787931214</v>
      </c>
      <c r="AB252" s="99">
        <f t="shared" si="332"/>
        <v>38.375422513404885</v>
      </c>
      <c r="AD252" s="71">
        <f t="shared" si="275"/>
        <v>211</v>
      </c>
      <c r="AE252" s="71">
        <f t="shared" si="276"/>
        <v>3.2249999999999996</v>
      </c>
      <c r="AF252" s="71">
        <v>1</v>
      </c>
      <c r="AG252" s="62">
        <f t="shared" si="277"/>
        <v>1.175</v>
      </c>
      <c r="AH252" s="70">
        <f t="shared" si="251"/>
        <v>32527595520</v>
      </c>
      <c r="AI252" s="70">
        <f t="shared" si="278"/>
        <v>8064404119296</v>
      </c>
      <c r="AJ252" s="70">
        <f t="shared" si="279"/>
        <v>162927928558308.31</v>
      </c>
      <c r="AK252" s="70">
        <f t="shared" si="280"/>
        <v>1.0427387427731757E+17</v>
      </c>
      <c r="AL252" s="70">
        <f t="shared" si="281"/>
        <v>48158.429787931214</v>
      </c>
      <c r="AM252" s="99">
        <f t="shared" si="324"/>
        <v>20.203343749659641</v>
      </c>
      <c r="AO252" s="71">
        <f t="shared" si="282"/>
        <v>181</v>
      </c>
      <c r="AP252" s="71">
        <f t="shared" si="283"/>
        <v>4.55</v>
      </c>
      <c r="AQ252" s="71">
        <v>1</v>
      </c>
      <c r="AR252" s="62">
        <f t="shared" si="284"/>
        <v>1.325</v>
      </c>
      <c r="AS252" s="70">
        <f t="shared" si="252"/>
        <v>2788079616</v>
      </c>
      <c r="AT252" s="70">
        <f t="shared" si="285"/>
        <v>668651193907.19995</v>
      </c>
      <c r="AU252" s="70">
        <f t="shared" si="286"/>
        <v>3591676719672.0034</v>
      </c>
      <c r="AV252" s="70">
        <f t="shared" si="287"/>
        <v>1.4711507843776589E+17</v>
      </c>
      <c r="AW252" s="70">
        <f t="shared" si="288"/>
        <v>48158.429787931214</v>
      </c>
      <c r="AX252" s="99">
        <f t="shared" si="333"/>
        <v>5.3715251724660513</v>
      </c>
      <c r="AZ252" s="71">
        <f t="shared" si="289"/>
        <v>144</v>
      </c>
      <c r="BA252" s="71">
        <f t="shared" si="290"/>
        <v>6.06</v>
      </c>
      <c r="BB252" s="71">
        <v>1</v>
      </c>
      <c r="BC252" s="62">
        <f t="shared" si="291"/>
        <v>1.51</v>
      </c>
      <c r="BD252" s="70">
        <f t="shared" si="253"/>
        <v>15805440</v>
      </c>
      <c r="BE252" s="70">
        <f t="shared" si="292"/>
        <v>3436734873.5999999</v>
      </c>
      <c r="BF252" s="70">
        <f t="shared" si="293"/>
        <v>28322820456.449848</v>
      </c>
      <c r="BG252" s="70">
        <f t="shared" si="294"/>
        <v>1.959378846885409E+17</v>
      </c>
      <c r="BH252" s="70">
        <f t="shared" si="295"/>
        <v>48158.429787931214</v>
      </c>
      <c r="BI252" s="99">
        <f t="shared" si="331"/>
        <v>8.2412002956694561</v>
      </c>
      <c r="BK252" s="71">
        <f t="shared" si="296"/>
        <v>94</v>
      </c>
      <c r="BL252" s="71">
        <f t="shared" si="297"/>
        <v>7.8199999999999994</v>
      </c>
      <c r="BM252" s="71">
        <v>1</v>
      </c>
      <c r="BN252" s="62">
        <f t="shared" si="298"/>
        <v>1.76</v>
      </c>
      <c r="BO252" s="70">
        <f t="shared" si="254"/>
        <v>7200</v>
      </c>
      <c r="BP252" s="70">
        <f t="shared" si="299"/>
        <v>1191168</v>
      </c>
      <c r="BQ252" s="70">
        <f t="shared" si="300"/>
        <v>35691982.51363916</v>
      </c>
      <c r="BR252" s="70">
        <f t="shared" si="301"/>
        <v>2.5284393700732506E+17</v>
      </c>
      <c r="BS252" s="70">
        <f t="shared" si="302"/>
        <v>48158.429787931214</v>
      </c>
      <c r="BT252" s="99">
        <f t="shared" si="329"/>
        <v>29.963852717365778</v>
      </c>
      <c r="BV252" s="71">
        <f t="shared" si="303"/>
        <v>39</v>
      </c>
      <c r="BW252" s="71">
        <f t="shared" si="304"/>
        <v>9.8550000000000004</v>
      </c>
      <c r="BX252" s="71">
        <v>1</v>
      </c>
      <c r="BY252" s="62">
        <f t="shared" si="305"/>
        <v>2.0350000000000001</v>
      </c>
      <c r="BZ252" s="70">
        <f t="shared" si="255"/>
        <v>5</v>
      </c>
      <c r="CA252" s="70">
        <f t="shared" si="306"/>
        <v>396.82500000000005</v>
      </c>
      <c r="CB252" s="70">
        <f t="shared" si="307"/>
        <v>21962.946051285318</v>
      </c>
      <c r="CC252" s="70">
        <f t="shared" si="308"/>
        <v>3.186415600009193E+17</v>
      </c>
      <c r="CD252" s="70">
        <f t="shared" si="309"/>
        <v>48158.429787931214</v>
      </c>
      <c r="CE252" s="99">
        <f t="shared" si="330"/>
        <v>55.346679395918393</v>
      </c>
      <c r="CG252" s="71">
        <f t="shared" si="310"/>
        <v>-11</v>
      </c>
      <c r="CH252" s="71">
        <f t="shared" si="311"/>
        <v>12.14</v>
      </c>
      <c r="CI252" s="71">
        <v>1</v>
      </c>
      <c r="CJ252" s="62">
        <f t="shared" si="312"/>
        <v>2.2850000000000001</v>
      </c>
      <c r="CK252" s="70">
        <f t="shared" si="256"/>
        <v>1</v>
      </c>
      <c r="CL252" s="70">
        <f t="shared" si="313"/>
        <v>-25.135000000000002</v>
      </c>
      <c r="CM252" s="70">
        <f t="shared" si="314"/>
        <v>26.42120959603735</v>
      </c>
      <c r="CN252" s="70">
        <f t="shared" si="315"/>
        <v>3.9252242906252262E+17</v>
      </c>
      <c r="CO252" s="70">
        <f t="shared" si="316"/>
        <v>48158.429787931214</v>
      </c>
      <c r="CR252" s="71">
        <f t="shared" si="317"/>
        <v>-74</v>
      </c>
      <c r="CS252" s="71">
        <f t="shared" si="318"/>
        <v>14.74</v>
      </c>
      <c r="CT252" s="71">
        <v>1</v>
      </c>
      <c r="CU252" s="62">
        <f t="shared" si="325"/>
        <v>2.6</v>
      </c>
      <c r="CV252" s="70">
        <f t="shared" si="257"/>
        <v>1</v>
      </c>
      <c r="CW252" s="70">
        <f t="shared" si="319"/>
        <v>-192.4</v>
      </c>
      <c r="CX252" s="70">
        <f t="shared" si="320"/>
        <v>5.1671794899463544E-3</v>
      </c>
      <c r="CY252" s="70">
        <f t="shared" si="321"/>
        <v>4.7658818816981741E+17</v>
      </c>
      <c r="CZ252" s="70">
        <f t="shared" si="322"/>
        <v>48158.429787931214</v>
      </c>
    </row>
    <row r="253" spans="1:104">
      <c r="A253" s="62">
        <f t="shared" si="258"/>
        <v>1305.1500823749461</v>
      </c>
      <c r="B253" s="62">
        <f t="shared" si="259"/>
        <v>8.2333333333333325</v>
      </c>
      <c r="C253" s="83">
        <f t="shared" si="328"/>
        <v>9.8550000000000004</v>
      </c>
      <c r="D253" s="87"/>
      <c r="E253" s="65">
        <f t="shared" si="260"/>
        <v>742816916908666</v>
      </c>
      <c r="F253" s="62">
        <f t="shared" si="323"/>
        <v>49.400000000000027</v>
      </c>
      <c r="G253" s="66">
        <v>247</v>
      </c>
      <c r="H253" s="71">
        <f t="shared" si="261"/>
        <v>247</v>
      </c>
      <c r="I253" s="71">
        <f t="shared" si="262"/>
        <v>1</v>
      </c>
      <c r="J253" s="71">
        <v>1</v>
      </c>
      <c r="K253" s="62">
        <f t="shared" si="263"/>
        <v>1</v>
      </c>
      <c r="L253" s="70">
        <f t="shared" si="249"/>
        <v>2613824640000</v>
      </c>
      <c r="M253" s="70">
        <f t="shared" si="264"/>
        <v>645614686080000</v>
      </c>
      <c r="N253" s="70">
        <f t="shared" si="265"/>
        <v>7428169169086660</v>
      </c>
      <c r="O253" s="70">
        <f t="shared" si="266"/>
        <v>3.7140845845433296E+16</v>
      </c>
      <c r="P253" s="70">
        <f t="shared" si="267"/>
        <v>49900.238149468772</v>
      </c>
      <c r="Q253" s="99">
        <f t="shared" si="327"/>
        <v>11.505576513738434</v>
      </c>
      <c r="S253" s="71">
        <f t="shared" si="268"/>
        <v>237</v>
      </c>
      <c r="T253" s="71">
        <f t="shared" si="269"/>
        <v>2.0499999999999998</v>
      </c>
      <c r="U253" s="71">
        <v>1</v>
      </c>
      <c r="V253" s="62">
        <f t="shared" si="270"/>
        <v>1.05</v>
      </c>
      <c r="W253" s="70">
        <f t="shared" si="250"/>
        <v>348509952000</v>
      </c>
      <c r="X253" s="70">
        <f t="shared" si="271"/>
        <v>86726701555200</v>
      </c>
      <c r="Y253" s="70">
        <f t="shared" si="272"/>
        <v>3806936699156909.5</v>
      </c>
      <c r="Z253" s="70">
        <f t="shared" si="273"/>
        <v>7.6138733983138256E+16</v>
      </c>
      <c r="AA253" s="70">
        <f t="shared" si="274"/>
        <v>49900.238149468772</v>
      </c>
      <c r="AB253" s="99">
        <f t="shared" si="332"/>
        <v>43.895785621846372</v>
      </c>
      <c r="AD253" s="71">
        <f t="shared" si="275"/>
        <v>212</v>
      </c>
      <c r="AE253" s="71">
        <f t="shared" si="276"/>
        <v>3.2249999999999996</v>
      </c>
      <c r="AF253" s="71">
        <v>1</v>
      </c>
      <c r="AG253" s="62">
        <f t="shared" si="277"/>
        <v>1.175</v>
      </c>
      <c r="AH253" s="70">
        <f t="shared" si="251"/>
        <v>32527595520</v>
      </c>
      <c r="AI253" s="70">
        <f t="shared" si="278"/>
        <v>8102624044032</v>
      </c>
      <c r="AJ253" s="70">
        <f t="shared" si="279"/>
        <v>187155043518003.28</v>
      </c>
      <c r="AK253" s="70">
        <f t="shared" si="280"/>
        <v>1.1977922785152237E+17</v>
      </c>
      <c r="AL253" s="70">
        <f t="shared" si="281"/>
        <v>49900.238149468772</v>
      </c>
      <c r="AM253" s="99">
        <f t="shared" si="324"/>
        <v>23.09807816590634</v>
      </c>
      <c r="AO253" s="71">
        <f t="shared" si="282"/>
        <v>182</v>
      </c>
      <c r="AP253" s="71">
        <f t="shared" si="283"/>
        <v>4.55</v>
      </c>
      <c r="AQ253" s="71">
        <v>1</v>
      </c>
      <c r="AR253" s="62">
        <f t="shared" si="284"/>
        <v>1.325</v>
      </c>
      <c r="AS253" s="70">
        <f t="shared" si="252"/>
        <v>2788079616</v>
      </c>
      <c r="AT253" s="70">
        <f t="shared" si="285"/>
        <v>672345399398.40002</v>
      </c>
      <c r="AU253" s="70">
        <f t="shared" si="286"/>
        <v>4125753139568.377</v>
      </c>
      <c r="AV253" s="70">
        <f t="shared" si="287"/>
        <v>1.689908485967215E+17</v>
      </c>
      <c r="AW253" s="70">
        <f t="shared" si="288"/>
        <v>49900.238149468772</v>
      </c>
      <c r="AX253" s="99">
        <f t="shared" si="333"/>
        <v>6.1363595902641865</v>
      </c>
      <c r="AZ253" s="71">
        <f t="shared" si="289"/>
        <v>145</v>
      </c>
      <c r="BA253" s="71">
        <f t="shared" si="290"/>
        <v>6.06</v>
      </c>
      <c r="BB253" s="71">
        <v>1</v>
      </c>
      <c r="BC253" s="62">
        <f t="shared" si="291"/>
        <v>1.51</v>
      </c>
      <c r="BD253" s="70">
        <f t="shared" si="253"/>
        <v>15805440</v>
      </c>
      <c r="BE253" s="70">
        <f t="shared" si="292"/>
        <v>3460601088</v>
      </c>
      <c r="BF253" s="70">
        <f t="shared" si="293"/>
        <v>32534377267.200314</v>
      </c>
      <c r="BG253" s="70">
        <f t="shared" si="294"/>
        <v>2.2507352582332576E+17</v>
      </c>
      <c r="BH253" s="70">
        <f t="shared" si="295"/>
        <v>49900.238149468772</v>
      </c>
      <c r="BI253" s="99">
        <f t="shared" si="331"/>
        <v>9.4013659592308123</v>
      </c>
      <c r="BK253" s="71">
        <f t="shared" si="296"/>
        <v>95</v>
      </c>
      <c r="BL253" s="71">
        <f t="shared" si="297"/>
        <v>7.8199999999999994</v>
      </c>
      <c r="BM253" s="71">
        <v>1</v>
      </c>
      <c r="BN253" s="62">
        <f t="shared" si="298"/>
        <v>1.76</v>
      </c>
      <c r="BO253" s="70">
        <f t="shared" si="254"/>
        <v>7200</v>
      </c>
      <c r="BP253" s="70">
        <f t="shared" si="299"/>
        <v>1203840</v>
      </c>
      <c r="BQ253" s="70">
        <f t="shared" si="300"/>
        <v>40999321.600000255</v>
      </c>
      <c r="BR253" s="70">
        <f t="shared" si="301"/>
        <v>2.9044141451128838E+17</v>
      </c>
      <c r="BS253" s="70">
        <f t="shared" si="302"/>
        <v>49900.238149468772</v>
      </c>
      <c r="BT253" s="99">
        <f t="shared" si="329"/>
        <v>34.057118553960869</v>
      </c>
      <c r="BV253" s="71">
        <f t="shared" si="303"/>
        <v>40</v>
      </c>
      <c r="BW253" s="71">
        <f t="shared" si="304"/>
        <v>9.8550000000000004</v>
      </c>
      <c r="BX253" s="71">
        <v>10</v>
      </c>
      <c r="BY253" s="62">
        <f t="shared" si="305"/>
        <v>2.0350000000000001</v>
      </c>
      <c r="BZ253" s="70">
        <f t="shared" si="255"/>
        <v>50</v>
      </c>
      <c r="CA253" s="70">
        <f t="shared" si="306"/>
        <v>4070.0000000000005</v>
      </c>
      <c r="CB253" s="70">
        <f t="shared" si="307"/>
        <v>25228.800000000068</v>
      </c>
      <c r="CC253" s="70">
        <f t="shared" si="308"/>
        <v>3.6602303580674522E+17</v>
      </c>
      <c r="CD253" s="70">
        <f t="shared" si="309"/>
        <v>49900.238149468772</v>
      </c>
      <c r="CE253" s="99">
        <f t="shared" si="330"/>
        <v>6.1987223587223745</v>
      </c>
      <c r="CG253" s="71">
        <f t="shared" si="310"/>
        <v>-10</v>
      </c>
      <c r="CH253" s="71">
        <f t="shared" si="311"/>
        <v>12.14</v>
      </c>
      <c r="CI253" s="71">
        <v>1</v>
      </c>
      <c r="CJ253" s="62">
        <f t="shared" si="312"/>
        <v>2.2850000000000001</v>
      </c>
      <c r="CK253" s="70">
        <f t="shared" si="256"/>
        <v>1</v>
      </c>
      <c r="CL253" s="70">
        <f t="shared" si="313"/>
        <v>-22.85</v>
      </c>
      <c r="CM253" s="70">
        <f t="shared" si="314"/>
        <v>30.34999999999998</v>
      </c>
      <c r="CN253" s="70">
        <f t="shared" si="315"/>
        <v>4.5088986856356032E+17</v>
      </c>
      <c r="CO253" s="70">
        <f t="shared" si="316"/>
        <v>49900.238149468772</v>
      </c>
      <c r="CR253" s="71">
        <f t="shared" si="317"/>
        <v>-73</v>
      </c>
      <c r="CS253" s="71">
        <f t="shared" si="318"/>
        <v>14.74</v>
      </c>
      <c r="CT253" s="71">
        <v>1</v>
      </c>
      <c r="CU253" s="62">
        <f t="shared" si="325"/>
        <v>2.6</v>
      </c>
      <c r="CV253" s="70">
        <f t="shared" si="257"/>
        <v>1</v>
      </c>
      <c r="CW253" s="70">
        <f t="shared" si="319"/>
        <v>-189.8</v>
      </c>
      <c r="CX253" s="70">
        <f t="shared" si="320"/>
        <v>5.9355305800757952E-3</v>
      </c>
      <c r="CY253" s="70">
        <f t="shared" si="321"/>
        <v>5.4745606776168678E+17</v>
      </c>
      <c r="CZ253" s="70">
        <f t="shared" si="322"/>
        <v>49900.238149468772</v>
      </c>
    </row>
    <row r="254" spans="1:104">
      <c r="A254" s="62">
        <f t="shared" si="258"/>
        <v>1351.1761006314662</v>
      </c>
      <c r="B254" s="62">
        <f t="shared" si="259"/>
        <v>8.2666666666666675</v>
      </c>
      <c r="C254" s="83">
        <f t="shared" si="328"/>
        <v>9.8550000000000004</v>
      </c>
      <c r="D254" s="87"/>
      <c r="E254" s="65">
        <f t="shared" si="260"/>
        <v>853272570516953.75</v>
      </c>
      <c r="F254" s="62">
        <f t="shared" si="323"/>
        <v>49.60000000000003</v>
      </c>
      <c r="G254" s="66">
        <v>248</v>
      </c>
      <c r="H254" s="71">
        <f t="shared" si="261"/>
        <v>248</v>
      </c>
      <c r="I254" s="71">
        <f t="shared" si="262"/>
        <v>1</v>
      </c>
      <c r="J254" s="71">
        <v>1</v>
      </c>
      <c r="K254" s="62">
        <f t="shared" si="263"/>
        <v>1</v>
      </c>
      <c r="L254" s="70">
        <f t="shared" si="249"/>
        <v>2613824640000</v>
      </c>
      <c r="M254" s="70">
        <f t="shared" si="264"/>
        <v>648228510720000</v>
      </c>
      <c r="N254" s="70">
        <f t="shared" si="265"/>
        <v>8532725705169538</v>
      </c>
      <c r="O254" s="70">
        <f t="shared" si="266"/>
        <v>4.2663628525847688E+16</v>
      </c>
      <c r="P254" s="70">
        <f t="shared" si="267"/>
        <v>51705.005450830773</v>
      </c>
      <c r="Q254" s="99">
        <f t="shared" si="327"/>
        <v>13.163144730693924</v>
      </c>
      <c r="S254" s="71">
        <f t="shared" si="268"/>
        <v>238</v>
      </c>
      <c r="T254" s="71">
        <f t="shared" si="269"/>
        <v>2.0499999999999998</v>
      </c>
      <c r="U254" s="71">
        <v>1</v>
      </c>
      <c r="V254" s="62">
        <f t="shared" si="270"/>
        <v>1.05</v>
      </c>
      <c r="W254" s="70">
        <f t="shared" si="250"/>
        <v>348509952000</v>
      </c>
      <c r="X254" s="70">
        <f t="shared" si="271"/>
        <v>87092637004800</v>
      </c>
      <c r="Y254" s="70">
        <f t="shared" si="272"/>
        <v>4373021923899385</v>
      </c>
      <c r="Z254" s="70">
        <f t="shared" si="273"/>
        <v>8.7460438477987744E+16</v>
      </c>
      <c r="AA254" s="70">
        <f t="shared" si="274"/>
        <v>51705.005450830773</v>
      </c>
      <c r="AB254" s="99">
        <f t="shared" si="332"/>
        <v>50.211155320264005</v>
      </c>
      <c r="AD254" s="71">
        <f t="shared" si="275"/>
        <v>213</v>
      </c>
      <c r="AE254" s="71">
        <f t="shared" si="276"/>
        <v>3.2249999999999996</v>
      </c>
      <c r="AF254" s="71">
        <v>1</v>
      </c>
      <c r="AG254" s="62">
        <f t="shared" si="277"/>
        <v>1.175</v>
      </c>
      <c r="AH254" s="70">
        <f t="shared" si="251"/>
        <v>32527595520</v>
      </c>
      <c r="AI254" s="70">
        <f t="shared" si="278"/>
        <v>8140843968768</v>
      </c>
      <c r="AJ254" s="70">
        <f t="shared" si="279"/>
        <v>214984690618528.81</v>
      </c>
      <c r="AK254" s="70">
        <f t="shared" si="280"/>
        <v>1.3759020199585877E+17</v>
      </c>
      <c r="AL254" s="70">
        <f t="shared" si="281"/>
        <v>51705.005450830773</v>
      </c>
      <c r="AM254" s="99">
        <f t="shared" si="324"/>
        <v>26.408157611582826</v>
      </c>
      <c r="AO254" s="71">
        <f t="shared" si="282"/>
        <v>183</v>
      </c>
      <c r="AP254" s="71">
        <f t="shared" si="283"/>
        <v>4.55</v>
      </c>
      <c r="AQ254" s="71">
        <v>1</v>
      </c>
      <c r="AR254" s="62">
        <f t="shared" si="284"/>
        <v>1.325</v>
      </c>
      <c r="AS254" s="70">
        <f t="shared" si="252"/>
        <v>2788079616</v>
      </c>
      <c r="AT254" s="70">
        <f t="shared" si="285"/>
        <v>676039604889.59998</v>
      </c>
      <c r="AU254" s="70">
        <f t="shared" si="286"/>
        <v>4739245844546.0488</v>
      </c>
      <c r="AV254" s="70">
        <f t="shared" si="287"/>
        <v>1.9411950979260698E+17</v>
      </c>
      <c r="AW254" s="70">
        <f t="shared" si="288"/>
        <v>51705.005450830773</v>
      </c>
      <c r="AX254" s="99">
        <f t="shared" si="333"/>
        <v>7.0103079912307606</v>
      </c>
      <c r="AZ254" s="71">
        <f t="shared" si="289"/>
        <v>146</v>
      </c>
      <c r="BA254" s="71">
        <f t="shared" si="290"/>
        <v>6.06</v>
      </c>
      <c r="BB254" s="71">
        <v>1</v>
      </c>
      <c r="BC254" s="62">
        <f t="shared" si="291"/>
        <v>1.51</v>
      </c>
      <c r="BD254" s="70">
        <f t="shared" si="253"/>
        <v>15805440</v>
      </c>
      <c r="BE254" s="70">
        <f t="shared" si="292"/>
        <v>3484467302.4000001</v>
      </c>
      <c r="BF254" s="70">
        <f t="shared" si="293"/>
        <v>37372185647.685928</v>
      </c>
      <c r="BG254" s="70">
        <f t="shared" si="294"/>
        <v>2.5854158886663696E+17</v>
      </c>
      <c r="BH254" s="70">
        <f t="shared" si="295"/>
        <v>51705.005450830773</v>
      </c>
      <c r="BI254" s="99">
        <f t="shared" si="331"/>
        <v>10.725365573654559</v>
      </c>
      <c r="BK254" s="71">
        <f t="shared" si="296"/>
        <v>96</v>
      </c>
      <c r="BL254" s="71">
        <f t="shared" si="297"/>
        <v>7.8199999999999994</v>
      </c>
      <c r="BM254" s="71">
        <v>1</v>
      </c>
      <c r="BN254" s="62">
        <f t="shared" si="298"/>
        <v>1.76</v>
      </c>
      <c r="BO254" s="70">
        <f t="shared" si="254"/>
        <v>7200</v>
      </c>
      <c r="BP254" s="70">
        <f t="shared" si="299"/>
        <v>1216512</v>
      </c>
      <c r="BQ254" s="70">
        <f t="shared" si="300"/>
        <v>47095853.277914703</v>
      </c>
      <c r="BR254" s="70">
        <f t="shared" si="301"/>
        <v>3.336295750721289E+17</v>
      </c>
      <c r="BS254" s="70">
        <f t="shared" si="302"/>
        <v>51705.005450830773</v>
      </c>
      <c r="BT254" s="99">
        <f t="shared" si="329"/>
        <v>38.713841933260589</v>
      </c>
      <c r="BV254" s="71">
        <f t="shared" si="303"/>
        <v>41</v>
      </c>
      <c r="BW254" s="71">
        <f t="shared" si="304"/>
        <v>9.8550000000000004</v>
      </c>
      <c r="BX254" s="71">
        <v>1</v>
      </c>
      <c r="BY254" s="62">
        <f t="shared" si="305"/>
        <v>2.0350000000000001</v>
      </c>
      <c r="BZ254" s="70">
        <f t="shared" si="255"/>
        <v>50</v>
      </c>
      <c r="CA254" s="70">
        <f t="shared" si="306"/>
        <v>4171.75</v>
      </c>
      <c r="CB254" s="70">
        <f t="shared" si="307"/>
        <v>28980.281058549281</v>
      </c>
      <c r="CC254" s="70">
        <f t="shared" si="308"/>
        <v>4.2045005912222899E+17</v>
      </c>
      <c r="CD254" s="70">
        <f t="shared" si="309"/>
        <v>51705.005450830773</v>
      </c>
      <c r="CE254" s="99">
        <f t="shared" si="330"/>
        <v>6.9467923673636438</v>
      </c>
      <c r="CG254" s="71">
        <f t="shared" si="310"/>
        <v>-9</v>
      </c>
      <c r="CH254" s="71">
        <f t="shared" si="311"/>
        <v>12.14</v>
      </c>
      <c r="CI254" s="71">
        <v>1</v>
      </c>
      <c r="CJ254" s="62">
        <f t="shared" si="312"/>
        <v>2.2850000000000001</v>
      </c>
      <c r="CK254" s="70">
        <f t="shared" si="256"/>
        <v>1</v>
      </c>
      <c r="CL254" s="70">
        <f t="shared" si="313"/>
        <v>-20.565000000000001</v>
      </c>
      <c r="CM254" s="70">
        <f t="shared" si="314"/>
        <v>34.86299507415999</v>
      </c>
      <c r="CN254" s="70">
        <f t="shared" si="315"/>
        <v>5.1793645030379098E+17</v>
      </c>
      <c r="CO254" s="70">
        <f t="shared" si="316"/>
        <v>51705.005450830773</v>
      </c>
      <c r="CR254" s="71">
        <f t="shared" si="317"/>
        <v>-72</v>
      </c>
      <c r="CS254" s="71">
        <f t="shared" si="318"/>
        <v>14.74</v>
      </c>
      <c r="CT254" s="71">
        <v>1</v>
      </c>
      <c r="CU254" s="62">
        <f t="shared" si="325"/>
        <v>2.6</v>
      </c>
      <c r="CV254" s="70">
        <f t="shared" si="257"/>
        <v>1</v>
      </c>
      <c r="CW254" s="70">
        <f t="shared" si="319"/>
        <v>-187.20000000000002</v>
      </c>
      <c r="CX254" s="70">
        <f t="shared" si="320"/>
        <v>6.8181342133676629E-3</v>
      </c>
      <c r="CY254" s="70">
        <f t="shared" si="321"/>
        <v>6.2886188447099494E+17</v>
      </c>
      <c r="CZ254" s="70">
        <f t="shared" si="322"/>
        <v>51705.005450830773</v>
      </c>
    </row>
    <row r="255" spans="1:104">
      <c r="A255" s="62">
        <f t="shared" si="258"/>
        <v>1398.8252229165244</v>
      </c>
      <c r="B255" s="62">
        <f t="shared" si="259"/>
        <v>8.3000000000000007</v>
      </c>
      <c r="C255" s="83">
        <f t="shared" si="328"/>
        <v>9.8550000000000004</v>
      </c>
      <c r="D255" s="87"/>
      <c r="E255" s="65">
        <f t="shared" si="260"/>
        <v>980152798116916.62</v>
      </c>
      <c r="F255" s="62">
        <f t="shared" si="323"/>
        <v>49.800000000000033</v>
      </c>
      <c r="G255" s="66">
        <v>249</v>
      </c>
      <c r="H255" s="71">
        <f t="shared" si="261"/>
        <v>249</v>
      </c>
      <c r="I255" s="71">
        <f t="shared" si="262"/>
        <v>1</v>
      </c>
      <c r="J255" s="71">
        <v>1</v>
      </c>
      <c r="K255" s="62">
        <f t="shared" si="263"/>
        <v>1</v>
      </c>
      <c r="L255" s="70">
        <f t="shared" si="249"/>
        <v>2613824640000</v>
      </c>
      <c r="M255" s="70">
        <f t="shared" si="264"/>
        <v>650842335360000</v>
      </c>
      <c r="N255" s="70">
        <f t="shared" si="265"/>
        <v>9801527981169166</v>
      </c>
      <c r="O255" s="70">
        <f t="shared" si="266"/>
        <v>4.9007639905845832E+16</v>
      </c>
      <c r="P255" s="70">
        <f t="shared" si="267"/>
        <v>53575.006037702879</v>
      </c>
      <c r="Q255" s="99">
        <f t="shared" si="327"/>
        <v>15.059757868620597</v>
      </c>
      <c r="S255" s="71">
        <f t="shared" si="268"/>
        <v>239</v>
      </c>
      <c r="T255" s="71">
        <f t="shared" si="269"/>
        <v>2.0499999999999998</v>
      </c>
      <c r="U255" s="71">
        <v>1</v>
      </c>
      <c r="V255" s="62">
        <f t="shared" si="270"/>
        <v>1.05</v>
      </c>
      <c r="W255" s="70">
        <f t="shared" si="250"/>
        <v>348509952000</v>
      </c>
      <c r="X255" s="70">
        <f t="shared" si="271"/>
        <v>87458572454400</v>
      </c>
      <c r="Y255" s="70">
        <f t="shared" si="272"/>
        <v>5023283090349192</v>
      </c>
      <c r="Z255" s="70">
        <f t="shared" si="273"/>
        <v>1.0046566180698395E+17</v>
      </c>
      <c r="AA255" s="70">
        <f t="shared" si="274"/>
        <v>53575.006037702879</v>
      </c>
      <c r="AB255" s="99">
        <f t="shared" si="332"/>
        <v>57.436143186172863</v>
      </c>
      <c r="AD255" s="71">
        <f t="shared" si="275"/>
        <v>214</v>
      </c>
      <c r="AE255" s="71">
        <f t="shared" si="276"/>
        <v>3.2249999999999996</v>
      </c>
      <c r="AF255" s="71">
        <v>1</v>
      </c>
      <c r="AG255" s="62">
        <f t="shared" si="277"/>
        <v>1.175</v>
      </c>
      <c r="AH255" s="70">
        <f t="shared" si="251"/>
        <v>32527595520</v>
      </c>
      <c r="AI255" s="70">
        <f t="shared" si="278"/>
        <v>8179063893504</v>
      </c>
      <c r="AJ255" s="70">
        <f t="shared" si="279"/>
        <v>246952560463050.59</v>
      </c>
      <c r="AK255" s="70">
        <f t="shared" si="280"/>
        <v>1.580496386963528E+17</v>
      </c>
      <c r="AL255" s="70">
        <f t="shared" si="281"/>
        <v>53575.006037702879</v>
      </c>
      <c r="AM255" s="99">
        <f t="shared" si="324"/>
        <v>30.193254836801799</v>
      </c>
      <c r="AO255" s="71">
        <f t="shared" si="282"/>
        <v>184</v>
      </c>
      <c r="AP255" s="71">
        <f t="shared" si="283"/>
        <v>4.55</v>
      </c>
      <c r="AQ255" s="71">
        <v>1</v>
      </c>
      <c r="AR255" s="62">
        <f t="shared" si="284"/>
        <v>1.325</v>
      </c>
      <c r="AS255" s="70">
        <f t="shared" si="252"/>
        <v>2788079616</v>
      </c>
      <c r="AT255" s="70">
        <f t="shared" si="285"/>
        <v>679733810380.79993</v>
      </c>
      <c r="AU255" s="70">
        <f t="shared" si="286"/>
        <v>5443963905556.5801</v>
      </c>
      <c r="AV255" s="70">
        <f t="shared" si="287"/>
        <v>2.2298476157159853E+17</v>
      </c>
      <c r="AW255" s="70">
        <f t="shared" si="288"/>
        <v>53575.006037702879</v>
      </c>
      <c r="AX255" s="99">
        <f t="shared" si="333"/>
        <v>8.0089644246278802</v>
      </c>
      <c r="AZ255" s="71">
        <f t="shared" si="289"/>
        <v>147</v>
      </c>
      <c r="BA255" s="71">
        <f t="shared" si="290"/>
        <v>6.06</v>
      </c>
      <c r="BB255" s="71">
        <v>1</v>
      </c>
      <c r="BC255" s="62">
        <f t="shared" si="291"/>
        <v>1.51</v>
      </c>
      <c r="BD255" s="70">
        <f t="shared" si="253"/>
        <v>15805440</v>
      </c>
      <c r="BE255" s="70">
        <f t="shared" si="292"/>
        <v>3508333516.8000002</v>
      </c>
      <c r="BF255" s="70">
        <f t="shared" si="293"/>
        <v>42929368176.14064</v>
      </c>
      <c r="BG255" s="70">
        <f t="shared" si="294"/>
        <v>2.9698629782942573E+17</v>
      </c>
      <c r="BH255" s="70">
        <f t="shared" si="295"/>
        <v>53575.006037702879</v>
      </c>
      <c r="BI255" s="99">
        <f t="shared" si="331"/>
        <v>12.236398840238289</v>
      </c>
      <c r="BK255" s="71">
        <f t="shared" si="296"/>
        <v>97</v>
      </c>
      <c r="BL255" s="71">
        <f t="shared" si="297"/>
        <v>7.8199999999999994</v>
      </c>
      <c r="BM255" s="71">
        <v>1</v>
      </c>
      <c r="BN255" s="62">
        <f t="shared" si="298"/>
        <v>1.76</v>
      </c>
      <c r="BO255" s="70">
        <f t="shared" si="254"/>
        <v>7200</v>
      </c>
      <c r="BP255" s="70">
        <f t="shared" si="299"/>
        <v>1229184</v>
      </c>
      <c r="BQ255" s="70">
        <f t="shared" si="300"/>
        <v>54098929.187522352</v>
      </c>
      <c r="BR255" s="70">
        <f t="shared" si="301"/>
        <v>3.8323974406371437E+17</v>
      </c>
      <c r="BS255" s="70">
        <f t="shared" si="302"/>
        <v>53575.006037702879</v>
      </c>
      <c r="BT255" s="99">
        <f t="shared" si="329"/>
        <v>44.01206750781197</v>
      </c>
      <c r="BV255" s="71">
        <f t="shared" si="303"/>
        <v>42</v>
      </c>
      <c r="BW255" s="71">
        <f t="shared" si="304"/>
        <v>9.8550000000000004</v>
      </c>
      <c r="BX255" s="71">
        <v>1</v>
      </c>
      <c r="BY255" s="62">
        <f t="shared" si="305"/>
        <v>2.0350000000000001</v>
      </c>
      <c r="BZ255" s="70">
        <f t="shared" si="255"/>
        <v>50</v>
      </c>
      <c r="CA255" s="70">
        <f t="shared" si="306"/>
        <v>4273.5</v>
      </c>
      <c r="CB255" s="70">
        <f t="shared" si="307"/>
        <v>33289.60117930729</v>
      </c>
      <c r="CC255" s="70">
        <f t="shared" si="308"/>
        <v>4.8297029127211072E+17</v>
      </c>
      <c r="CD255" s="70">
        <f t="shared" si="309"/>
        <v>53575.006037702879</v>
      </c>
      <c r="CE255" s="99">
        <f t="shared" si="330"/>
        <v>7.7897744657323713</v>
      </c>
      <c r="CG255" s="71">
        <f t="shared" si="310"/>
        <v>-8</v>
      </c>
      <c r="CH255" s="71">
        <f t="shared" si="311"/>
        <v>12.14</v>
      </c>
      <c r="CI255" s="71">
        <v>1</v>
      </c>
      <c r="CJ255" s="62">
        <f t="shared" si="312"/>
        <v>2.2850000000000001</v>
      </c>
      <c r="CK255" s="70">
        <f t="shared" si="256"/>
        <v>1</v>
      </c>
      <c r="CL255" s="70">
        <f t="shared" si="313"/>
        <v>-18.28</v>
      </c>
      <c r="CM255" s="70">
        <f t="shared" si="314"/>
        <v>40.047065091957322</v>
      </c>
      <c r="CN255" s="70">
        <f t="shared" si="315"/>
        <v>5.9495274845696845E+17</v>
      </c>
      <c r="CO255" s="70">
        <f t="shared" si="316"/>
        <v>53575.006037702879</v>
      </c>
      <c r="CR255" s="71">
        <f t="shared" si="317"/>
        <v>-71</v>
      </c>
      <c r="CS255" s="71">
        <f t="shared" si="318"/>
        <v>14.74</v>
      </c>
      <c r="CT255" s="71">
        <v>1</v>
      </c>
      <c r="CU255" s="62">
        <f t="shared" si="325"/>
        <v>2.6</v>
      </c>
      <c r="CV255" s="70">
        <f t="shared" si="257"/>
        <v>1</v>
      </c>
      <c r="CW255" s="70">
        <f t="shared" si="319"/>
        <v>-184.6</v>
      </c>
      <c r="CX255" s="70">
        <f t="shared" si="320"/>
        <v>7.8319795550444386E-3</v>
      </c>
      <c r="CY255" s="70">
        <f t="shared" si="321"/>
        <v>7.2237261221216755E+17</v>
      </c>
      <c r="CZ255" s="70">
        <f t="shared" si="322"/>
        <v>53575.006037702879</v>
      </c>
    </row>
    <row r="256" spans="1:104">
      <c r="A256" s="62">
        <f t="shared" si="258"/>
        <v>1448.1546878700738</v>
      </c>
      <c r="B256" s="62">
        <f t="shared" si="259"/>
        <v>8.3333333333333339</v>
      </c>
      <c r="C256" s="83">
        <f t="shared" si="328"/>
        <v>9.8550000000000004</v>
      </c>
      <c r="D256" s="87"/>
      <c r="E256" s="65">
        <f t="shared" si="260"/>
        <v>1125899906842642.8</v>
      </c>
      <c r="F256" s="62">
        <f t="shared" si="323"/>
        <v>50.000000000000021</v>
      </c>
      <c r="G256" s="66">
        <v>250</v>
      </c>
      <c r="H256" s="71">
        <f t="shared" si="261"/>
        <v>250</v>
      </c>
      <c r="I256" s="71">
        <f t="shared" si="262"/>
        <v>1</v>
      </c>
      <c r="J256" s="71">
        <v>1</v>
      </c>
      <c r="K256" s="62">
        <f t="shared" si="263"/>
        <v>1</v>
      </c>
      <c r="L256" s="70">
        <f t="shared" si="249"/>
        <v>2613824640000</v>
      </c>
      <c r="M256" s="70">
        <f t="shared" si="264"/>
        <v>653456160000000</v>
      </c>
      <c r="N256" s="70">
        <f t="shared" si="265"/>
        <v>1.1258999068426428E+16</v>
      </c>
      <c r="O256" s="70">
        <f t="shared" si="266"/>
        <v>5.6294995342132136E+16</v>
      </c>
      <c r="P256" s="70">
        <f t="shared" si="267"/>
        <v>55512.596368352832</v>
      </c>
      <c r="Q256" s="99">
        <f t="shared" si="327"/>
        <v>17.229922613976779</v>
      </c>
      <c r="S256" s="71">
        <f t="shared" si="268"/>
        <v>240</v>
      </c>
      <c r="T256" s="71">
        <f t="shared" si="269"/>
        <v>2.0499999999999998</v>
      </c>
      <c r="U256" s="71">
        <v>15</v>
      </c>
      <c r="V256" s="62">
        <f t="shared" si="270"/>
        <v>1.05</v>
      </c>
      <c r="W256" s="70">
        <f t="shared" si="250"/>
        <v>5227649280000</v>
      </c>
      <c r="X256" s="70">
        <f t="shared" si="271"/>
        <v>1317367618560000</v>
      </c>
      <c r="Y256" s="70">
        <f t="shared" si="272"/>
        <v>5770237022568542</v>
      </c>
      <c r="Z256" s="70">
        <f t="shared" si="273"/>
        <v>1.1540474045137088E+17</v>
      </c>
      <c r="AA256" s="70">
        <f t="shared" si="274"/>
        <v>55512.596368352832</v>
      </c>
      <c r="AB256" s="99">
        <f t="shared" si="332"/>
        <v>4.3801266565789163</v>
      </c>
      <c r="AD256" s="71">
        <f t="shared" si="275"/>
        <v>215</v>
      </c>
      <c r="AE256" s="71">
        <f t="shared" si="276"/>
        <v>3.2249999999999996</v>
      </c>
      <c r="AF256" s="71">
        <v>1</v>
      </c>
      <c r="AG256" s="62">
        <f t="shared" si="277"/>
        <v>1.175</v>
      </c>
      <c r="AH256" s="70">
        <f t="shared" si="251"/>
        <v>32527595520</v>
      </c>
      <c r="AI256" s="70">
        <f t="shared" si="278"/>
        <v>8217283818240</v>
      </c>
      <c r="AJ256" s="70">
        <f t="shared" si="279"/>
        <v>283673999966212.12</v>
      </c>
      <c r="AK256" s="70">
        <f t="shared" si="280"/>
        <v>1.8155135997837613E+17</v>
      </c>
      <c r="AL256" s="70">
        <f t="shared" si="281"/>
        <v>55512.596368352832</v>
      </c>
      <c r="AM256" s="99">
        <f t="shared" si="324"/>
        <v>34.521626152979856</v>
      </c>
      <c r="AO256" s="71">
        <f t="shared" si="282"/>
        <v>185</v>
      </c>
      <c r="AP256" s="71">
        <f t="shared" si="283"/>
        <v>4.55</v>
      </c>
      <c r="AQ256" s="71">
        <v>1</v>
      </c>
      <c r="AR256" s="62">
        <f t="shared" si="284"/>
        <v>1.325</v>
      </c>
      <c r="AS256" s="70">
        <f t="shared" si="252"/>
        <v>2788079616</v>
      </c>
      <c r="AT256" s="70">
        <f t="shared" si="285"/>
        <v>683428015872</v>
      </c>
      <c r="AU256" s="70">
        <f t="shared" si="286"/>
        <v>6253472382976.0791</v>
      </c>
      <c r="AV256" s="70">
        <f t="shared" si="287"/>
        <v>2.5614222880670118E+17</v>
      </c>
      <c r="AW256" s="70">
        <f t="shared" si="288"/>
        <v>55512.596368352832</v>
      </c>
      <c r="AX256" s="99">
        <f t="shared" si="333"/>
        <v>9.1501551556927971</v>
      </c>
      <c r="AZ256" s="71">
        <f t="shared" si="289"/>
        <v>148</v>
      </c>
      <c r="BA256" s="71">
        <f t="shared" si="290"/>
        <v>6.06</v>
      </c>
      <c r="BB256" s="71">
        <v>1</v>
      </c>
      <c r="BC256" s="62">
        <f t="shared" si="291"/>
        <v>1.51</v>
      </c>
      <c r="BD256" s="70">
        <f t="shared" si="253"/>
        <v>15805440</v>
      </c>
      <c r="BE256" s="70">
        <f t="shared" si="292"/>
        <v>3532199731.1999998</v>
      </c>
      <c r="BF256" s="70">
        <f t="shared" si="293"/>
        <v>49312894604.994812</v>
      </c>
      <c r="BG256" s="70">
        <f t="shared" si="294"/>
        <v>3.4114767177332077E+17</v>
      </c>
      <c r="BH256" s="70">
        <f t="shared" si="295"/>
        <v>55512.596368352832</v>
      </c>
      <c r="BI256" s="99">
        <f t="shared" si="331"/>
        <v>13.960958710633745</v>
      </c>
      <c r="BK256" s="71">
        <f t="shared" si="296"/>
        <v>98</v>
      </c>
      <c r="BL256" s="71">
        <f t="shared" si="297"/>
        <v>7.8199999999999994</v>
      </c>
      <c r="BM256" s="71">
        <v>1</v>
      </c>
      <c r="BN256" s="62">
        <f t="shared" si="298"/>
        <v>1.76</v>
      </c>
      <c r="BO256" s="70">
        <f t="shared" si="254"/>
        <v>7200</v>
      </c>
      <c r="BP256" s="70">
        <f t="shared" si="299"/>
        <v>1241856</v>
      </c>
      <c r="BQ256" s="70">
        <f t="shared" si="300"/>
        <v>62143350.964807995</v>
      </c>
      <c r="BR256" s="70">
        <f t="shared" si="301"/>
        <v>4.4022686357547328E+17</v>
      </c>
      <c r="BS256" s="70">
        <f t="shared" si="302"/>
        <v>55512.596368352832</v>
      </c>
      <c r="BT256" s="99">
        <f t="shared" si="329"/>
        <v>50.040705979443665</v>
      </c>
      <c r="BV256" s="71">
        <f t="shared" si="303"/>
        <v>43</v>
      </c>
      <c r="BW256" s="71">
        <f t="shared" si="304"/>
        <v>9.8550000000000004</v>
      </c>
      <c r="BX256" s="71">
        <v>1</v>
      </c>
      <c r="BY256" s="62">
        <f t="shared" si="305"/>
        <v>2.0350000000000001</v>
      </c>
      <c r="BZ256" s="70">
        <f t="shared" si="255"/>
        <v>50</v>
      </c>
      <c r="CA256" s="70">
        <f t="shared" si="306"/>
        <v>4375.25</v>
      </c>
      <c r="CB256" s="70">
        <f t="shared" si="307"/>
        <v>38239.710113177644</v>
      </c>
      <c r="CC256" s="70">
        <f t="shared" si="308"/>
        <v>5.5478717909671219E+17</v>
      </c>
      <c r="CD256" s="70">
        <f t="shared" si="309"/>
        <v>55512.596368352832</v>
      </c>
      <c r="CE256" s="99">
        <f t="shared" si="330"/>
        <v>8.7400057398269002</v>
      </c>
      <c r="CG256" s="71">
        <f t="shared" si="310"/>
        <v>-7</v>
      </c>
      <c r="CH256" s="71">
        <f t="shared" si="311"/>
        <v>12.14</v>
      </c>
      <c r="CI256" s="71">
        <v>1</v>
      </c>
      <c r="CJ256" s="62">
        <f t="shared" si="312"/>
        <v>2.2850000000000001</v>
      </c>
      <c r="CK256" s="70">
        <f t="shared" si="256"/>
        <v>1</v>
      </c>
      <c r="CL256" s="70">
        <f t="shared" si="313"/>
        <v>-15.995000000000001</v>
      </c>
      <c r="CM256" s="70">
        <f t="shared" si="314"/>
        <v>46.001997793590562</v>
      </c>
      <c r="CN256" s="70">
        <f t="shared" si="315"/>
        <v>6.8342124345348416E+17</v>
      </c>
      <c r="CO256" s="70">
        <f t="shared" si="316"/>
        <v>55512.596368352832</v>
      </c>
      <c r="CR256" s="71">
        <f t="shared" si="317"/>
        <v>-70</v>
      </c>
      <c r="CS256" s="71">
        <f t="shared" si="318"/>
        <v>14.74</v>
      </c>
      <c r="CT256" s="71">
        <v>1</v>
      </c>
      <c r="CU256" s="62">
        <f t="shared" si="325"/>
        <v>2.6</v>
      </c>
      <c r="CV256" s="70">
        <f t="shared" si="257"/>
        <v>1</v>
      </c>
      <c r="CW256" s="70">
        <f t="shared" si="319"/>
        <v>-182</v>
      </c>
      <c r="CX256" s="70">
        <f t="shared" si="320"/>
        <v>8.9965820312499587E-3</v>
      </c>
      <c r="CY256" s="70">
        <f t="shared" si="321"/>
        <v>8.2978823134302771E+17</v>
      </c>
      <c r="CZ256" s="70">
        <f t="shared" si="322"/>
        <v>55512.596368352832</v>
      </c>
    </row>
    <row r="257" spans="1:104">
      <c r="A257" s="62">
        <f t="shared" si="258"/>
        <v>1499.2237526483457</v>
      </c>
      <c r="B257" s="62">
        <f t="shared" si="259"/>
        <v>8.3666666666666671</v>
      </c>
      <c r="C257" s="83">
        <f t="shared" si="328"/>
        <v>9.8550000000000004</v>
      </c>
      <c r="D257" s="87"/>
      <c r="E257" s="65">
        <f t="shared" si="260"/>
        <v>1293319370881458.7</v>
      </c>
      <c r="F257" s="62">
        <f t="shared" si="323"/>
        <v>50.200000000000024</v>
      </c>
      <c r="G257" s="66">
        <v>251</v>
      </c>
      <c r="H257" s="71">
        <f t="shared" si="261"/>
        <v>251</v>
      </c>
      <c r="I257" s="71">
        <f t="shared" si="262"/>
        <v>1</v>
      </c>
      <c r="J257" s="71">
        <v>1</v>
      </c>
      <c r="K257" s="62">
        <f t="shared" si="263"/>
        <v>1</v>
      </c>
      <c r="L257" s="70">
        <f t="shared" si="249"/>
        <v>2613824640000</v>
      </c>
      <c r="M257" s="70">
        <f t="shared" si="264"/>
        <v>656069984640000</v>
      </c>
      <c r="N257" s="70">
        <f t="shared" si="265"/>
        <v>1.2933193708814588E+16</v>
      </c>
      <c r="O257" s="70">
        <f t="shared" si="266"/>
        <v>6.4665968544072936E+16</v>
      </c>
      <c r="P257" s="70">
        <f t="shared" si="267"/>
        <v>57520.217976608197</v>
      </c>
      <c r="Q257" s="99">
        <f t="shared" si="327"/>
        <v>19.713131238447549</v>
      </c>
      <c r="S257" s="71">
        <f t="shared" si="268"/>
        <v>241</v>
      </c>
      <c r="T257" s="71">
        <f t="shared" si="269"/>
        <v>2.0499999999999998</v>
      </c>
      <c r="U257" s="71">
        <v>1</v>
      </c>
      <c r="V257" s="62">
        <f t="shared" si="270"/>
        <v>1.05</v>
      </c>
      <c r="W257" s="70">
        <f t="shared" si="250"/>
        <v>5227649280000</v>
      </c>
      <c r="X257" s="70">
        <f t="shared" si="271"/>
        <v>1322856650304000</v>
      </c>
      <c r="Y257" s="70">
        <f t="shared" si="272"/>
        <v>6628261775767472</v>
      </c>
      <c r="Z257" s="70">
        <f t="shared" si="273"/>
        <v>1.325652355153495E+17</v>
      </c>
      <c r="AA257" s="70">
        <f t="shared" si="274"/>
        <v>57520.217976608197</v>
      </c>
      <c r="AB257" s="99">
        <f t="shared" si="332"/>
        <v>5.0105669229120631</v>
      </c>
      <c r="AD257" s="71">
        <f t="shared" si="275"/>
        <v>216</v>
      </c>
      <c r="AE257" s="71">
        <f t="shared" si="276"/>
        <v>3.2249999999999996</v>
      </c>
      <c r="AF257" s="71">
        <v>1</v>
      </c>
      <c r="AG257" s="62">
        <f t="shared" si="277"/>
        <v>1.175</v>
      </c>
      <c r="AH257" s="70">
        <f t="shared" si="251"/>
        <v>32527595520</v>
      </c>
      <c r="AI257" s="70">
        <f t="shared" si="278"/>
        <v>8255503742976</v>
      </c>
      <c r="AJ257" s="70">
        <f t="shared" si="279"/>
        <v>325855857116616.75</v>
      </c>
      <c r="AK257" s="70">
        <f t="shared" si="280"/>
        <v>2.085477485546352E+17</v>
      </c>
      <c r="AL257" s="70">
        <f t="shared" si="281"/>
        <v>57520.217976608197</v>
      </c>
      <c r="AM257" s="99">
        <f t="shared" si="324"/>
        <v>39.471347510909133</v>
      </c>
      <c r="AO257" s="71">
        <f t="shared" si="282"/>
        <v>186</v>
      </c>
      <c r="AP257" s="71">
        <f t="shared" si="283"/>
        <v>4.55</v>
      </c>
      <c r="AQ257" s="71">
        <v>1</v>
      </c>
      <c r="AR257" s="62">
        <f t="shared" si="284"/>
        <v>1.325</v>
      </c>
      <c r="AS257" s="70">
        <f t="shared" si="252"/>
        <v>2788079616</v>
      </c>
      <c r="AT257" s="70">
        <f t="shared" si="285"/>
        <v>687122221363.19995</v>
      </c>
      <c r="AU257" s="70">
        <f t="shared" si="286"/>
        <v>7183353439344.0078</v>
      </c>
      <c r="AV257" s="70">
        <f t="shared" si="287"/>
        <v>2.9423015687553184E+17</v>
      </c>
      <c r="AW257" s="70">
        <f t="shared" si="288"/>
        <v>57520.217976608197</v>
      </c>
      <c r="AX257" s="99">
        <f t="shared" si="333"/>
        <v>10.45425866899307</v>
      </c>
      <c r="AZ257" s="71">
        <f t="shared" si="289"/>
        <v>149</v>
      </c>
      <c r="BA257" s="71">
        <f t="shared" si="290"/>
        <v>6.06</v>
      </c>
      <c r="BB257" s="71">
        <v>1</v>
      </c>
      <c r="BC257" s="62">
        <f t="shared" si="291"/>
        <v>1.51</v>
      </c>
      <c r="BD257" s="70">
        <f t="shared" si="253"/>
        <v>15805440</v>
      </c>
      <c r="BE257" s="70">
        <f t="shared" si="292"/>
        <v>3556065945.5999999</v>
      </c>
      <c r="BF257" s="70">
        <f t="shared" si="293"/>
        <v>56645640912.899704</v>
      </c>
      <c r="BG257" s="70">
        <f t="shared" si="294"/>
        <v>3.9187576937708198E+17</v>
      </c>
      <c r="BH257" s="70">
        <f t="shared" si="295"/>
        <v>57520.217976608197</v>
      </c>
      <c r="BI257" s="99">
        <f t="shared" si="331"/>
        <v>15.929299900354385</v>
      </c>
      <c r="BK257" s="71">
        <f t="shared" si="296"/>
        <v>99</v>
      </c>
      <c r="BL257" s="71">
        <f t="shared" si="297"/>
        <v>7.8199999999999994</v>
      </c>
      <c r="BM257" s="71">
        <v>1</v>
      </c>
      <c r="BN257" s="62">
        <f t="shared" si="298"/>
        <v>1.76</v>
      </c>
      <c r="BO257" s="70">
        <f t="shared" si="254"/>
        <v>7200</v>
      </c>
      <c r="BP257" s="70">
        <f t="shared" si="299"/>
        <v>1254528</v>
      </c>
      <c r="BQ257" s="70">
        <f t="shared" si="300"/>
        <v>71383965.027278364</v>
      </c>
      <c r="BR257" s="70">
        <f t="shared" si="301"/>
        <v>5.056878740146503E+17</v>
      </c>
      <c r="BS257" s="70">
        <f t="shared" si="302"/>
        <v>57520.217976608197</v>
      </c>
      <c r="BT257" s="99">
        <f t="shared" si="329"/>
        <v>56.901053645098685</v>
      </c>
      <c r="BV257" s="71">
        <f t="shared" si="303"/>
        <v>44</v>
      </c>
      <c r="BW257" s="71">
        <f t="shared" si="304"/>
        <v>9.8550000000000004</v>
      </c>
      <c r="BX257" s="71">
        <v>1</v>
      </c>
      <c r="BY257" s="62">
        <f t="shared" si="305"/>
        <v>2.0350000000000001</v>
      </c>
      <c r="BZ257" s="70">
        <f t="shared" si="255"/>
        <v>50</v>
      </c>
      <c r="CA257" s="70">
        <f t="shared" si="306"/>
        <v>4477</v>
      </c>
      <c r="CB257" s="70">
        <f t="shared" si="307"/>
        <v>43925.892102570644</v>
      </c>
      <c r="CC257" s="70">
        <f t="shared" si="308"/>
        <v>6.3728312000183885E+17</v>
      </c>
      <c r="CD257" s="70">
        <f t="shared" si="309"/>
        <v>57520.217976608197</v>
      </c>
      <c r="CE257" s="99">
        <f t="shared" si="330"/>
        <v>9.8114568020037183</v>
      </c>
      <c r="CG257" s="71">
        <f t="shared" si="310"/>
        <v>-6</v>
      </c>
      <c r="CH257" s="71">
        <f t="shared" si="311"/>
        <v>12.14</v>
      </c>
      <c r="CI257" s="71">
        <v>1</v>
      </c>
      <c r="CJ257" s="62">
        <f t="shared" si="312"/>
        <v>2.2850000000000001</v>
      </c>
      <c r="CK257" s="70">
        <f t="shared" si="256"/>
        <v>1</v>
      </c>
      <c r="CL257" s="70">
        <f t="shared" si="313"/>
        <v>-13.71</v>
      </c>
      <c r="CM257" s="70">
        <f t="shared" si="314"/>
        <v>52.842419192074722</v>
      </c>
      <c r="CN257" s="70">
        <f t="shared" si="315"/>
        <v>7.850448581250455E+17</v>
      </c>
      <c r="CO257" s="70">
        <f t="shared" si="316"/>
        <v>57520.217976608197</v>
      </c>
      <c r="CR257" s="71">
        <f t="shared" si="317"/>
        <v>-69</v>
      </c>
      <c r="CS257" s="71">
        <f t="shared" si="318"/>
        <v>14.74</v>
      </c>
      <c r="CT257" s="71">
        <v>1</v>
      </c>
      <c r="CU257" s="62">
        <f t="shared" si="325"/>
        <v>2.6</v>
      </c>
      <c r="CV257" s="70">
        <f t="shared" si="257"/>
        <v>1</v>
      </c>
      <c r="CW257" s="70">
        <f t="shared" si="319"/>
        <v>-179.4</v>
      </c>
      <c r="CX257" s="70">
        <f t="shared" si="320"/>
        <v>1.0334358979892712E-2</v>
      </c>
      <c r="CY257" s="70">
        <f t="shared" si="321"/>
        <v>9.531763763396352E+17</v>
      </c>
      <c r="CZ257" s="70">
        <f t="shared" si="322"/>
        <v>57520.217976608197</v>
      </c>
    </row>
    <row r="258" spans="1:104">
      <c r="A258" s="62">
        <f t="shared" si="258"/>
        <v>1552.0937641066739</v>
      </c>
      <c r="B258" s="62">
        <f t="shared" si="259"/>
        <v>8.4</v>
      </c>
      <c r="C258" s="83">
        <f t="shared" si="328"/>
        <v>9.8550000000000004</v>
      </c>
      <c r="D258" s="87"/>
      <c r="E258" s="65">
        <f t="shared" si="260"/>
        <v>1485633833817332</v>
      </c>
      <c r="F258" s="62">
        <f t="shared" si="323"/>
        <v>50.400000000000027</v>
      </c>
      <c r="G258" s="66">
        <v>252</v>
      </c>
      <c r="H258" s="71">
        <f t="shared" si="261"/>
        <v>252</v>
      </c>
      <c r="I258" s="71">
        <f t="shared" si="262"/>
        <v>1</v>
      </c>
      <c r="J258" s="71">
        <v>1</v>
      </c>
      <c r="K258" s="62">
        <f t="shared" si="263"/>
        <v>1</v>
      </c>
      <c r="L258" s="70">
        <f t="shared" si="249"/>
        <v>2613824640000</v>
      </c>
      <c r="M258" s="70">
        <f t="shared" si="264"/>
        <v>658683809280000</v>
      </c>
      <c r="N258" s="70">
        <f t="shared" si="265"/>
        <v>1.485633833817332E+16</v>
      </c>
      <c r="O258" s="70">
        <f t="shared" si="266"/>
        <v>7.4281691690866592E+16</v>
      </c>
      <c r="P258" s="70">
        <f t="shared" si="267"/>
        <v>59600.400541696275</v>
      </c>
      <c r="Q258" s="99">
        <f t="shared" si="327"/>
        <v>22.554582530899946</v>
      </c>
      <c r="S258" s="71">
        <f t="shared" si="268"/>
        <v>242</v>
      </c>
      <c r="T258" s="71">
        <f t="shared" si="269"/>
        <v>2.0499999999999998</v>
      </c>
      <c r="U258" s="71">
        <v>1</v>
      </c>
      <c r="V258" s="62">
        <f t="shared" si="270"/>
        <v>1.05</v>
      </c>
      <c r="W258" s="70">
        <f t="shared" si="250"/>
        <v>5227649280000</v>
      </c>
      <c r="X258" s="70">
        <f t="shared" si="271"/>
        <v>1328345682048000</v>
      </c>
      <c r="Y258" s="70">
        <f t="shared" si="272"/>
        <v>7613873398313823</v>
      </c>
      <c r="Z258" s="70">
        <f t="shared" si="273"/>
        <v>1.5227746796627651E+17</v>
      </c>
      <c r="AA258" s="70">
        <f t="shared" si="274"/>
        <v>59600.400541696275</v>
      </c>
      <c r="AB258" s="99">
        <f t="shared" si="332"/>
        <v>5.731846386984901</v>
      </c>
      <c r="AD258" s="71">
        <f t="shared" si="275"/>
        <v>217</v>
      </c>
      <c r="AE258" s="71">
        <f t="shared" si="276"/>
        <v>3.2249999999999996</v>
      </c>
      <c r="AF258" s="71">
        <v>1</v>
      </c>
      <c r="AG258" s="62">
        <f t="shared" si="277"/>
        <v>1.175</v>
      </c>
      <c r="AH258" s="70">
        <f t="shared" si="251"/>
        <v>32527595520</v>
      </c>
      <c r="AI258" s="70">
        <f t="shared" si="278"/>
        <v>8293723667712</v>
      </c>
      <c r="AJ258" s="70">
        <f t="shared" si="279"/>
        <v>374310087036006.75</v>
      </c>
      <c r="AK258" s="70">
        <f t="shared" si="280"/>
        <v>2.3955845570304474E+17</v>
      </c>
      <c r="AL258" s="70">
        <f t="shared" si="281"/>
        <v>59600.400541696275</v>
      </c>
      <c r="AM258" s="99">
        <f t="shared" si="324"/>
        <v>45.131728766563562</v>
      </c>
      <c r="AO258" s="71">
        <f t="shared" si="282"/>
        <v>187</v>
      </c>
      <c r="AP258" s="71">
        <f t="shared" si="283"/>
        <v>4.55</v>
      </c>
      <c r="AQ258" s="71">
        <v>1</v>
      </c>
      <c r="AR258" s="62">
        <f t="shared" si="284"/>
        <v>1.325</v>
      </c>
      <c r="AS258" s="70">
        <f t="shared" si="252"/>
        <v>2788079616</v>
      </c>
      <c r="AT258" s="70">
        <f t="shared" si="285"/>
        <v>690816426854.40002</v>
      </c>
      <c r="AU258" s="70">
        <f t="shared" si="286"/>
        <v>8251506279136.7568</v>
      </c>
      <c r="AV258" s="70">
        <f t="shared" si="287"/>
        <v>3.3798169719344301E+17</v>
      </c>
      <c r="AW258" s="70">
        <f t="shared" si="288"/>
        <v>59600.400541696275</v>
      </c>
      <c r="AX258" s="99">
        <f t="shared" si="333"/>
        <v>11.944571608856496</v>
      </c>
      <c r="AZ258" s="71">
        <f t="shared" si="289"/>
        <v>150</v>
      </c>
      <c r="BA258" s="71">
        <f t="shared" si="290"/>
        <v>6.06</v>
      </c>
      <c r="BB258" s="71">
        <v>1</v>
      </c>
      <c r="BC258" s="62">
        <f t="shared" si="291"/>
        <v>1.51</v>
      </c>
      <c r="BD258" s="70">
        <f t="shared" si="253"/>
        <v>15805440</v>
      </c>
      <c r="BE258" s="70">
        <f t="shared" si="292"/>
        <v>3579932160</v>
      </c>
      <c r="BF258" s="70">
        <f t="shared" si="293"/>
        <v>65068754534.400642</v>
      </c>
      <c r="BG258" s="70">
        <f t="shared" si="294"/>
        <v>4.5014705164665152E+17</v>
      </c>
      <c r="BH258" s="70">
        <f t="shared" si="295"/>
        <v>59600.400541696275</v>
      </c>
      <c r="BI258" s="99">
        <f t="shared" si="331"/>
        <v>18.175974187846244</v>
      </c>
      <c r="BK258" s="71">
        <f t="shared" si="296"/>
        <v>100</v>
      </c>
      <c r="BL258" s="71">
        <f t="shared" si="297"/>
        <v>7.8199999999999994</v>
      </c>
      <c r="BM258" s="71">
        <v>13</v>
      </c>
      <c r="BN258" s="62">
        <f t="shared" si="298"/>
        <v>1.76</v>
      </c>
      <c r="BO258" s="70">
        <f t="shared" si="254"/>
        <v>93600</v>
      </c>
      <c r="BP258" s="70">
        <f t="shared" si="299"/>
        <v>16473600</v>
      </c>
      <c r="BQ258" s="70">
        <f t="shared" si="300"/>
        <v>81998643.200000539</v>
      </c>
      <c r="BR258" s="70">
        <f t="shared" si="301"/>
        <v>5.8088282902257677E+17</v>
      </c>
      <c r="BS258" s="70">
        <f t="shared" si="302"/>
        <v>59600.400541696275</v>
      </c>
      <c r="BT258" s="99">
        <f t="shared" si="329"/>
        <v>4.9775788655788986</v>
      </c>
      <c r="BV258" s="71">
        <f t="shared" si="303"/>
        <v>45</v>
      </c>
      <c r="BW258" s="71">
        <f t="shared" si="304"/>
        <v>9.8550000000000004</v>
      </c>
      <c r="BX258" s="71">
        <v>1</v>
      </c>
      <c r="BY258" s="62">
        <f t="shared" si="305"/>
        <v>2.0350000000000001</v>
      </c>
      <c r="BZ258" s="70">
        <f t="shared" si="255"/>
        <v>50</v>
      </c>
      <c r="CA258" s="70">
        <f t="shared" si="306"/>
        <v>4578.75</v>
      </c>
      <c r="CB258" s="70">
        <f t="shared" si="307"/>
        <v>50457.600000000151</v>
      </c>
      <c r="CC258" s="70">
        <f t="shared" si="308"/>
        <v>7.3204607161349043E+17</v>
      </c>
      <c r="CD258" s="70">
        <f t="shared" si="309"/>
        <v>59600.400541696275</v>
      </c>
      <c r="CE258" s="99">
        <f t="shared" si="330"/>
        <v>11.019950859950892</v>
      </c>
      <c r="CG258" s="71">
        <f t="shared" si="310"/>
        <v>-5</v>
      </c>
      <c r="CH258" s="71">
        <f t="shared" si="311"/>
        <v>12.14</v>
      </c>
      <c r="CI258" s="71">
        <v>1</v>
      </c>
      <c r="CJ258" s="62">
        <f t="shared" si="312"/>
        <v>2.2850000000000001</v>
      </c>
      <c r="CK258" s="70">
        <f t="shared" si="256"/>
        <v>1</v>
      </c>
      <c r="CL258" s="70">
        <f t="shared" si="313"/>
        <v>-11.425000000000001</v>
      </c>
      <c r="CM258" s="70">
        <f t="shared" si="314"/>
        <v>60.699999999999989</v>
      </c>
      <c r="CN258" s="70">
        <f t="shared" si="315"/>
        <v>9.0177973712712064E+17</v>
      </c>
      <c r="CO258" s="70">
        <f t="shared" si="316"/>
        <v>59600.400541696275</v>
      </c>
      <c r="CR258" s="71">
        <f t="shared" si="317"/>
        <v>-68</v>
      </c>
      <c r="CS258" s="71">
        <f t="shared" si="318"/>
        <v>14.74</v>
      </c>
      <c r="CT258" s="71">
        <v>1</v>
      </c>
      <c r="CU258" s="62">
        <f t="shared" si="325"/>
        <v>2.6</v>
      </c>
      <c r="CV258" s="70">
        <f t="shared" si="257"/>
        <v>1</v>
      </c>
      <c r="CW258" s="70">
        <f t="shared" si="319"/>
        <v>-176.8</v>
      </c>
      <c r="CX258" s="70">
        <f t="shared" si="320"/>
        <v>1.1871061160151596E-2</v>
      </c>
      <c r="CY258" s="70">
        <f t="shared" si="321"/>
        <v>1.0949121355233736E+18</v>
      </c>
      <c r="CZ258" s="70">
        <f t="shared" si="322"/>
        <v>59600.400541696275</v>
      </c>
    </row>
    <row r="259" spans="1:104">
      <c r="A259" s="62">
        <f t="shared" si="258"/>
        <v>1606.8282324925726</v>
      </c>
      <c r="B259" s="62">
        <f t="shared" si="259"/>
        <v>8.4333333333333336</v>
      </c>
      <c r="C259" s="83">
        <f t="shared" si="328"/>
        <v>9.8550000000000004</v>
      </c>
      <c r="D259" s="87"/>
      <c r="E259" s="65">
        <f t="shared" si="260"/>
        <v>1706545141033907.7</v>
      </c>
      <c r="F259" s="62">
        <f t="shared" si="323"/>
        <v>50.600000000000023</v>
      </c>
      <c r="G259" s="66">
        <v>253</v>
      </c>
      <c r="H259" s="71">
        <f t="shared" si="261"/>
        <v>253</v>
      </c>
      <c r="I259" s="71">
        <f t="shared" si="262"/>
        <v>1</v>
      </c>
      <c r="J259" s="71">
        <v>1</v>
      </c>
      <c r="K259" s="62">
        <f t="shared" si="263"/>
        <v>1</v>
      </c>
      <c r="L259" s="70">
        <f t="shared" si="249"/>
        <v>2613824640000</v>
      </c>
      <c r="M259" s="70">
        <f t="shared" si="264"/>
        <v>661297633920000</v>
      </c>
      <c r="N259" s="70">
        <f t="shared" si="265"/>
        <v>1.7065451410339078E+16</v>
      </c>
      <c r="O259" s="70">
        <f t="shared" si="266"/>
        <v>8.5327257051695392E+16</v>
      </c>
      <c r="P259" s="70">
        <f t="shared" si="267"/>
        <v>61755.765068797882</v>
      </c>
      <c r="Q259" s="99">
        <f t="shared" si="327"/>
        <v>25.806007060965168</v>
      </c>
      <c r="S259" s="71">
        <f t="shared" si="268"/>
        <v>243</v>
      </c>
      <c r="T259" s="71">
        <f t="shared" si="269"/>
        <v>2.0499999999999998</v>
      </c>
      <c r="U259" s="71">
        <v>1</v>
      </c>
      <c r="V259" s="62">
        <f t="shared" si="270"/>
        <v>1.05</v>
      </c>
      <c r="W259" s="70">
        <f t="shared" si="250"/>
        <v>5227649280000</v>
      </c>
      <c r="X259" s="70">
        <f t="shared" si="271"/>
        <v>1333834713792000</v>
      </c>
      <c r="Y259" s="70">
        <f t="shared" si="272"/>
        <v>8746043847798773</v>
      </c>
      <c r="Z259" s="70">
        <f t="shared" si="273"/>
        <v>1.7492087695597552E+17</v>
      </c>
      <c r="AA259" s="70">
        <f t="shared" si="274"/>
        <v>61755.765068797882</v>
      </c>
      <c r="AB259" s="99">
        <f t="shared" si="332"/>
        <v>6.5570671968300882</v>
      </c>
      <c r="AD259" s="71">
        <f t="shared" si="275"/>
        <v>218</v>
      </c>
      <c r="AE259" s="71">
        <f t="shared" si="276"/>
        <v>3.2249999999999996</v>
      </c>
      <c r="AF259" s="71">
        <v>1</v>
      </c>
      <c r="AG259" s="62">
        <f t="shared" si="277"/>
        <v>1.175</v>
      </c>
      <c r="AH259" s="70">
        <f t="shared" si="251"/>
        <v>32527595520</v>
      </c>
      <c r="AI259" s="70">
        <f t="shared" si="278"/>
        <v>8331943592448</v>
      </c>
      <c r="AJ259" s="70">
        <f t="shared" si="279"/>
        <v>429969381237057.87</v>
      </c>
      <c r="AK259" s="70">
        <f t="shared" si="280"/>
        <v>2.751804039917176E+17</v>
      </c>
      <c r="AL259" s="70">
        <f t="shared" si="281"/>
        <v>61755.765068797882</v>
      </c>
      <c r="AM259" s="99">
        <f t="shared" si="324"/>
        <v>51.604931846487574</v>
      </c>
      <c r="AO259" s="71">
        <f t="shared" si="282"/>
        <v>188</v>
      </c>
      <c r="AP259" s="71">
        <f t="shared" si="283"/>
        <v>4.55</v>
      </c>
      <c r="AQ259" s="71">
        <v>1</v>
      </c>
      <c r="AR259" s="62">
        <f t="shared" si="284"/>
        <v>1.325</v>
      </c>
      <c r="AS259" s="70">
        <f t="shared" si="252"/>
        <v>2788079616</v>
      </c>
      <c r="AT259" s="70">
        <f t="shared" si="285"/>
        <v>694510632345.59998</v>
      </c>
      <c r="AU259" s="70">
        <f t="shared" si="286"/>
        <v>9478491689092.0996</v>
      </c>
      <c r="AV259" s="70">
        <f t="shared" si="287"/>
        <v>3.8823901958521402E+17</v>
      </c>
      <c r="AW259" s="70">
        <f t="shared" si="288"/>
        <v>61755.765068797882</v>
      </c>
      <c r="AX259" s="99">
        <f t="shared" si="333"/>
        <v>13.647727259523718</v>
      </c>
      <c r="AZ259" s="71">
        <f t="shared" si="289"/>
        <v>151</v>
      </c>
      <c r="BA259" s="71">
        <f t="shared" si="290"/>
        <v>6.06</v>
      </c>
      <c r="BB259" s="71">
        <v>1</v>
      </c>
      <c r="BC259" s="62">
        <f t="shared" si="291"/>
        <v>1.51</v>
      </c>
      <c r="BD259" s="70">
        <f t="shared" si="253"/>
        <v>15805440</v>
      </c>
      <c r="BE259" s="70">
        <f t="shared" si="292"/>
        <v>3603798374.4000001</v>
      </c>
      <c r="BF259" s="70">
        <f t="shared" si="293"/>
        <v>74744371295.371887</v>
      </c>
      <c r="BG259" s="70">
        <f t="shared" si="294"/>
        <v>5.1708317773327398E+17</v>
      </c>
      <c r="BH259" s="70">
        <f t="shared" si="295"/>
        <v>61755.765068797882</v>
      </c>
      <c r="BI259" s="99">
        <f t="shared" si="331"/>
        <v>20.740442036471077</v>
      </c>
      <c r="BK259" s="71">
        <f t="shared" si="296"/>
        <v>101</v>
      </c>
      <c r="BL259" s="71">
        <f t="shared" si="297"/>
        <v>7.8199999999999994</v>
      </c>
      <c r="BM259" s="71">
        <v>1</v>
      </c>
      <c r="BN259" s="62">
        <f t="shared" si="298"/>
        <v>1.76</v>
      </c>
      <c r="BO259" s="70">
        <f t="shared" si="254"/>
        <v>93600</v>
      </c>
      <c r="BP259" s="70">
        <f t="shared" si="299"/>
        <v>16638336</v>
      </c>
      <c r="BQ259" s="70">
        <f t="shared" si="300"/>
        <v>94191706.555829421</v>
      </c>
      <c r="BR259" s="70">
        <f t="shared" si="301"/>
        <v>6.6725915014425792E+17</v>
      </c>
      <c r="BS259" s="70">
        <f t="shared" si="302"/>
        <v>61755.765068797882</v>
      </c>
      <c r="BT259" s="99">
        <f t="shared" si="329"/>
        <v>5.6611254007509775</v>
      </c>
      <c r="BV259" s="71">
        <f t="shared" si="303"/>
        <v>46</v>
      </c>
      <c r="BW259" s="71">
        <f t="shared" si="304"/>
        <v>9.8550000000000004</v>
      </c>
      <c r="BX259" s="71">
        <v>1</v>
      </c>
      <c r="BY259" s="62">
        <f t="shared" si="305"/>
        <v>2.0350000000000001</v>
      </c>
      <c r="BZ259" s="70">
        <f t="shared" si="255"/>
        <v>50</v>
      </c>
      <c r="CA259" s="70">
        <f t="shared" si="306"/>
        <v>4680.5</v>
      </c>
      <c r="CB259" s="70">
        <f t="shared" si="307"/>
        <v>57960.562117098576</v>
      </c>
      <c r="CC259" s="70">
        <f t="shared" si="308"/>
        <v>8.4090011824445811E+17</v>
      </c>
      <c r="CD259" s="70">
        <f t="shared" si="309"/>
        <v>61755.765068797882</v>
      </c>
      <c r="CE259" s="99">
        <f t="shared" si="330"/>
        <v>12.383412480952586</v>
      </c>
      <c r="CG259" s="71">
        <f t="shared" si="310"/>
        <v>-4</v>
      </c>
      <c r="CH259" s="71">
        <f t="shared" si="311"/>
        <v>12.14</v>
      </c>
      <c r="CI259" s="71">
        <v>1</v>
      </c>
      <c r="CJ259" s="62">
        <f t="shared" si="312"/>
        <v>2.2850000000000001</v>
      </c>
      <c r="CK259" s="70">
        <f t="shared" si="256"/>
        <v>1</v>
      </c>
      <c r="CL259" s="70">
        <f t="shared" si="313"/>
        <v>-9.14</v>
      </c>
      <c r="CM259" s="70">
        <f t="shared" si="314"/>
        <v>69.725990148320008</v>
      </c>
      <c r="CN259" s="70">
        <f t="shared" si="315"/>
        <v>1.035872900607582E+18</v>
      </c>
      <c r="CO259" s="70">
        <f t="shared" si="316"/>
        <v>61755.765068797882</v>
      </c>
      <c r="CR259" s="71">
        <f t="shared" si="317"/>
        <v>-67</v>
      </c>
      <c r="CS259" s="71">
        <f t="shared" si="318"/>
        <v>14.74</v>
      </c>
      <c r="CT259" s="71">
        <v>1</v>
      </c>
      <c r="CU259" s="62">
        <f t="shared" si="325"/>
        <v>2.6</v>
      </c>
      <c r="CV259" s="70">
        <f t="shared" si="257"/>
        <v>1</v>
      </c>
      <c r="CW259" s="70">
        <f t="shared" si="319"/>
        <v>-174.20000000000002</v>
      </c>
      <c r="CX259" s="70">
        <f t="shared" si="320"/>
        <v>1.3636268426735333E-2</v>
      </c>
      <c r="CY259" s="70">
        <f t="shared" si="321"/>
        <v>1.2577237689419899E+18</v>
      </c>
      <c r="CZ259" s="70">
        <f t="shared" si="322"/>
        <v>61755.765068797882</v>
      </c>
    </row>
    <row r="260" spans="1:104">
      <c r="A260" s="62">
        <f t="shared" si="258"/>
        <v>1663.4929077375984</v>
      </c>
      <c r="B260" s="62">
        <f t="shared" si="259"/>
        <v>8.4666666666666668</v>
      </c>
      <c r="C260" s="83">
        <f t="shared" si="328"/>
        <v>9.8550000000000004</v>
      </c>
      <c r="D260" s="87"/>
      <c r="E260" s="65">
        <f t="shared" si="260"/>
        <v>1960305596233833.2</v>
      </c>
      <c r="F260" s="62">
        <f t="shared" si="323"/>
        <v>50.800000000000026</v>
      </c>
      <c r="G260" s="66">
        <v>254</v>
      </c>
      <c r="H260" s="71">
        <f t="shared" si="261"/>
        <v>254</v>
      </c>
      <c r="I260" s="71">
        <f t="shared" si="262"/>
        <v>1</v>
      </c>
      <c r="J260" s="71">
        <v>1</v>
      </c>
      <c r="K260" s="62">
        <f t="shared" si="263"/>
        <v>1</v>
      </c>
      <c r="L260" s="70">
        <f t="shared" si="249"/>
        <v>2613824640000</v>
      </c>
      <c r="M260" s="70">
        <f t="shared" si="264"/>
        <v>663911458560000</v>
      </c>
      <c r="N260" s="70">
        <f t="shared" si="265"/>
        <v>1.9603055962338332E+16</v>
      </c>
      <c r="O260" s="70">
        <f t="shared" si="266"/>
        <v>9.8015279811691664E+16</v>
      </c>
      <c r="P260" s="70">
        <f t="shared" si="267"/>
        <v>63989.027184306287</v>
      </c>
      <c r="Q260" s="99">
        <f t="shared" si="327"/>
        <v>29.526611884145897</v>
      </c>
      <c r="S260" s="71">
        <f t="shared" si="268"/>
        <v>244</v>
      </c>
      <c r="T260" s="71">
        <f t="shared" si="269"/>
        <v>2.0499999999999998</v>
      </c>
      <c r="U260" s="71">
        <v>1</v>
      </c>
      <c r="V260" s="62">
        <f t="shared" si="270"/>
        <v>1.05</v>
      </c>
      <c r="W260" s="70">
        <f t="shared" si="250"/>
        <v>5227649280000</v>
      </c>
      <c r="X260" s="70">
        <f t="shared" si="271"/>
        <v>1339323745536000</v>
      </c>
      <c r="Y260" s="70">
        <f t="shared" si="272"/>
        <v>1.004656618069839E+16</v>
      </c>
      <c r="Z260" s="70">
        <f t="shared" si="273"/>
        <v>2.009313236139679E+17</v>
      </c>
      <c r="AA260" s="70">
        <f t="shared" si="274"/>
        <v>63989.027184306287</v>
      </c>
      <c r="AB260" s="99">
        <f t="shared" si="332"/>
        <v>7.5012230718553674</v>
      </c>
      <c r="AD260" s="71">
        <f t="shared" si="275"/>
        <v>219</v>
      </c>
      <c r="AE260" s="71">
        <f t="shared" si="276"/>
        <v>3.2249999999999996</v>
      </c>
      <c r="AF260" s="71">
        <v>1</v>
      </c>
      <c r="AG260" s="62">
        <f t="shared" si="277"/>
        <v>1.175</v>
      </c>
      <c r="AH260" s="70">
        <f t="shared" si="251"/>
        <v>32527595520</v>
      </c>
      <c r="AI260" s="70">
        <f t="shared" si="278"/>
        <v>8370163517184</v>
      </c>
      <c r="AJ260" s="70">
        <f t="shared" si="279"/>
        <v>493905120926101.31</v>
      </c>
      <c r="AK260" s="70">
        <f t="shared" si="280"/>
        <v>3.160992773927056E+17</v>
      </c>
      <c r="AL260" s="70">
        <f t="shared" si="281"/>
        <v>63989.027184306287</v>
      </c>
      <c r="AM260" s="99">
        <f t="shared" si="324"/>
        <v>59.007822238133208</v>
      </c>
      <c r="AO260" s="71">
        <f t="shared" si="282"/>
        <v>189</v>
      </c>
      <c r="AP260" s="71">
        <f t="shared" si="283"/>
        <v>4.55</v>
      </c>
      <c r="AQ260" s="71">
        <v>1</v>
      </c>
      <c r="AR260" s="62">
        <f t="shared" si="284"/>
        <v>1.325</v>
      </c>
      <c r="AS260" s="70">
        <f t="shared" si="252"/>
        <v>2788079616</v>
      </c>
      <c r="AT260" s="70">
        <f t="shared" si="285"/>
        <v>698204837836.79993</v>
      </c>
      <c r="AU260" s="70">
        <f t="shared" si="286"/>
        <v>10887927811113.16</v>
      </c>
      <c r="AV260" s="70">
        <f t="shared" si="287"/>
        <v>4.4596952314319706E+17</v>
      </c>
      <c r="AW260" s="70">
        <f t="shared" si="288"/>
        <v>63989.027184306287</v>
      </c>
      <c r="AX260" s="99">
        <f t="shared" si="333"/>
        <v>15.594174117793969</v>
      </c>
      <c r="AZ260" s="71">
        <f t="shared" si="289"/>
        <v>152</v>
      </c>
      <c r="BA260" s="71">
        <f t="shared" si="290"/>
        <v>6.06</v>
      </c>
      <c r="BB260" s="71">
        <v>1</v>
      </c>
      <c r="BC260" s="62">
        <f t="shared" si="291"/>
        <v>1.51</v>
      </c>
      <c r="BD260" s="70">
        <f t="shared" si="253"/>
        <v>15805440</v>
      </c>
      <c r="BE260" s="70">
        <f t="shared" si="292"/>
        <v>3627664588.8000002</v>
      </c>
      <c r="BF260" s="70">
        <f t="shared" si="293"/>
        <v>85858736352.281296</v>
      </c>
      <c r="BG260" s="70">
        <f t="shared" si="294"/>
        <v>5.9397259565885146E+17</v>
      </c>
      <c r="BH260" s="70">
        <f t="shared" si="295"/>
        <v>63989.027184306287</v>
      </c>
      <c r="BI260" s="99">
        <f t="shared" si="331"/>
        <v>23.66777144098722</v>
      </c>
      <c r="BK260" s="71">
        <f t="shared" si="296"/>
        <v>102</v>
      </c>
      <c r="BL260" s="71">
        <f t="shared" si="297"/>
        <v>7.8199999999999994</v>
      </c>
      <c r="BM260" s="71">
        <v>1</v>
      </c>
      <c r="BN260" s="62">
        <f t="shared" si="298"/>
        <v>1.76</v>
      </c>
      <c r="BO260" s="70">
        <f t="shared" si="254"/>
        <v>93600</v>
      </c>
      <c r="BP260" s="70">
        <f t="shared" si="299"/>
        <v>16803072</v>
      </c>
      <c r="BQ260" s="70">
        <f t="shared" si="300"/>
        <v>108197858.3750447</v>
      </c>
      <c r="BR260" s="70">
        <f t="shared" si="301"/>
        <v>7.6647948812742874E+17</v>
      </c>
      <c r="BS260" s="70">
        <f t="shared" si="302"/>
        <v>63989.027184306287</v>
      </c>
      <c r="BT260" s="99">
        <f t="shared" si="329"/>
        <v>6.4391712643405148</v>
      </c>
      <c r="BV260" s="71">
        <f t="shared" si="303"/>
        <v>47</v>
      </c>
      <c r="BW260" s="71">
        <f t="shared" si="304"/>
        <v>9.8550000000000004</v>
      </c>
      <c r="BX260" s="71">
        <v>1</v>
      </c>
      <c r="BY260" s="62">
        <f t="shared" si="305"/>
        <v>2.0350000000000001</v>
      </c>
      <c r="BZ260" s="70">
        <f t="shared" si="255"/>
        <v>50</v>
      </c>
      <c r="CA260" s="70">
        <f t="shared" si="306"/>
        <v>4782.25</v>
      </c>
      <c r="CB260" s="70">
        <f t="shared" si="307"/>
        <v>66579.202358614595</v>
      </c>
      <c r="CC260" s="70">
        <f t="shared" si="308"/>
        <v>9.6594058254422144E+17</v>
      </c>
      <c r="CD260" s="70">
        <f t="shared" si="309"/>
        <v>63989.027184306287</v>
      </c>
      <c r="CE260" s="99">
        <f t="shared" si="330"/>
        <v>13.922150108968497</v>
      </c>
      <c r="CG260" s="71">
        <f t="shared" si="310"/>
        <v>-3</v>
      </c>
      <c r="CH260" s="71">
        <f t="shared" si="311"/>
        <v>12.14</v>
      </c>
      <c r="CI260" s="71">
        <v>1</v>
      </c>
      <c r="CJ260" s="62">
        <f t="shared" si="312"/>
        <v>2.2850000000000001</v>
      </c>
      <c r="CK260" s="70">
        <f t="shared" si="256"/>
        <v>1</v>
      </c>
      <c r="CL260" s="70">
        <f t="shared" si="313"/>
        <v>-6.8550000000000004</v>
      </c>
      <c r="CM260" s="70">
        <f t="shared" si="314"/>
        <v>80.094130183914672</v>
      </c>
      <c r="CN260" s="70">
        <f t="shared" si="315"/>
        <v>1.1899054969139369E+18</v>
      </c>
      <c r="CO260" s="70">
        <f t="shared" si="316"/>
        <v>63989.027184306287</v>
      </c>
      <c r="CR260" s="71">
        <f t="shared" si="317"/>
        <v>-66</v>
      </c>
      <c r="CS260" s="71">
        <f t="shared" si="318"/>
        <v>14.74</v>
      </c>
      <c r="CT260" s="71">
        <v>1</v>
      </c>
      <c r="CU260" s="62">
        <f t="shared" si="325"/>
        <v>2.6</v>
      </c>
      <c r="CV260" s="70">
        <f t="shared" si="257"/>
        <v>1</v>
      </c>
      <c r="CW260" s="70">
        <f t="shared" si="319"/>
        <v>-171.6</v>
      </c>
      <c r="CX260" s="70">
        <f t="shared" si="320"/>
        <v>1.5663959110088884E-2</v>
      </c>
      <c r="CY260" s="70">
        <f t="shared" si="321"/>
        <v>1.4447452244243351E+18</v>
      </c>
      <c r="CZ260" s="70">
        <f t="shared" si="322"/>
        <v>63989.027184306287</v>
      </c>
    </row>
    <row r="261" spans="1:104">
      <c r="A261" s="62">
        <f t="shared" si="258"/>
        <v>1722.1558584396371</v>
      </c>
      <c r="B261" s="62">
        <f t="shared" si="259"/>
        <v>8.5</v>
      </c>
      <c r="C261" s="83">
        <f t="shared" si="328"/>
        <v>9.8550000000000004</v>
      </c>
      <c r="D261" s="87"/>
      <c r="E261" s="65">
        <f t="shared" si="260"/>
        <v>2251799813685286.5</v>
      </c>
      <c r="F261" s="62">
        <f t="shared" si="323"/>
        <v>51.000000000000028</v>
      </c>
      <c r="G261" s="66">
        <v>255</v>
      </c>
      <c r="H261" s="71">
        <f t="shared" si="261"/>
        <v>255</v>
      </c>
      <c r="I261" s="71">
        <f t="shared" si="262"/>
        <v>1</v>
      </c>
      <c r="J261" s="71">
        <v>1</v>
      </c>
      <c r="K261" s="62">
        <f t="shared" si="263"/>
        <v>1</v>
      </c>
      <c r="L261" s="70">
        <f t="shared" si="249"/>
        <v>2613824640000</v>
      </c>
      <c r="M261" s="70">
        <f t="shared" si="264"/>
        <v>666525283200000</v>
      </c>
      <c r="N261" s="70">
        <f t="shared" si="265"/>
        <v>2.2517998136852864E+16</v>
      </c>
      <c r="O261" s="70">
        <f t="shared" si="266"/>
        <v>1.1258999068426432E+17</v>
      </c>
      <c r="P261" s="70">
        <f t="shared" si="267"/>
        <v>66303.00054992603</v>
      </c>
      <c r="Q261" s="99">
        <f t="shared" si="327"/>
        <v>33.784161988189773</v>
      </c>
      <c r="S261" s="71">
        <f t="shared" si="268"/>
        <v>245</v>
      </c>
      <c r="T261" s="71">
        <f t="shared" si="269"/>
        <v>2.0499999999999998</v>
      </c>
      <c r="U261" s="71">
        <v>1</v>
      </c>
      <c r="V261" s="62">
        <f t="shared" si="270"/>
        <v>1.05</v>
      </c>
      <c r="W261" s="70">
        <f t="shared" si="250"/>
        <v>5227649280000</v>
      </c>
      <c r="X261" s="70">
        <f t="shared" si="271"/>
        <v>1344812777280000</v>
      </c>
      <c r="Y261" s="70">
        <f t="shared" si="272"/>
        <v>1.1540474045137084E+16</v>
      </c>
      <c r="Z261" s="70">
        <f t="shared" si="273"/>
        <v>2.3080948090274186E+17</v>
      </c>
      <c r="AA261" s="70">
        <f t="shared" si="274"/>
        <v>66303.00054992603</v>
      </c>
      <c r="AB261" s="99">
        <f t="shared" si="332"/>
        <v>8.5814726332974693</v>
      </c>
      <c r="AD261" s="71">
        <f t="shared" si="275"/>
        <v>220</v>
      </c>
      <c r="AE261" s="71">
        <f t="shared" si="276"/>
        <v>3.2249999999999996</v>
      </c>
      <c r="AF261" s="71">
        <v>14</v>
      </c>
      <c r="AG261" s="62">
        <f t="shared" si="277"/>
        <v>1.175</v>
      </c>
      <c r="AH261" s="70">
        <f t="shared" si="251"/>
        <v>455386337280</v>
      </c>
      <c r="AI261" s="70">
        <f t="shared" si="278"/>
        <v>117717368186880</v>
      </c>
      <c r="AJ261" s="70">
        <f t="shared" si="279"/>
        <v>567347999932424.37</v>
      </c>
      <c r="AK261" s="70">
        <f t="shared" si="280"/>
        <v>3.6310271995675238E+17</v>
      </c>
      <c r="AL261" s="70">
        <f t="shared" si="281"/>
        <v>66303.00054992603</v>
      </c>
      <c r="AM261" s="99">
        <f t="shared" si="324"/>
        <v>4.8195776772017336</v>
      </c>
      <c r="AO261" s="71">
        <f t="shared" si="282"/>
        <v>190</v>
      </c>
      <c r="AP261" s="71">
        <f t="shared" si="283"/>
        <v>4.55</v>
      </c>
      <c r="AQ261" s="71">
        <v>1</v>
      </c>
      <c r="AR261" s="62">
        <f t="shared" si="284"/>
        <v>1.325</v>
      </c>
      <c r="AS261" s="70">
        <f t="shared" si="252"/>
        <v>2788079616</v>
      </c>
      <c r="AT261" s="70">
        <f t="shared" si="285"/>
        <v>701899043328</v>
      </c>
      <c r="AU261" s="70">
        <f t="shared" si="286"/>
        <v>12506944765952.158</v>
      </c>
      <c r="AV261" s="70">
        <f t="shared" si="287"/>
        <v>5.1228445761340269E+17</v>
      </c>
      <c r="AW261" s="70">
        <f t="shared" si="288"/>
        <v>66303.00054992603</v>
      </c>
      <c r="AX261" s="99">
        <f t="shared" si="333"/>
        <v>17.818723197928076</v>
      </c>
      <c r="AZ261" s="71">
        <f t="shared" si="289"/>
        <v>153</v>
      </c>
      <c r="BA261" s="71">
        <f t="shared" si="290"/>
        <v>6.06</v>
      </c>
      <c r="BB261" s="71">
        <v>1</v>
      </c>
      <c r="BC261" s="62">
        <f t="shared" si="291"/>
        <v>1.51</v>
      </c>
      <c r="BD261" s="70">
        <f t="shared" si="253"/>
        <v>15805440</v>
      </c>
      <c r="BE261" s="70">
        <f t="shared" si="292"/>
        <v>3651530803.1999998</v>
      </c>
      <c r="BF261" s="70">
        <f t="shared" si="293"/>
        <v>98625789209.98967</v>
      </c>
      <c r="BG261" s="70">
        <f t="shared" si="294"/>
        <v>6.8229534354664179E+17</v>
      </c>
      <c r="BH261" s="70">
        <f t="shared" si="295"/>
        <v>66303.00054992603</v>
      </c>
      <c r="BI261" s="99">
        <f t="shared" si="331"/>
        <v>27.009436459788173</v>
      </c>
      <c r="BK261" s="71">
        <f t="shared" si="296"/>
        <v>103</v>
      </c>
      <c r="BL261" s="71">
        <f t="shared" si="297"/>
        <v>7.8199999999999994</v>
      </c>
      <c r="BM261" s="71">
        <v>1</v>
      </c>
      <c r="BN261" s="62">
        <f t="shared" si="298"/>
        <v>1.76</v>
      </c>
      <c r="BO261" s="70">
        <f t="shared" si="254"/>
        <v>93600</v>
      </c>
      <c r="BP261" s="70">
        <f t="shared" si="299"/>
        <v>16967808</v>
      </c>
      <c r="BQ261" s="70">
        <f t="shared" si="300"/>
        <v>124286701.92961605</v>
      </c>
      <c r="BR261" s="70">
        <f t="shared" si="301"/>
        <v>8.8045372715094694E+17</v>
      </c>
      <c r="BS261" s="70">
        <f t="shared" si="302"/>
        <v>66303.00054992603</v>
      </c>
      <c r="BT261" s="99">
        <f t="shared" si="329"/>
        <v>7.3248531530776422</v>
      </c>
      <c r="BV261" s="71">
        <f t="shared" si="303"/>
        <v>48</v>
      </c>
      <c r="BW261" s="71">
        <f t="shared" si="304"/>
        <v>9.8550000000000004</v>
      </c>
      <c r="BX261" s="71">
        <v>1</v>
      </c>
      <c r="BY261" s="62">
        <f t="shared" si="305"/>
        <v>2.0350000000000001</v>
      </c>
      <c r="BZ261" s="70">
        <f t="shared" si="255"/>
        <v>50</v>
      </c>
      <c r="CA261" s="70">
        <f t="shared" si="306"/>
        <v>4884</v>
      </c>
      <c r="CB261" s="70">
        <f t="shared" si="307"/>
        <v>76479.420226355316</v>
      </c>
      <c r="CC261" s="70">
        <f t="shared" si="308"/>
        <v>1.109574358193425E+18</v>
      </c>
      <c r="CD261" s="70">
        <f t="shared" si="309"/>
        <v>66303.00054992603</v>
      </c>
      <c r="CE261" s="99">
        <f t="shared" si="330"/>
        <v>15.659176950523202</v>
      </c>
      <c r="CG261" s="71">
        <f t="shared" si="310"/>
        <v>-2</v>
      </c>
      <c r="CH261" s="71">
        <f t="shared" si="311"/>
        <v>12.14</v>
      </c>
      <c r="CI261" s="71">
        <v>1</v>
      </c>
      <c r="CJ261" s="62">
        <f t="shared" si="312"/>
        <v>2.2850000000000001</v>
      </c>
      <c r="CK261" s="70">
        <f t="shared" si="256"/>
        <v>1</v>
      </c>
      <c r="CL261" s="70">
        <f t="shared" si="313"/>
        <v>-4.57</v>
      </c>
      <c r="CM261" s="70">
        <f t="shared" si="314"/>
        <v>92.003995587181166</v>
      </c>
      <c r="CN261" s="70">
        <f t="shared" si="315"/>
        <v>1.3668424869069691E+18</v>
      </c>
      <c r="CO261" s="70">
        <f t="shared" si="316"/>
        <v>66303.00054992603</v>
      </c>
      <c r="CR261" s="71">
        <f t="shared" si="317"/>
        <v>-65</v>
      </c>
      <c r="CS261" s="71">
        <f t="shared" si="318"/>
        <v>14.74</v>
      </c>
      <c r="CT261" s="71">
        <v>1</v>
      </c>
      <c r="CU261" s="62">
        <f t="shared" si="325"/>
        <v>2.6</v>
      </c>
      <c r="CV261" s="70">
        <f t="shared" si="257"/>
        <v>1</v>
      </c>
      <c r="CW261" s="70">
        <f t="shared" si="319"/>
        <v>-169</v>
      </c>
      <c r="CX261" s="70">
        <f t="shared" si="320"/>
        <v>1.7993164062499921E-2</v>
      </c>
      <c r="CY261" s="70">
        <f t="shared" si="321"/>
        <v>1.6595764626860562E+18</v>
      </c>
      <c r="CZ261" s="70">
        <f t="shared" si="322"/>
        <v>66303.00054992603</v>
      </c>
    </row>
    <row r="262" spans="1:104">
      <c r="A262" s="62">
        <f t="shared" si="258"/>
        <v>1782.8875536304927</v>
      </c>
      <c r="B262" s="62">
        <f t="shared" si="259"/>
        <v>8.5333333333333332</v>
      </c>
      <c r="C262" s="83">
        <f t="shared" si="328"/>
        <v>9.8550000000000004</v>
      </c>
      <c r="D262" s="87"/>
      <c r="E262" s="65">
        <f t="shared" si="260"/>
        <v>2586638741762918.5</v>
      </c>
      <c r="F262" s="62">
        <f t="shared" si="323"/>
        <v>51.200000000000031</v>
      </c>
      <c r="G262" s="66">
        <v>256</v>
      </c>
      <c r="H262" s="71">
        <f t="shared" si="261"/>
        <v>256</v>
      </c>
      <c r="I262" s="71">
        <f t="shared" si="262"/>
        <v>1</v>
      </c>
      <c r="J262" s="71">
        <v>1</v>
      </c>
      <c r="K262" s="62">
        <f t="shared" si="263"/>
        <v>1</v>
      </c>
      <c r="L262" s="70">
        <f t="shared" ref="L262:L325" si="334">L261*J262</f>
        <v>2613824640000</v>
      </c>
      <c r="M262" s="70">
        <f t="shared" si="264"/>
        <v>669139107840000</v>
      </c>
      <c r="N262" s="70">
        <f t="shared" si="265"/>
        <v>2.5866387417629184E+16</v>
      </c>
      <c r="O262" s="70">
        <f t="shared" si="266"/>
        <v>1.2933193708814592E+17</v>
      </c>
      <c r="P262" s="70">
        <f t="shared" si="267"/>
        <v>68700.600399894975</v>
      </c>
      <c r="Q262" s="99">
        <f t="shared" si="327"/>
        <v>38.656218287893253</v>
      </c>
      <c r="S262" s="71">
        <f t="shared" si="268"/>
        <v>246</v>
      </c>
      <c r="T262" s="71">
        <f t="shared" si="269"/>
        <v>2.0499999999999998</v>
      </c>
      <c r="U262" s="71">
        <v>1</v>
      </c>
      <c r="V262" s="62">
        <f t="shared" si="270"/>
        <v>1.05</v>
      </c>
      <c r="W262" s="70">
        <f t="shared" ref="W262:W325" si="335">W261*U262</f>
        <v>5227649280000</v>
      </c>
      <c r="X262" s="70">
        <f t="shared" si="271"/>
        <v>1350301809024000</v>
      </c>
      <c r="Y262" s="70">
        <f t="shared" si="272"/>
        <v>1.3256523551534948E+16</v>
      </c>
      <c r="Z262" s="70">
        <f t="shared" si="273"/>
        <v>2.651304710306991E+17</v>
      </c>
      <c r="AA262" s="70">
        <f t="shared" si="274"/>
        <v>68700.600399894975</v>
      </c>
      <c r="AB262" s="99">
        <f t="shared" si="332"/>
        <v>9.8174522635919317</v>
      </c>
      <c r="AD262" s="71">
        <f t="shared" si="275"/>
        <v>221</v>
      </c>
      <c r="AE262" s="71">
        <f t="shared" si="276"/>
        <v>3.2249999999999996</v>
      </c>
      <c r="AF262" s="71">
        <v>1</v>
      </c>
      <c r="AG262" s="62">
        <f t="shared" si="277"/>
        <v>1.175</v>
      </c>
      <c r="AH262" s="70">
        <f t="shared" ref="AH262:AH325" si="336">AH261*AF262</f>
        <v>455386337280</v>
      </c>
      <c r="AI262" s="70">
        <f t="shared" si="278"/>
        <v>118252447133184</v>
      </c>
      <c r="AJ262" s="70">
        <f t="shared" si="279"/>
        <v>651711714233233.87</v>
      </c>
      <c r="AK262" s="70">
        <f t="shared" si="280"/>
        <v>4.1709549710927053E+17</v>
      </c>
      <c r="AL262" s="70">
        <f t="shared" si="281"/>
        <v>68700.600399894975</v>
      </c>
      <c r="AM262" s="99">
        <f t="shared" si="324"/>
        <v>5.5111900855568052</v>
      </c>
      <c r="AO262" s="71">
        <f t="shared" si="282"/>
        <v>191</v>
      </c>
      <c r="AP262" s="71">
        <f t="shared" si="283"/>
        <v>4.55</v>
      </c>
      <c r="AQ262" s="71">
        <v>1</v>
      </c>
      <c r="AR262" s="62">
        <f t="shared" si="284"/>
        <v>1.325</v>
      </c>
      <c r="AS262" s="70">
        <f t="shared" ref="AS262:AS325" si="337">AS261*AQ262</f>
        <v>2788079616</v>
      </c>
      <c r="AT262" s="70">
        <f t="shared" si="285"/>
        <v>705593248819.19995</v>
      </c>
      <c r="AU262" s="70">
        <f t="shared" si="286"/>
        <v>14366706878688.023</v>
      </c>
      <c r="AV262" s="70">
        <f t="shared" si="287"/>
        <v>5.8846031375106394E+17</v>
      </c>
      <c r="AW262" s="70">
        <f t="shared" si="288"/>
        <v>68700.600399894975</v>
      </c>
      <c r="AX262" s="99">
        <f t="shared" si="333"/>
        <v>20.361173952174994</v>
      </c>
      <c r="AZ262" s="71">
        <f t="shared" si="289"/>
        <v>154</v>
      </c>
      <c r="BA262" s="71">
        <f t="shared" si="290"/>
        <v>6.06</v>
      </c>
      <c r="BB262" s="71">
        <v>1</v>
      </c>
      <c r="BC262" s="62">
        <f t="shared" si="291"/>
        <v>1.51</v>
      </c>
      <c r="BD262" s="70">
        <f t="shared" ref="BD262:BD325" si="338">BD261*BB262</f>
        <v>15805440</v>
      </c>
      <c r="BE262" s="70">
        <f t="shared" si="292"/>
        <v>3675397017.5999999</v>
      </c>
      <c r="BF262" s="70">
        <f t="shared" si="293"/>
        <v>113291281825.79945</v>
      </c>
      <c r="BG262" s="70">
        <f t="shared" si="294"/>
        <v>7.8375153875416435E+17</v>
      </c>
      <c r="BH262" s="70">
        <f t="shared" si="295"/>
        <v>68700.600399894975</v>
      </c>
      <c r="BI262" s="99">
        <f t="shared" si="331"/>
        <v>30.824229677309148</v>
      </c>
      <c r="BK262" s="71">
        <f t="shared" si="296"/>
        <v>104</v>
      </c>
      <c r="BL262" s="71">
        <f t="shared" si="297"/>
        <v>7.8199999999999994</v>
      </c>
      <c r="BM262" s="71">
        <v>1</v>
      </c>
      <c r="BN262" s="62">
        <f t="shared" si="298"/>
        <v>1.76</v>
      </c>
      <c r="BO262" s="70">
        <f t="shared" ref="BO262:BO325" si="339">BO261*BM262</f>
        <v>93600</v>
      </c>
      <c r="BP262" s="70">
        <f t="shared" si="299"/>
        <v>17132544</v>
      </c>
      <c r="BQ262" s="70">
        <f t="shared" si="300"/>
        <v>142767930.05455679</v>
      </c>
      <c r="BR262" s="70">
        <f t="shared" si="301"/>
        <v>1.011375748029301E+18</v>
      </c>
      <c r="BS262" s="70">
        <f t="shared" si="302"/>
        <v>68700.600399894975</v>
      </c>
      <c r="BT262" s="99">
        <f t="shared" si="329"/>
        <v>8.3331424716934492</v>
      </c>
      <c r="BV262" s="71">
        <f t="shared" si="303"/>
        <v>49</v>
      </c>
      <c r="BW262" s="71">
        <f t="shared" si="304"/>
        <v>9.8550000000000004</v>
      </c>
      <c r="BX262" s="71">
        <v>1</v>
      </c>
      <c r="BY262" s="62">
        <f t="shared" si="305"/>
        <v>2.0350000000000001</v>
      </c>
      <c r="BZ262" s="70">
        <f t="shared" ref="BZ262:BZ325" si="340">BZ261*BX262</f>
        <v>50</v>
      </c>
      <c r="CA262" s="70">
        <f t="shared" si="306"/>
        <v>4985.75</v>
      </c>
      <c r="CB262" s="70">
        <f t="shared" si="307"/>
        <v>87851.784205141332</v>
      </c>
      <c r="CC262" s="70">
        <f t="shared" si="308"/>
        <v>1.2745662400036782E+18</v>
      </c>
      <c r="CD262" s="70">
        <f t="shared" si="309"/>
        <v>68700.600399894975</v>
      </c>
      <c r="CE262" s="99">
        <f t="shared" si="330"/>
        <v>17.620575481149544</v>
      </c>
      <c r="CG262" s="71">
        <f t="shared" si="310"/>
        <v>-1</v>
      </c>
      <c r="CH262" s="71">
        <f t="shared" si="311"/>
        <v>12.14</v>
      </c>
      <c r="CI262" s="71">
        <v>1</v>
      </c>
      <c r="CJ262" s="62">
        <f t="shared" si="312"/>
        <v>2.2850000000000001</v>
      </c>
      <c r="CK262" s="70">
        <f t="shared" ref="CK262:CK325" si="341">CK261*CI262</f>
        <v>1</v>
      </c>
      <c r="CL262" s="70">
        <f t="shared" si="313"/>
        <v>-2.2850000000000001</v>
      </c>
      <c r="CM262" s="70">
        <f t="shared" si="314"/>
        <v>105.68483838414947</v>
      </c>
      <c r="CN262" s="70">
        <f t="shared" si="315"/>
        <v>1.5700897162500915E+18</v>
      </c>
      <c r="CO262" s="70">
        <f t="shared" si="316"/>
        <v>68700.600399894975</v>
      </c>
      <c r="CR262" s="71">
        <f t="shared" si="317"/>
        <v>-64</v>
      </c>
      <c r="CS262" s="71">
        <f t="shared" si="318"/>
        <v>14.74</v>
      </c>
      <c r="CT262" s="71">
        <v>1</v>
      </c>
      <c r="CU262" s="62">
        <f t="shared" si="325"/>
        <v>2.6</v>
      </c>
      <c r="CV262" s="70">
        <f t="shared" ref="CV262:CV325" si="342">CV261*CT262</f>
        <v>1</v>
      </c>
      <c r="CW262" s="70">
        <f t="shared" si="319"/>
        <v>-166.4</v>
      </c>
      <c r="CX262" s="70">
        <f t="shared" si="320"/>
        <v>2.0668717959785428E-2</v>
      </c>
      <c r="CY262" s="70">
        <f t="shared" si="321"/>
        <v>1.9063527526792709E+18</v>
      </c>
      <c r="CZ262" s="70">
        <f t="shared" si="322"/>
        <v>68700.600399894975</v>
      </c>
    </row>
    <row r="263" spans="1:104">
      <c r="A263" s="62">
        <f t="shared" ref="A263:A306" si="343">POWER(POWER(2,0.05),G263-40)</f>
        <v>1845.7609474270123</v>
      </c>
      <c r="B263" s="62">
        <f t="shared" ref="B263:B326" si="344">G263/30</f>
        <v>8.5666666666666664</v>
      </c>
      <c r="C263" s="83">
        <f t="shared" si="328"/>
        <v>12.14</v>
      </c>
      <c r="D263" s="86">
        <f>1+G263/200</f>
        <v>2.2850000000000001</v>
      </c>
      <c r="E263" s="65">
        <f t="shared" ref="E263:E326" si="345">POWER($F$1,G263)</f>
        <v>2971267667634665</v>
      </c>
      <c r="F263" s="62">
        <f t="shared" si="323"/>
        <v>51.400000000000034</v>
      </c>
      <c r="G263" s="66">
        <v>257</v>
      </c>
      <c r="H263" s="71">
        <f t="shared" ref="H263:H326" si="346">$G263-I$3</f>
        <v>257</v>
      </c>
      <c r="I263" s="71">
        <f t="shared" ref="I263:I326" si="347">J$3</f>
        <v>1</v>
      </c>
      <c r="J263" s="71">
        <v>1</v>
      </c>
      <c r="K263" s="62">
        <f t="shared" ref="K263:K326" si="348">K$3</f>
        <v>1</v>
      </c>
      <c r="L263" s="70">
        <f t="shared" si="334"/>
        <v>2613824640000</v>
      </c>
      <c r="M263" s="70">
        <f t="shared" ref="M263:M326" si="349">H263*L263*K263</f>
        <v>671752932480000</v>
      </c>
      <c r="N263" s="70">
        <f t="shared" ref="N263:N326" si="350">J$3*10*POWER($F$1,H263)</f>
        <v>2.9712676676346648E+16</v>
      </c>
      <c r="O263" s="70">
        <f t="shared" ref="O263:O326" si="351">J$3*$E263*50</f>
        <v>1.4856338338173325E+17</v>
      </c>
      <c r="P263" s="70">
        <f t="shared" ref="P263:P326" si="352">$A263*(30+$B263)</f>
        <v>71184.847205768441</v>
      </c>
      <c r="Q263" s="99">
        <f t="shared" si="327"/>
        <v>44.231554846589788</v>
      </c>
      <c r="S263" s="71">
        <f t="shared" ref="S263:S326" si="353">$G263-T$3</f>
        <v>247</v>
      </c>
      <c r="T263" s="71">
        <f t="shared" ref="T263:T326" si="354">U$3</f>
        <v>2.0499999999999998</v>
      </c>
      <c r="U263" s="71">
        <v>1</v>
      </c>
      <c r="V263" s="62">
        <f t="shared" ref="V263:V326" si="355">V$3</f>
        <v>1.05</v>
      </c>
      <c r="W263" s="70">
        <f t="shared" si="335"/>
        <v>5227649280000</v>
      </c>
      <c r="X263" s="70">
        <f t="shared" ref="X263:X326" si="356">S263*W263*V263</f>
        <v>1355790840768000</v>
      </c>
      <c r="Y263" s="70">
        <f t="shared" ref="Y263:Y326" si="357">U$3*10*POWER($F$1,S263)</f>
        <v>1.5227746796627652E+16</v>
      </c>
      <c r="Z263" s="70">
        <f t="shared" ref="Z263:Z326" si="358">U$3*$E263*50</f>
        <v>3.0455493593255315E+17</v>
      </c>
      <c r="AA263" s="70">
        <f t="shared" ref="AA263:AA326" si="359">$A263*(30+$B263)</f>
        <v>71184.847205768441</v>
      </c>
      <c r="AB263" s="99">
        <f t="shared" si="332"/>
        <v>11.23163421579228</v>
      </c>
      <c r="AD263" s="71">
        <f t="shared" ref="AD263:AD326" si="360">$G263-AE$3</f>
        <v>222</v>
      </c>
      <c r="AE263" s="71">
        <f t="shared" ref="AE263:AE326" si="361">AF$3</f>
        <v>3.2249999999999996</v>
      </c>
      <c r="AF263" s="71">
        <v>1</v>
      </c>
      <c r="AG263" s="62">
        <f t="shared" ref="AG263:AG326" si="362">AG$3</f>
        <v>1.175</v>
      </c>
      <c r="AH263" s="70">
        <f t="shared" si="336"/>
        <v>455386337280</v>
      </c>
      <c r="AI263" s="70">
        <f t="shared" ref="AI263:AI326" si="363">AD263*AH263*AG263</f>
        <v>118787526079488</v>
      </c>
      <c r="AJ263" s="70">
        <f t="shared" ref="AJ263:AJ326" si="364">AF$3*10*POWER($F$1,AD263)</f>
        <v>748620174072013.5</v>
      </c>
      <c r="AK263" s="70">
        <f t="shared" ref="AK263:AK326" si="365">AF$3*$E263*50</f>
        <v>4.7911691140608973E+17</v>
      </c>
      <c r="AL263" s="70">
        <f t="shared" ref="AL263:AL326" si="366">$A263*(30+$B263)</f>
        <v>71184.847205768441</v>
      </c>
      <c r="AM263" s="99">
        <f t="shared" si="324"/>
        <v>6.3021783412768944</v>
      </c>
      <c r="AO263" s="71">
        <f t="shared" ref="AO263:AO326" si="367">$G263-AP$3</f>
        <v>192</v>
      </c>
      <c r="AP263" s="71">
        <f t="shared" ref="AP263:AP326" si="368">AQ$3</f>
        <v>4.55</v>
      </c>
      <c r="AQ263" s="71">
        <v>1</v>
      </c>
      <c r="AR263" s="62">
        <f t="shared" ref="AR263:AR326" si="369">AR$3</f>
        <v>1.325</v>
      </c>
      <c r="AS263" s="70">
        <f t="shared" si="337"/>
        <v>2788079616</v>
      </c>
      <c r="AT263" s="70">
        <f t="shared" ref="AT263:AT326" si="370">AO263*AS263*AR263</f>
        <v>709287454310.40002</v>
      </c>
      <c r="AU263" s="70">
        <f t="shared" ref="AU263:AU326" si="371">AQ$3*10*POWER($F$1,AO263)</f>
        <v>16503012558273.521</v>
      </c>
      <c r="AV263" s="70">
        <f t="shared" ref="AV263:AV326" si="372">AQ$3*$E263*50</f>
        <v>6.7596339438688627E+17</v>
      </c>
      <c r="AW263" s="70">
        <f t="shared" ref="AW263:AW326" si="373">$A263*(30+$B263)</f>
        <v>71184.847205768441</v>
      </c>
      <c r="AX263" s="99">
        <f t="shared" si="333"/>
        <v>23.26703011308506</v>
      </c>
      <c r="AZ263" s="71">
        <f t="shared" ref="AZ263:AZ326" si="374">$G263-BA$3</f>
        <v>155</v>
      </c>
      <c r="BA263" s="71">
        <f t="shared" ref="BA263:BA326" si="375">BB$3</f>
        <v>6.06</v>
      </c>
      <c r="BB263" s="71">
        <v>1</v>
      </c>
      <c r="BC263" s="62">
        <f t="shared" ref="BC263:BC326" si="376">BC$3</f>
        <v>1.51</v>
      </c>
      <c r="BD263" s="70">
        <f t="shared" si="338"/>
        <v>15805440</v>
      </c>
      <c r="BE263" s="70">
        <f t="shared" ref="BE263:BE326" si="377">AZ263*BD263*BC263</f>
        <v>3699263232</v>
      </c>
      <c r="BF263" s="70">
        <f t="shared" ref="BF263:BF326" si="378">BB$3*10*POWER($F$1,AZ263)</f>
        <v>130137509068.80132</v>
      </c>
      <c r="BG263" s="70">
        <f t="shared" ref="BG263:BG326" si="379">BB$3*$E263*50</f>
        <v>9.0029410329330342E+17</v>
      </c>
      <c r="BH263" s="70">
        <f t="shared" ref="BH263:BH326" si="380">$A263*(30+$B263)</f>
        <v>71184.847205768441</v>
      </c>
      <c r="BI263" s="99">
        <f t="shared" si="331"/>
        <v>35.179304879702414</v>
      </c>
      <c r="BK263" s="71">
        <f t="shared" ref="BK263:BK326" si="381">$G263-BL$3</f>
        <v>105</v>
      </c>
      <c r="BL263" s="71">
        <f t="shared" ref="BL263:BL326" si="382">BM$3</f>
        <v>7.8199999999999994</v>
      </c>
      <c r="BM263" s="71">
        <v>1</v>
      </c>
      <c r="BN263" s="62">
        <f t="shared" ref="BN263:BN326" si="383">BN$3</f>
        <v>1.76</v>
      </c>
      <c r="BO263" s="70">
        <f t="shared" si="339"/>
        <v>93600</v>
      </c>
      <c r="BP263" s="70">
        <f t="shared" ref="BP263:BP326" si="384">BK263*BO263*BN263</f>
        <v>17297280</v>
      </c>
      <c r="BQ263" s="70">
        <f t="shared" ref="BQ263:BQ326" si="385">BM$3*10*POWER($F$1,BK263)</f>
        <v>163997286.40000114</v>
      </c>
      <c r="BR263" s="70">
        <f t="shared" ref="BR263:BR326" si="386">BM$3*$E263*50</f>
        <v>1.161765658045154E+18</v>
      </c>
      <c r="BS263" s="70">
        <f t="shared" ref="BS263:BS326" si="387">$A263*(30+$B263)</f>
        <v>71184.847205768441</v>
      </c>
      <c r="BT263" s="99">
        <f t="shared" si="329"/>
        <v>9.4811026011026662</v>
      </c>
      <c r="BV263" s="71">
        <f t="shared" ref="BV263:BV326" si="388">$G263-BW$3</f>
        <v>50</v>
      </c>
      <c r="BW263" s="71">
        <f t="shared" ref="BW263:BW326" si="389">BX$3</f>
        <v>9.8550000000000004</v>
      </c>
      <c r="BX263" s="71">
        <v>1</v>
      </c>
      <c r="BY263" s="62">
        <f t="shared" ref="BY263:BY326" si="390">BY$3</f>
        <v>2.0350000000000001</v>
      </c>
      <c r="BZ263" s="70">
        <f t="shared" si="340"/>
        <v>50</v>
      </c>
      <c r="CA263" s="70">
        <f t="shared" ref="CA263:CA326" si="391">BV263*BZ263*BY263</f>
        <v>5087.5</v>
      </c>
      <c r="CB263" s="70">
        <f t="shared" ref="CB263:CB326" si="392">BX$3*10*POWER($F$1,BV263)</f>
        <v>100915.20000000035</v>
      </c>
      <c r="CC263" s="70">
        <f t="shared" ref="CC263:CC326" si="393">BX$3*$E263*50</f>
        <v>1.4640921432269811E+18</v>
      </c>
      <c r="CD263" s="70">
        <f t="shared" ref="CD263:CD326" si="394">$A263*(30+$B263)</f>
        <v>71184.847205768441</v>
      </c>
      <c r="CE263" s="99">
        <f t="shared" si="330"/>
        <v>19.835911547911618</v>
      </c>
      <c r="CG263" s="71">
        <f t="shared" ref="CG263:CG326" si="395">$G263-CH$3</f>
        <v>0</v>
      </c>
      <c r="CH263" s="71">
        <f t="shared" ref="CH263:CH326" si="396">CI$3</f>
        <v>12.14</v>
      </c>
      <c r="CI263" s="71">
        <v>1</v>
      </c>
      <c r="CJ263" s="62">
        <f t="shared" ref="CJ263:CJ326" si="397">CJ$3</f>
        <v>2.2850000000000001</v>
      </c>
      <c r="CK263" s="70">
        <f t="shared" si="341"/>
        <v>1</v>
      </c>
      <c r="CL263" s="70">
        <f t="shared" ref="CL263:CL326" si="398">CG263*CK263*CJ263</f>
        <v>0</v>
      </c>
      <c r="CM263" s="70">
        <f t="shared" ref="CM263:CM326" si="399">CI$3*10*POWER($F$1,CG263)</f>
        <v>121.4</v>
      </c>
      <c r="CN263" s="70">
        <f t="shared" ref="CN263:CN326" si="400">CI$3*$E263*50</f>
        <v>1.8035594742542415E+18</v>
      </c>
      <c r="CO263" s="70">
        <f t="shared" ref="CO263:CO326" si="401">$A263*(30+$B263)</f>
        <v>71184.847205768441</v>
      </c>
      <c r="CR263" s="71">
        <f t="shared" ref="CR263:CR326" si="402">$G263-CS$3</f>
        <v>-63</v>
      </c>
      <c r="CS263" s="71">
        <f t="shared" ref="CS263:CS326" si="403">CT$3</f>
        <v>14.74</v>
      </c>
      <c r="CT263" s="71">
        <v>1</v>
      </c>
      <c r="CU263" s="62">
        <f t="shared" si="325"/>
        <v>2.6</v>
      </c>
      <c r="CV263" s="70">
        <f t="shared" si="342"/>
        <v>1</v>
      </c>
      <c r="CW263" s="70">
        <f t="shared" ref="CW263:CW326" si="404">CR263*CV263*CU263</f>
        <v>-163.80000000000001</v>
      </c>
      <c r="CX263" s="70">
        <f t="shared" ref="CX263:CX326" si="405">CT$3*10*POWER($F$1,CR263)</f>
        <v>2.3742122320303198E-2</v>
      </c>
      <c r="CY263" s="70">
        <f t="shared" ref="CY263:CY326" si="406">CT$3*$E263*50</f>
        <v>2.1898242710467479E+18</v>
      </c>
      <c r="CZ263" s="70">
        <f t="shared" ref="CZ263:CZ326" si="407">$A263*(30+$B263)</f>
        <v>71184.847205768441</v>
      </c>
    </row>
    <row r="264" spans="1:104">
      <c r="A264" s="62">
        <f t="shared" si="343"/>
        <v>1910.851566667415</v>
      </c>
      <c r="B264" s="62">
        <f t="shared" si="344"/>
        <v>8.6</v>
      </c>
      <c r="C264" s="83">
        <f t="shared" si="328"/>
        <v>12.14</v>
      </c>
      <c r="D264" s="87"/>
      <c r="E264" s="65">
        <f t="shared" si="345"/>
        <v>3413090282067817</v>
      </c>
      <c r="F264" s="62">
        <f t="shared" ref="F264:F327" si="408">LOG(E264,2)</f>
        <v>51.600000000000023</v>
      </c>
      <c r="G264" s="66">
        <v>258</v>
      </c>
      <c r="H264" s="71">
        <f t="shared" si="346"/>
        <v>258</v>
      </c>
      <c r="I264" s="71">
        <f t="shared" si="347"/>
        <v>1</v>
      </c>
      <c r="J264" s="71">
        <v>1</v>
      </c>
      <c r="K264" s="62">
        <f t="shared" si="348"/>
        <v>1</v>
      </c>
      <c r="L264" s="70">
        <f t="shared" si="334"/>
        <v>2613824640000</v>
      </c>
      <c r="M264" s="70">
        <f t="shared" si="349"/>
        <v>674366757120000</v>
      </c>
      <c r="N264" s="70">
        <f t="shared" si="350"/>
        <v>3.4130902820678168E+16</v>
      </c>
      <c r="O264" s="70">
        <f t="shared" si="351"/>
        <v>1.7065451410339085E+17</v>
      </c>
      <c r="P264" s="70">
        <f t="shared" si="352"/>
        <v>73758.870473362229</v>
      </c>
      <c r="Q264" s="99">
        <f t="shared" si="327"/>
        <v>50.611781290109995</v>
      </c>
      <c r="S264" s="71">
        <f t="shared" si="353"/>
        <v>248</v>
      </c>
      <c r="T264" s="71">
        <f t="shared" si="354"/>
        <v>2.0499999999999998</v>
      </c>
      <c r="U264" s="71">
        <v>1</v>
      </c>
      <c r="V264" s="62">
        <f t="shared" si="355"/>
        <v>1.05</v>
      </c>
      <c r="W264" s="70">
        <f t="shared" si="335"/>
        <v>5227649280000</v>
      </c>
      <c r="X264" s="70">
        <f t="shared" si="356"/>
        <v>1361279872512000</v>
      </c>
      <c r="Y264" s="70">
        <f t="shared" si="357"/>
        <v>1.7492087695597552E+16</v>
      </c>
      <c r="Z264" s="70">
        <f t="shared" si="358"/>
        <v>3.4984175391195123E+17</v>
      </c>
      <c r="AA264" s="70">
        <f t="shared" si="359"/>
        <v>73758.870473362229</v>
      </c>
      <c r="AB264" s="99">
        <f t="shared" si="332"/>
        <v>12.849736522820258</v>
      </c>
      <c r="AD264" s="71">
        <f t="shared" si="360"/>
        <v>223</v>
      </c>
      <c r="AE264" s="71">
        <f t="shared" si="361"/>
        <v>3.2249999999999996</v>
      </c>
      <c r="AF264" s="71">
        <v>1</v>
      </c>
      <c r="AG264" s="62">
        <f t="shared" si="362"/>
        <v>1.175</v>
      </c>
      <c r="AH264" s="70">
        <f t="shared" si="336"/>
        <v>455386337280</v>
      </c>
      <c r="AI264" s="70">
        <f t="shared" si="363"/>
        <v>119322605025792</v>
      </c>
      <c r="AJ264" s="70">
        <f t="shared" si="364"/>
        <v>859938762474116.12</v>
      </c>
      <c r="AK264" s="70">
        <f t="shared" si="365"/>
        <v>5.5036080798343539E+17</v>
      </c>
      <c r="AL264" s="70">
        <f t="shared" si="366"/>
        <v>73758.870473362229</v>
      </c>
      <c r="AM264" s="99">
        <f t="shared" ref="AM264:AM327" si="409">AJ264/AI264</f>
        <v>7.2068386563320281</v>
      </c>
      <c r="AO264" s="71">
        <f t="shared" si="367"/>
        <v>193</v>
      </c>
      <c r="AP264" s="71">
        <f t="shared" si="368"/>
        <v>4.55</v>
      </c>
      <c r="AQ264" s="71">
        <v>1</v>
      </c>
      <c r="AR264" s="62">
        <f t="shared" si="369"/>
        <v>1.325</v>
      </c>
      <c r="AS264" s="70">
        <f t="shared" si="337"/>
        <v>2788079616</v>
      </c>
      <c r="AT264" s="70">
        <f t="shared" si="370"/>
        <v>712981659801.59998</v>
      </c>
      <c r="AU264" s="70">
        <f t="shared" si="371"/>
        <v>18956983378184.207</v>
      </c>
      <c r="AV264" s="70">
        <f t="shared" si="372"/>
        <v>7.7647803917042829E+17</v>
      </c>
      <c r="AW264" s="70">
        <f t="shared" si="373"/>
        <v>73758.870473362229</v>
      </c>
      <c r="AX264" s="99">
        <f t="shared" si="333"/>
        <v>26.588318391610986</v>
      </c>
      <c r="AZ264" s="71">
        <f t="shared" si="374"/>
        <v>156</v>
      </c>
      <c r="BA264" s="71">
        <f t="shared" si="375"/>
        <v>6.06</v>
      </c>
      <c r="BB264" s="71">
        <v>1</v>
      </c>
      <c r="BC264" s="62">
        <f t="shared" si="376"/>
        <v>1.51</v>
      </c>
      <c r="BD264" s="70">
        <f t="shared" si="338"/>
        <v>15805440</v>
      </c>
      <c r="BE264" s="70">
        <f t="shared" si="377"/>
        <v>3723129446.4000001</v>
      </c>
      <c r="BF264" s="70">
        <f t="shared" si="378"/>
        <v>149488742590.74384</v>
      </c>
      <c r="BG264" s="70">
        <f t="shared" si="379"/>
        <v>1.0341663554665484E+18</v>
      </c>
      <c r="BH264" s="70">
        <f t="shared" si="380"/>
        <v>73758.870473362229</v>
      </c>
      <c r="BI264" s="99">
        <f t="shared" si="331"/>
        <v>40.151368557783762</v>
      </c>
      <c r="BK264" s="71">
        <f t="shared" si="381"/>
        <v>106</v>
      </c>
      <c r="BL264" s="71">
        <f t="shared" si="382"/>
        <v>7.8199999999999994</v>
      </c>
      <c r="BM264" s="71">
        <v>1</v>
      </c>
      <c r="BN264" s="62">
        <f t="shared" si="383"/>
        <v>1.76</v>
      </c>
      <c r="BO264" s="70">
        <f t="shared" si="339"/>
        <v>93600</v>
      </c>
      <c r="BP264" s="70">
        <f t="shared" si="384"/>
        <v>17462016</v>
      </c>
      <c r="BQ264" s="70">
        <f t="shared" si="385"/>
        <v>188383413.11165893</v>
      </c>
      <c r="BR264" s="70">
        <f t="shared" si="386"/>
        <v>1.3345183002885164E+18</v>
      </c>
      <c r="BS264" s="70">
        <f t="shared" si="387"/>
        <v>73758.870473362229</v>
      </c>
      <c r="BT264" s="99">
        <f t="shared" si="329"/>
        <v>10.788182367468849</v>
      </c>
      <c r="BV264" s="71">
        <f t="shared" si="388"/>
        <v>51</v>
      </c>
      <c r="BW264" s="71">
        <f t="shared" si="389"/>
        <v>9.8550000000000004</v>
      </c>
      <c r="BX264" s="71">
        <v>1</v>
      </c>
      <c r="BY264" s="62">
        <f t="shared" si="390"/>
        <v>2.0350000000000001</v>
      </c>
      <c r="BZ264" s="70">
        <f t="shared" si="340"/>
        <v>50</v>
      </c>
      <c r="CA264" s="70">
        <f t="shared" si="391"/>
        <v>5189.25</v>
      </c>
      <c r="CB264" s="70">
        <f t="shared" si="392"/>
        <v>115921.1242341972</v>
      </c>
      <c r="CC264" s="70">
        <f t="shared" si="393"/>
        <v>1.6818002364889167E+18</v>
      </c>
      <c r="CD264" s="70">
        <f t="shared" si="394"/>
        <v>73758.870473362229</v>
      </c>
      <c r="CE264" s="99">
        <f t="shared" ref="CE264:CE327" si="410">CB264/CA264</f>
        <v>22.33870486760075</v>
      </c>
      <c r="CG264" s="71">
        <f t="shared" si="395"/>
        <v>1</v>
      </c>
      <c r="CH264" s="71">
        <f t="shared" si="396"/>
        <v>12.14</v>
      </c>
      <c r="CI264" s="71">
        <v>1</v>
      </c>
      <c r="CJ264" s="62">
        <f t="shared" si="397"/>
        <v>2.2850000000000001</v>
      </c>
      <c r="CK264" s="70">
        <f t="shared" si="341"/>
        <v>1</v>
      </c>
      <c r="CL264" s="70">
        <f t="shared" si="398"/>
        <v>2.2850000000000001</v>
      </c>
      <c r="CM264" s="70">
        <f t="shared" si="399"/>
        <v>139.45198029664007</v>
      </c>
      <c r="CN264" s="70">
        <f t="shared" si="400"/>
        <v>2.0717458012151652E+18</v>
      </c>
      <c r="CO264" s="70">
        <f t="shared" si="401"/>
        <v>73758.870473362229</v>
      </c>
      <c r="CP264" s="99">
        <f t="shared" ref="CP264:CP294" si="411">CM264/CL264</f>
        <v>61.029313040105059</v>
      </c>
      <c r="CR264" s="71">
        <f t="shared" si="402"/>
        <v>-62</v>
      </c>
      <c r="CS264" s="71">
        <f t="shared" si="403"/>
        <v>14.74</v>
      </c>
      <c r="CT264" s="71">
        <v>1</v>
      </c>
      <c r="CU264" s="62">
        <f t="shared" ref="CU264:CU327" si="412">CU263</f>
        <v>2.6</v>
      </c>
      <c r="CV264" s="70">
        <f t="shared" si="342"/>
        <v>1</v>
      </c>
      <c r="CW264" s="70">
        <f t="shared" si="404"/>
        <v>-161.20000000000002</v>
      </c>
      <c r="CX264" s="70">
        <f t="shared" si="405"/>
        <v>2.7272536853470676E-2</v>
      </c>
      <c r="CY264" s="70">
        <f t="shared" si="406"/>
        <v>2.5154475378839813E+18</v>
      </c>
      <c r="CZ264" s="70">
        <f t="shared" si="407"/>
        <v>73758.870473362229</v>
      </c>
    </row>
    <row r="265" spans="1:104">
      <c r="A265" s="62">
        <f t="shared" si="343"/>
        <v>1978.2376016381183</v>
      </c>
      <c r="B265" s="62">
        <f t="shared" si="344"/>
        <v>8.6333333333333329</v>
      </c>
      <c r="C265" s="83">
        <f t="shared" si="328"/>
        <v>12.14</v>
      </c>
      <c r="D265" s="87"/>
      <c r="E265" s="65">
        <f t="shared" si="345"/>
        <v>3920611192467668</v>
      </c>
      <c r="F265" s="62">
        <f t="shared" si="408"/>
        <v>51.800000000000026</v>
      </c>
      <c r="G265" s="66">
        <v>259</v>
      </c>
      <c r="H265" s="71">
        <f t="shared" si="346"/>
        <v>259</v>
      </c>
      <c r="I265" s="71">
        <f t="shared" si="347"/>
        <v>1</v>
      </c>
      <c r="J265" s="71">
        <v>1</v>
      </c>
      <c r="K265" s="62">
        <f t="shared" si="348"/>
        <v>1</v>
      </c>
      <c r="L265" s="70">
        <f t="shared" si="334"/>
        <v>2613824640000</v>
      </c>
      <c r="M265" s="70">
        <f t="shared" si="349"/>
        <v>676980581760000</v>
      </c>
      <c r="N265" s="70">
        <f t="shared" si="350"/>
        <v>3.920611192467668E+16</v>
      </c>
      <c r="O265" s="70">
        <f t="shared" si="351"/>
        <v>1.9603055962338339E+17</v>
      </c>
      <c r="P265" s="70">
        <f t="shared" si="352"/>
        <v>76425.912676619308</v>
      </c>
      <c r="Q265" s="99">
        <f t="shared" si="327"/>
        <v>57.913200143421321</v>
      </c>
      <c r="S265" s="71">
        <f t="shared" si="353"/>
        <v>249</v>
      </c>
      <c r="T265" s="71">
        <f t="shared" si="354"/>
        <v>2.0499999999999998</v>
      </c>
      <c r="U265" s="71">
        <v>1</v>
      </c>
      <c r="V265" s="62">
        <f t="shared" si="355"/>
        <v>1.05</v>
      </c>
      <c r="W265" s="70">
        <f t="shared" si="335"/>
        <v>5227649280000</v>
      </c>
      <c r="X265" s="70">
        <f t="shared" si="356"/>
        <v>1366768904256000</v>
      </c>
      <c r="Y265" s="70">
        <f t="shared" si="357"/>
        <v>2.0093132361396792E+16</v>
      </c>
      <c r="Z265" s="70">
        <f t="shared" si="358"/>
        <v>4.0186264722793594E+17</v>
      </c>
      <c r="AA265" s="70">
        <f t="shared" si="359"/>
        <v>76425.912676619308</v>
      </c>
      <c r="AB265" s="99">
        <f t="shared" si="332"/>
        <v>14.701192205082014</v>
      </c>
      <c r="AD265" s="71">
        <f t="shared" si="360"/>
        <v>224</v>
      </c>
      <c r="AE265" s="71">
        <f t="shared" si="361"/>
        <v>3.2249999999999996</v>
      </c>
      <c r="AF265" s="71">
        <v>1</v>
      </c>
      <c r="AG265" s="62">
        <f t="shared" si="362"/>
        <v>1.175</v>
      </c>
      <c r="AH265" s="70">
        <f t="shared" si="336"/>
        <v>455386337280</v>
      </c>
      <c r="AI265" s="70">
        <f t="shared" si="363"/>
        <v>119857683972096</v>
      </c>
      <c r="AJ265" s="70">
        <f t="shared" si="364"/>
        <v>987810241852203.12</v>
      </c>
      <c r="AK265" s="70">
        <f t="shared" si="365"/>
        <v>6.3219855478541146E+17</v>
      </c>
      <c r="AL265" s="70">
        <f t="shared" si="366"/>
        <v>76425.912676619308</v>
      </c>
      <c r="AM265" s="99">
        <f t="shared" si="409"/>
        <v>8.2415261926984567</v>
      </c>
      <c r="AO265" s="71">
        <f t="shared" si="367"/>
        <v>194</v>
      </c>
      <c r="AP265" s="71">
        <f t="shared" si="368"/>
        <v>4.55</v>
      </c>
      <c r="AQ265" s="71">
        <v>1</v>
      </c>
      <c r="AR265" s="62">
        <f t="shared" si="369"/>
        <v>1.325</v>
      </c>
      <c r="AS265" s="70">
        <f t="shared" si="337"/>
        <v>2788079616</v>
      </c>
      <c r="AT265" s="70">
        <f t="shared" si="370"/>
        <v>716675865292.79993</v>
      </c>
      <c r="AU265" s="70">
        <f t="shared" si="371"/>
        <v>21775855622226.336</v>
      </c>
      <c r="AV265" s="70">
        <f t="shared" si="372"/>
        <v>8.9193904628639437E+17</v>
      </c>
      <c r="AW265" s="70">
        <f t="shared" si="373"/>
        <v>76425.912676619308</v>
      </c>
      <c r="AX265" s="99">
        <f t="shared" si="333"/>
        <v>30.38452482745425</v>
      </c>
      <c r="AZ265" s="71">
        <f t="shared" si="374"/>
        <v>157</v>
      </c>
      <c r="BA265" s="71">
        <f t="shared" si="375"/>
        <v>6.06</v>
      </c>
      <c r="BB265" s="71">
        <v>1</v>
      </c>
      <c r="BC265" s="62">
        <f t="shared" si="376"/>
        <v>1.51</v>
      </c>
      <c r="BD265" s="70">
        <f t="shared" si="338"/>
        <v>15805440</v>
      </c>
      <c r="BE265" s="70">
        <f t="shared" si="377"/>
        <v>3746995660.8000002</v>
      </c>
      <c r="BF265" s="70">
        <f t="shared" si="378"/>
        <v>171717472704.56265</v>
      </c>
      <c r="BG265" s="70">
        <f t="shared" si="379"/>
        <v>1.1879451913177034E+18</v>
      </c>
      <c r="BH265" s="70">
        <f t="shared" si="380"/>
        <v>76425.912676619308</v>
      </c>
      <c r="BI265" s="99">
        <f t="shared" si="331"/>
        <v>45.828041516306484</v>
      </c>
      <c r="BK265" s="71">
        <f t="shared" si="381"/>
        <v>107</v>
      </c>
      <c r="BL265" s="71">
        <f t="shared" si="382"/>
        <v>7.8199999999999994</v>
      </c>
      <c r="BM265" s="71">
        <v>1</v>
      </c>
      <c r="BN265" s="62">
        <f t="shared" si="383"/>
        <v>1.76</v>
      </c>
      <c r="BO265" s="70">
        <f t="shared" si="339"/>
        <v>93600</v>
      </c>
      <c r="BP265" s="70">
        <f t="shared" si="384"/>
        <v>17626752</v>
      </c>
      <c r="BQ265" s="70">
        <f t="shared" si="385"/>
        <v>216395716.7500895</v>
      </c>
      <c r="BR265" s="70">
        <f t="shared" si="386"/>
        <v>1.532958976254858E+18</v>
      </c>
      <c r="BS265" s="70">
        <f t="shared" si="387"/>
        <v>76425.912676619308</v>
      </c>
      <c r="BT265" s="99">
        <f t="shared" si="329"/>
        <v>12.276550821733323</v>
      </c>
      <c r="BV265" s="71">
        <f t="shared" si="388"/>
        <v>52</v>
      </c>
      <c r="BW265" s="71">
        <f t="shared" si="389"/>
        <v>9.8550000000000004</v>
      </c>
      <c r="BX265" s="71">
        <v>1</v>
      </c>
      <c r="BY265" s="62">
        <f t="shared" si="390"/>
        <v>2.0350000000000001</v>
      </c>
      <c r="BZ265" s="70">
        <f t="shared" si="340"/>
        <v>50</v>
      </c>
      <c r="CA265" s="70">
        <f t="shared" si="391"/>
        <v>5291</v>
      </c>
      <c r="CB265" s="70">
        <f t="shared" si="392"/>
        <v>133158.40471722925</v>
      </c>
      <c r="CC265" s="70">
        <f t="shared" si="393"/>
        <v>1.9318811650884436E+18</v>
      </c>
      <c r="CD265" s="70">
        <f t="shared" si="394"/>
        <v>76425.912676619308</v>
      </c>
      <c r="CE265" s="99">
        <f t="shared" si="410"/>
        <v>25.166963658519986</v>
      </c>
      <c r="CG265" s="71">
        <f t="shared" si="395"/>
        <v>2</v>
      </c>
      <c r="CH265" s="71">
        <f t="shared" si="396"/>
        <v>12.14</v>
      </c>
      <c r="CI265" s="71">
        <v>1</v>
      </c>
      <c r="CJ265" s="62">
        <f t="shared" si="397"/>
        <v>2.2850000000000001</v>
      </c>
      <c r="CK265" s="70">
        <f t="shared" si="341"/>
        <v>1</v>
      </c>
      <c r="CL265" s="70">
        <f t="shared" si="398"/>
        <v>4.57</v>
      </c>
      <c r="CM265" s="70">
        <f t="shared" si="399"/>
        <v>160.1882603678294</v>
      </c>
      <c r="CN265" s="70">
        <f t="shared" si="400"/>
        <v>2.3798109938278743E+18</v>
      </c>
      <c r="CO265" s="70">
        <f t="shared" si="401"/>
        <v>76425.912676619308</v>
      </c>
      <c r="CP265" s="99">
        <f t="shared" si="411"/>
        <v>35.052135747883895</v>
      </c>
      <c r="CR265" s="71">
        <f t="shared" si="402"/>
        <v>-61</v>
      </c>
      <c r="CS265" s="71">
        <f t="shared" si="403"/>
        <v>14.74</v>
      </c>
      <c r="CT265" s="71">
        <v>1</v>
      </c>
      <c r="CU265" s="62">
        <f t="shared" si="412"/>
        <v>2.6</v>
      </c>
      <c r="CV265" s="70">
        <f t="shared" si="342"/>
        <v>1</v>
      </c>
      <c r="CW265" s="70">
        <f t="shared" si="404"/>
        <v>-158.6</v>
      </c>
      <c r="CX265" s="70">
        <f t="shared" si="405"/>
        <v>3.1327918220177782E-2</v>
      </c>
      <c r="CY265" s="70">
        <f t="shared" si="406"/>
        <v>2.8894904488486712E+18</v>
      </c>
      <c r="CZ265" s="70">
        <f t="shared" si="407"/>
        <v>76425.912676619308</v>
      </c>
    </row>
    <row r="266" spans="1:104">
      <c r="A266" s="62">
        <f t="shared" si="343"/>
        <v>2048.0000000000359</v>
      </c>
      <c r="B266" s="62">
        <f t="shared" si="344"/>
        <v>8.6666666666666661</v>
      </c>
      <c r="C266" s="83">
        <f t="shared" si="328"/>
        <v>12.14</v>
      </c>
      <c r="D266" s="87"/>
      <c r="E266" s="65">
        <f t="shared" si="345"/>
        <v>4503599627370574</v>
      </c>
      <c r="F266" s="62">
        <f t="shared" si="408"/>
        <v>52.000000000000028</v>
      </c>
      <c r="G266" s="66">
        <v>260</v>
      </c>
      <c r="H266" s="71">
        <f t="shared" si="346"/>
        <v>260</v>
      </c>
      <c r="I266" s="71">
        <f t="shared" si="347"/>
        <v>1</v>
      </c>
      <c r="J266" s="71">
        <v>15</v>
      </c>
      <c r="K266" s="62">
        <f t="shared" si="348"/>
        <v>1</v>
      </c>
      <c r="L266" s="70">
        <f t="shared" si="334"/>
        <v>39207369600000</v>
      </c>
      <c r="M266" s="70">
        <f t="shared" si="349"/>
        <v>1.0193916096E+16</v>
      </c>
      <c r="N266" s="70">
        <f t="shared" si="350"/>
        <v>4.5035996273705744E+16</v>
      </c>
      <c r="O266" s="70">
        <f t="shared" si="351"/>
        <v>2.251799813685287E+17</v>
      </c>
      <c r="P266" s="70">
        <f t="shared" si="352"/>
        <v>79189.333333334711</v>
      </c>
      <c r="Q266" s="99">
        <f t="shared" si="327"/>
        <v>4.4179288753786645</v>
      </c>
      <c r="S266" s="71">
        <f t="shared" si="353"/>
        <v>250</v>
      </c>
      <c r="T266" s="71">
        <f t="shared" si="354"/>
        <v>2.0499999999999998</v>
      </c>
      <c r="U266" s="71">
        <v>1</v>
      </c>
      <c r="V266" s="62">
        <f t="shared" si="355"/>
        <v>1.05</v>
      </c>
      <c r="W266" s="70">
        <f t="shared" si="335"/>
        <v>5227649280000</v>
      </c>
      <c r="X266" s="70">
        <f t="shared" si="356"/>
        <v>1372257936000000</v>
      </c>
      <c r="Y266" s="70">
        <f t="shared" si="357"/>
        <v>2.3080948090274176E+16</v>
      </c>
      <c r="Z266" s="70">
        <f t="shared" si="358"/>
        <v>4.6161896180548378E+17</v>
      </c>
      <c r="AA266" s="70">
        <f t="shared" si="359"/>
        <v>79189.333333334711</v>
      </c>
      <c r="AB266" s="99">
        <f t="shared" si="332"/>
        <v>16.819686361263045</v>
      </c>
      <c r="AD266" s="71">
        <f t="shared" si="360"/>
        <v>225</v>
      </c>
      <c r="AE266" s="71">
        <f t="shared" si="361"/>
        <v>3.2249999999999996</v>
      </c>
      <c r="AF266" s="71">
        <v>1</v>
      </c>
      <c r="AG266" s="62">
        <f t="shared" si="362"/>
        <v>1.175</v>
      </c>
      <c r="AH266" s="70">
        <f t="shared" si="336"/>
        <v>455386337280</v>
      </c>
      <c r="AI266" s="70">
        <f t="shared" si="363"/>
        <v>120392762918400</v>
      </c>
      <c r="AJ266" s="70">
        <f t="shared" si="364"/>
        <v>1134695999864849.5</v>
      </c>
      <c r="AK266" s="70">
        <f t="shared" si="365"/>
        <v>7.2620543991350502E+17</v>
      </c>
      <c r="AL266" s="70">
        <f t="shared" si="366"/>
        <v>79189.333333334711</v>
      </c>
      <c r="AM266" s="99">
        <f t="shared" si="409"/>
        <v>9.4249519020833965</v>
      </c>
      <c r="AO266" s="71">
        <f t="shared" si="367"/>
        <v>195</v>
      </c>
      <c r="AP266" s="71">
        <f t="shared" si="368"/>
        <v>4.55</v>
      </c>
      <c r="AQ266" s="71">
        <v>1</v>
      </c>
      <c r="AR266" s="62">
        <f t="shared" si="369"/>
        <v>1.325</v>
      </c>
      <c r="AS266" s="70">
        <f t="shared" si="337"/>
        <v>2788079616</v>
      </c>
      <c r="AT266" s="70">
        <f t="shared" si="370"/>
        <v>720370070784</v>
      </c>
      <c r="AU266" s="70">
        <f t="shared" si="371"/>
        <v>25013889531904.328</v>
      </c>
      <c r="AV266" s="70">
        <f t="shared" si="372"/>
        <v>1.0245689152268056E+18</v>
      </c>
      <c r="AW266" s="70">
        <f t="shared" si="373"/>
        <v>79189.333333334711</v>
      </c>
      <c r="AX266" s="99">
        <f t="shared" si="333"/>
        <v>34.723665719039346</v>
      </c>
      <c r="AZ266" s="71">
        <f t="shared" si="374"/>
        <v>158</v>
      </c>
      <c r="BA266" s="71">
        <f t="shared" si="375"/>
        <v>6.06</v>
      </c>
      <c r="BB266" s="71">
        <v>1</v>
      </c>
      <c r="BC266" s="62">
        <f t="shared" si="376"/>
        <v>1.51</v>
      </c>
      <c r="BD266" s="70">
        <f t="shared" si="338"/>
        <v>15805440</v>
      </c>
      <c r="BE266" s="70">
        <f t="shared" si="377"/>
        <v>3770861875.1999998</v>
      </c>
      <c r="BF266" s="70">
        <f t="shared" si="378"/>
        <v>197251578419.97934</v>
      </c>
      <c r="BG266" s="70">
        <f t="shared" si="379"/>
        <v>1.3645906870932838E+18</v>
      </c>
      <c r="BH266" s="70">
        <f t="shared" si="380"/>
        <v>79189.333333334711</v>
      </c>
      <c r="BI266" s="99">
        <f t="shared" si="331"/>
        <v>52.309414915792289</v>
      </c>
      <c r="BK266" s="71">
        <f t="shared" si="381"/>
        <v>108</v>
      </c>
      <c r="BL266" s="71">
        <f t="shared" si="382"/>
        <v>7.8199999999999994</v>
      </c>
      <c r="BM266" s="71">
        <v>1</v>
      </c>
      <c r="BN266" s="62">
        <f t="shared" si="383"/>
        <v>1.76</v>
      </c>
      <c r="BO266" s="70">
        <f t="shared" si="339"/>
        <v>93600</v>
      </c>
      <c r="BP266" s="70">
        <f t="shared" si="384"/>
        <v>17791488</v>
      </c>
      <c r="BQ266" s="70">
        <f t="shared" si="385"/>
        <v>248573403.85923216</v>
      </c>
      <c r="BR266" s="70">
        <f t="shared" si="386"/>
        <v>1.7609074543018941E+18</v>
      </c>
      <c r="BS266" s="70">
        <f t="shared" si="387"/>
        <v>79189.333333334711</v>
      </c>
      <c r="BT266" s="99">
        <f t="shared" si="329"/>
        <v>13.971479162351804</v>
      </c>
      <c r="BV266" s="71">
        <f t="shared" si="388"/>
        <v>53</v>
      </c>
      <c r="BW266" s="71">
        <f t="shared" si="389"/>
        <v>9.8550000000000004</v>
      </c>
      <c r="BX266" s="71">
        <v>1</v>
      </c>
      <c r="BY266" s="62">
        <f t="shared" si="390"/>
        <v>2.0350000000000001</v>
      </c>
      <c r="BZ266" s="70">
        <f t="shared" si="340"/>
        <v>50</v>
      </c>
      <c r="CA266" s="70">
        <f t="shared" si="391"/>
        <v>5392.75</v>
      </c>
      <c r="CB266" s="70">
        <f t="shared" si="392"/>
        <v>152958.84045271066</v>
      </c>
      <c r="CC266" s="70">
        <f t="shared" si="393"/>
        <v>2.2191487163868503E+18</v>
      </c>
      <c r="CD266" s="70">
        <f t="shared" si="394"/>
        <v>79189.333333334711</v>
      </c>
      <c r="CE266" s="99">
        <f t="shared" si="410"/>
        <v>28.363792212268446</v>
      </c>
      <c r="CG266" s="71">
        <f t="shared" si="395"/>
        <v>3</v>
      </c>
      <c r="CH266" s="71">
        <f t="shared" si="396"/>
        <v>12.14</v>
      </c>
      <c r="CI266" s="71">
        <v>1</v>
      </c>
      <c r="CJ266" s="62">
        <f t="shared" si="397"/>
        <v>2.2850000000000001</v>
      </c>
      <c r="CK266" s="70">
        <f t="shared" si="341"/>
        <v>1</v>
      </c>
      <c r="CL266" s="70">
        <f t="shared" si="398"/>
        <v>6.8550000000000004</v>
      </c>
      <c r="CM266" s="70">
        <f t="shared" si="399"/>
        <v>184.00799117436239</v>
      </c>
      <c r="CN266" s="70">
        <f t="shared" si="400"/>
        <v>2.7336849738139382E+18</v>
      </c>
      <c r="CO266" s="70">
        <f t="shared" si="401"/>
        <v>79189.333333334711</v>
      </c>
      <c r="CP266" s="99">
        <f t="shared" si="411"/>
        <v>26.842887115151331</v>
      </c>
      <c r="CR266" s="71">
        <f t="shared" si="402"/>
        <v>-60</v>
      </c>
      <c r="CS266" s="71">
        <f t="shared" si="403"/>
        <v>14.74</v>
      </c>
      <c r="CT266" s="71">
        <v>1</v>
      </c>
      <c r="CU266" s="62">
        <f t="shared" si="412"/>
        <v>2.6</v>
      </c>
      <c r="CV266" s="70">
        <f t="shared" si="342"/>
        <v>1</v>
      </c>
      <c r="CW266" s="70">
        <f t="shared" si="404"/>
        <v>-156</v>
      </c>
      <c r="CX266" s="70">
        <f t="shared" si="405"/>
        <v>3.5986328124999856E-2</v>
      </c>
      <c r="CY266" s="70">
        <f t="shared" si="406"/>
        <v>3.3191529253721134E+18</v>
      </c>
      <c r="CZ266" s="70">
        <f t="shared" si="407"/>
        <v>79189.333333334711</v>
      </c>
    </row>
    <row r="267" spans="1:104">
      <c r="A267" s="62">
        <f t="shared" si="343"/>
        <v>2120.2225640271786</v>
      </c>
      <c r="B267" s="62">
        <f t="shared" si="344"/>
        <v>8.6999999999999993</v>
      </c>
      <c r="C267" s="83">
        <f t="shared" si="328"/>
        <v>12.14</v>
      </c>
      <c r="D267" s="87"/>
      <c r="E267" s="65">
        <f t="shared" si="345"/>
        <v>5173277483525838</v>
      </c>
      <c r="F267" s="62">
        <f t="shared" si="408"/>
        <v>52.200000000000031</v>
      </c>
      <c r="G267" s="66">
        <v>261</v>
      </c>
      <c r="H267" s="71">
        <f t="shared" si="346"/>
        <v>261</v>
      </c>
      <c r="I267" s="71">
        <f t="shared" si="347"/>
        <v>1</v>
      </c>
      <c r="J267" s="71">
        <v>1</v>
      </c>
      <c r="K267" s="62">
        <f t="shared" si="348"/>
        <v>1</v>
      </c>
      <c r="L267" s="70">
        <f t="shared" si="334"/>
        <v>39207369600000</v>
      </c>
      <c r="M267" s="70">
        <f t="shared" si="349"/>
        <v>1.02331234656E+16</v>
      </c>
      <c r="N267" s="70">
        <f t="shared" si="350"/>
        <v>5.1732774835258384E+16</v>
      </c>
      <c r="O267" s="70">
        <f t="shared" si="351"/>
        <v>2.586638741762919E+17</v>
      </c>
      <c r="P267" s="70">
        <f t="shared" si="352"/>
        <v>82052.61322785182</v>
      </c>
      <c r="Q267" s="99">
        <f t="shared" si="327"/>
        <v>5.0554236943553903</v>
      </c>
      <c r="S267" s="71">
        <f t="shared" si="353"/>
        <v>251</v>
      </c>
      <c r="T267" s="71">
        <f t="shared" si="354"/>
        <v>2.0499999999999998</v>
      </c>
      <c r="U267" s="71">
        <v>1</v>
      </c>
      <c r="V267" s="62">
        <f t="shared" si="355"/>
        <v>1.05</v>
      </c>
      <c r="W267" s="70">
        <f t="shared" si="335"/>
        <v>5227649280000</v>
      </c>
      <c r="X267" s="70">
        <f t="shared" si="356"/>
        <v>1377746967744000</v>
      </c>
      <c r="Y267" s="70">
        <f t="shared" si="357"/>
        <v>2.6513047103069904E+16</v>
      </c>
      <c r="Z267" s="70">
        <f t="shared" si="358"/>
        <v>5.3026094206139827E+17</v>
      </c>
      <c r="AA267" s="70">
        <f t="shared" si="359"/>
        <v>82052.61322785182</v>
      </c>
      <c r="AB267" s="99">
        <f t="shared" si="332"/>
        <v>19.243770970865462</v>
      </c>
      <c r="AD267" s="71">
        <f t="shared" si="360"/>
        <v>226</v>
      </c>
      <c r="AE267" s="71">
        <f t="shared" si="361"/>
        <v>3.2249999999999996</v>
      </c>
      <c r="AF267" s="71">
        <v>1</v>
      </c>
      <c r="AG267" s="62">
        <f t="shared" si="362"/>
        <v>1.175</v>
      </c>
      <c r="AH267" s="70">
        <f t="shared" si="336"/>
        <v>455386337280</v>
      </c>
      <c r="AI267" s="70">
        <f t="shared" si="363"/>
        <v>120927841864704</v>
      </c>
      <c r="AJ267" s="70">
        <f t="shared" si="364"/>
        <v>1303423428466468.2</v>
      </c>
      <c r="AK267" s="70">
        <f t="shared" si="365"/>
        <v>8.3419099421854131E+17</v>
      </c>
      <c r="AL267" s="70">
        <f t="shared" si="366"/>
        <v>82052.61322785182</v>
      </c>
      <c r="AM267" s="99">
        <f t="shared" si="409"/>
        <v>10.778522202726144</v>
      </c>
      <c r="AO267" s="71">
        <f t="shared" si="367"/>
        <v>196</v>
      </c>
      <c r="AP267" s="71">
        <f t="shared" si="368"/>
        <v>4.55</v>
      </c>
      <c r="AQ267" s="71">
        <v>1</v>
      </c>
      <c r="AR267" s="62">
        <f t="shared" si="369"/>
        <v>1.325</v>
      </c>
      <c r="AS267" s="70">
        <f t="shared" si="337"/>
        <v>2788079616</v>
      </c>
      <c r="AT267" s="70">
        <f t="shared" si="370"/>
        <v>724064276275.19995</v>
      </c>
      <c r="AU267" s="70">
        <f t="shared" si="371"/>
        <v>28733413757376.059</v>
      </c>
      <c r="AV267" s="70">
        <f t="shared" si="372"/>
        <v>1.1769206275021281E+18</v>
      </c>
      <c r="AW267" s="70">
        <f t="shared" si="373"/>
        <v>82052.61322785182</v>
      </c>
      <c r="AX267" s="99">
        <f t="shared" si="333"/>
        <v>39.68351249862679</v>
      </c>
      <c r="AZ267" s="71">
        <f t="shared" si="374"/>
        <v>159</v>
      </c>
      <c r="BA267" s="71">
        <f t="shared" si="375"/>
        <v>6.06</v>
      </c>
      <c r="BB267" s="71">
        <v>1</v>
      </c>
      <c r="BC267" s="62">
        <f t="shared" si="376"/>
        <v>1.51</v>
      </c>
      <c r="BD267" s="70">
        <f t="shared" si="338"/>
        <v>15805440</v>
      </c>
      <c r="BE267" s="70">
        <f t="shared" si="377"/>
        <v>3794728089.5999999</v>
      </c>
      <c r="BF267" s="70">
        <f t="shared" si="378"/>
        <v>226582563651.59897</v>
      </c>
      <c r="BG267" s="70">
        <f t="shared" si="379"/>
        <v>1.5675030775083287E+18</v>
      </c>
      <c r="BH267" s="70">
        <f t="shared" si="380"/>
        <v>82052.61322785182</v>
      </c>
      <c r="BI267" s="99">
        <f t="shared" si="331"/>
        <v>59.709828557303275</v>
      </c>
      <c r="BK267" s="71">
        <f t="shared" si="381"/>
        <v>109</v>
      </c>
      <c r="BL267" s="71">
        <f t="shared" si="382"/>
        <v>7.8199999999999994</v>
      </c>
      <c r="BM267" s="71">
        <v>1</v>
      </c>
      <c r="BN267" s="62">
        <f t="shared" si="383"/>
        <v>1.76</v>
      </c>
      <c r="BO267" s="70">
        <f t="shared" si="339"/>
        <v>93600</v>
      </c>
      <c r="BP267" s="70">
        <f t="shared" si="384"/>
        <v>17956224</v>
      </c>
      <c r="BQ267" s="70">
        <f t="shared" si="385"/>
        <v>285535860.10911363</v>
      </c>
      <c r="BR267" s="70">
        <f t="shared" si="386"/>
        <v>2.0227514960586025E+18</v>
      </c>
      <c r="BS267" s="70">
        <f t="shared" si="387"/>
        <v>82052.61322785182</v>
      </c>
      <c r="BT267" s="99">
        <f t="shared" si="329"/>
        <v>15.901776459745303</v>
      </c>
      <c r="BV267" s="71">
        <f t="shared" si="388"/>
        <v>54</v>
      </c>
      <c r="BW267" s="71">
        <f t="shared" si="389"/>
        <v>9.8550000000000004</v>
      </c>
      <c r="BX267" s="71">
        <v>1</v>
      </c>
      <c r="BY267" s="62">
        <f t="shared" si="390"/>
        <v>2.0350000000000001</v>
      </c>
      <c r="BZ267" s="70">
        <f t="shared" si="340"/>
        <v>50</v>
      </c>
      <c r="CA267" s="70">
        <f t="shared" si="391"/>
        <v>5494.5</v>
      </c>
      <c r="CB267" s="70">
        <f t="shared" si="392"/>
        <v>175703.56841028266</v>
      </c>
      <c r="CC267" s="70">
        <f t="shared" si="393"/>
        <v>2.5491324800073569E+18</v>
      </c>
      <c r="CD267" s="70">
        <f t="shared" si="394"/>
        <v>82052.61322785182</v>
      </c>
      <c r="CE267" s="99">
        <f t="shared" si="410"/>
        <v>31.978081428752873</v>
      </c>
      <c r="CG267" s="71">
        <f t="shared" si="395"/>
        <v>4</v>
      </c>
      <c r="CH267" s="71">
        <f t="shared" si="396"/>
        <v>12.14</v>
      </c>
      <c r="CI267" s="71">
        <v>1</v>
      </c>
      <c r="CJ267" s="62">
        <f t="shared" si="397"/>
        <v>2.2850000000000001</v>
      </c>
      <c r="CK267" s="70">
        <f t="shared" si="341"/>
        <v>1</v>
      </c>
      <c r="CL267" s="70">
        <f t="shared" si="398"/>
        <v>9.14</v>
      </c>
      <c r="CM267" s="70">
        <f t="shared" si="399"/>
        <v>211.369676768299</v>
      </c>
      <c r="CN267" s="70">
        <f t="shared" si="400"/>
        <v>3.1401794325001841E+18</v>
      </c>
      <c r="CO267" s="70">
        <f t="shared" si="401"/>
        <v>82052.61322785182</v>
      </c>
      <c r="CP267" s="99">
        <f t="shared" si="411"/>
        <v>23.12578520440908</v>
      </c>
      <c r="CR267" s="71">
        <f t="shared" si="402"/>
        <v>-59</v>
      </c>
      <c r="CS267" s="71">
        <f t="shared" si="403"/>
        <v>14.74</v>
      </c>
      <c r="CT267" s="71">
        <v>1</v>
      </c>
      <c r="CU267" s="62">
        <f t="shared" si="412"/>
        <v>2.6</v>
      </c>
      <c r="CV267" s="70">
        <f t="shared" si="342"/>
        <v>1</v>
      </c>
      <c r="CW267" s="70">
        <f t="shared" si="404"/>
        <v>-153.4</v>
      </c>
      <c r="CX267" s="70">
        <f t="shared" si="405"/>
        <v>4.1337435919570883E-2</v>
      </c>
      <c r="CY267" s="70">
        <f t="shared" si="406"/>
        <v>3.8127055053585423E+18</v>
      </c>
      <c r="CZ267" s="70">
        <f t="shared" si="407"/>
        <v>82052.61322785182</v>
      </c>
    </row>
    <row r="268" spans="1:104">
      <c r="A268" s="62">
        <f t="shared" si="343"/>
        <v>2194.992051274367</v>
      </c>
      <c r="B268" s="62">
        <f t="shared" si="344"/>
        <v>8.7333333333333325</v>
      </c>
      <c r="C268" s="83">
        <f t="shared" si="328"/>
        <v>12.14</v>
      </c>
      <c r="D268" s="87"/>
      <c r="E268" s="65">
        <f t="shared" si="345"/>
        <v>5942535335269331</v>
      </c>
      <c r="F268" s="62">
        <f t="shared" si="408"/>
        <v>52.400000000000027</v>
      </c>
      <c r="G268" s="66">
        <v>262</v>
      </c>
      <c r="H268" s="71">
        <f t="shared" si="346"/>
        <v>262</v>
      </c>
      <c r="I268" s="71">
        <f t="shared" si="347"/>
        <v>1</v>
      </c>
      <c r="J268" s="71">
        <v>1</v>
      </c>
      <c r="K268" s="62">
        <f t="shared" si="348"/>
        <v>1</v>
      </c>
      <c r="L268" s="70">
        <f t="shared" si="334"/>
        <v>39207369600000</v>
      </c>
      <c r="M268" s="70">
        <f t="shared" si="349"/>
        <v>1.02723308352E+16</v>
      </c>
      <c r="N268" s="70">
        <f t="shared" si="350"/>
        <v>5.9425353352693312E+16</v>
      </c>
      <c r="O268" s="70">
        <f t="shared" si="351"/>
        <v>2.9712676676346656E+17</v>
      </c>
      <c r="P268" s="70">
        <f t="shared" si="352"/>
        <v>85019.358786027151</v>
      </c>
      <c r="Q268" s="99">
        <f t="shared" si="327"/>
        <v>5.7849921605972412</v>
      </c>
      <c r="S268" s="71">
        <f t="shared" si="353"/>
        <v>252</v>
      </c>
      <c r="T268" s="71">
        <f t="shared" si="354"/>
        <v>2.0499999999999998</v>
      </c>
      <c r="U268" s="71">
        <v>1</v>
      </c>
      <c r="V268" s="62">
        <f t="shared" si="355"/>
        <v>1.05</v>
      </c>
      <c r="W268" s="70">
        <f t="shared" si="335"/>
        <v>5227649280000</v>
      </c>
      <c r="X268" s="70">
        <f t="shared" si="356"/>
        <v>1383235999488000</v>
      </c>
      <c r="Y268" s="70">
        <f t="shared" si="357"/>
        <v>3.0455493593255304E+16</v>
      </c>
      <c r="Z268" s="70">
        <f t="shared" si="358"/>
        <v>6.0910987186510643E+17</v>
      </c>
      <c r="AA268" s="70">
        <f t="shared" si="359"/>
        <v>85019.358786027151</v>
      </c>
      <c r="AB268" s="99">
        <f t="shared" si="332"/>
        <v>22.017568661116613</v>
      </c>
      <c r="AD268" s="71">
        <f t="shared" si="360"/>
        <v>227</v>
      </c>
      <c r="AE268" s="71">
        <f t="shared" si="361"/>
        <v>3.2249999999999996</v>
      </c>
      <c r="AF268" s="71">
        <v>1</v>
      </c>
      <c r="AG268" s="62">
        <f t="shared" si="362"/>
        <v>1.175</v>
      </c>
      <c r="AH268" s="70">
        <f t="shared" si="336"/>
        <v>455386337280</v>
      </c>
      <c r="AI268" s="70">
        <f t="shared" si="363"/>
        <v>121462920811008</v>
      </c>
      <c r="AJ268" s="70">
        <f t="shared" si="364"/>
        <v>1497240348144027.7</v>
      </c>
      <c r="AK268" s="70">
        <f t="shared" si="365"/>
        <v>9.5823382281217958E+17</v>
      </c>
      <c r="AL268" s="70">
        <f t="shared" si="366"/>
        <v>85019.358786027151</v>
      </c>
      <c r="AM268" s="99">
        <f t="shared" si="409"/>
        <v>12.326727680735429</v>
      </c>
      <c r="AO268" s="71">
        <f t="shared" si="367"/>
        <v>197</v>
      </c>
      <c r="AP268" s="71">
        <f t="shared" si="368"/>
        <v>4.55</v>
      </c>
      <c r="AQ268" s="71">
        <v>1</v>
      </c>
      <c r="AR268" s="62">
        <f t="shared" si="369"/>
        <v>1.325</v>
      </c>
      <c r="AS268" s="70">
        <f t="shared" si="337"/>
        <v>2788079616</v>
      </c>
      <c r="AT268" s="70">
        <f t="shared" si="370"/>
        <v>727758481766.40002</v>
      </c>
      <c r="AU268" s="70">
        <f t="shared" si="371"/>
        <v>33006025116547.047</v>
      </c>
      <c r="AV268" s="70">
        <f t="shared" si="372"/>
        <v>1.3519267887737728E+18</v>
      </c>
      <c r="AW268" s="70">
        <f t="shared" si="373"/>
        <v>85019.358786027151</v>
      </c>
      <c r="AX268" s="99">
        <f t="shared" si="333"/>
        <v>45.352992707739411</v>
      </c>
      <c r="AZ268" s="71">
        <f t="shared" si="374"/>
        <v>160</v>
      </c>
      <c r="BA268" s="71">
        <f t="shared" si="375"/>
        <v>6.06</v>
      </c>
      <c r="BB268" s="71">
        <v>14</v>
      </c>
      <c r="BC268" s="62">
        <f t="shared" si="376"/>
        <v>1.51</v>
      </c>
      <c r="BD268" s="70">
        <f t="shared" si="338"/>
        <v>221276160</v>
      </c>
      <c r="BE268" s="70">
        <f t="shared" si="377"/>
        <v>53460320256</v>
      </c>
      <c r="BF268" s="70">
        <f t="shared" si="378"/>
        <v>260275018137.60275</v>
      </c>
      <c r="BG268" s="70">
        <f t="shared" si="379"/>
        <v>1.8005882065866071E+18</v>
      </c>
      <c r="BH268" s="70">
        <f t="shared" si="380"/>
        <v>85019.358786027151</v>
      </c>
      <c r="BI268" s="99">
        <f t="shared" si="331"/>
        <v>4.8685645146016752</v>
      </c>
      <c r="BK268" s="71">
        <f t="shared" si="381"/>
        <v>110</v>
      </c>
      <c r="BL268" s="71">
        <f t="shared" si="382"/>
        <v>7.8199999999999994</v>
      </c>
      <c r="BM268" s="71">
        <v>1</v>
      </c>
      <c r="BN268" s="62">
        <f t="shared" si="383"/>
        <v>1.76</v>
      </c>
      <c r="BO268" s="70">
        <f t="shared" si="339"/>
        <v>93600</v>
      </c>
      <c r="BP268" s="70">
        <f t="shared" si="384"/>
        <v>18120960</v>
      </c>
      <c r="BQ268" s="70">
        <f t="shared" si="385"/>
        <v>327994572.80000234</v>
      </c>
      <c r="BR268" s="70">
        <f t="shared" si="386"/>
        <v>2.3235313160903086E+18</v>
      </c>
      <c r="BS268" s="70">
        <f t="shared" si="387"/>
        <v>85019.358786027151</v>
      </c>
      <c r="BT268" s="99">
        <f t="shared" si="329"/>
        <v>18.100286783923277</v>
      </c>
      <c r="BV268" s="71">
        <f t="shared" si="388"/>
        <v>55</v>
      </c>
      <c r="BW268" s="71">
        <f t="shared" si="389"/>
        <v>9.8550000000000004</v>
      </c>
      <c r="BX268" s="71">
        <v>1</v>
      </c>
      <c r="BY268" s="62">
        <f t="shared" si="390"/>
        <v>2.0350000000000001</v>
      </c>
      <c r="BZ268" s="70">
        <f t="shared" si="340"/>
        <v>50</v>
      </c>
      <c r="CA268" s="70">
        <f t="shared" si="391"/>
        <v>5596.25</v>
      </c>
      <c r="CB268" s="70">
        <f t="shared" si="392"/>
        <v>201830.40000000078</v>
      </c>
      <c r="CC268" s="70">
        <f t="shared" si="393"/>
        <v>2.9281842864539628E+18</v>
      </c>
      <c r="CD268" s="70">
        <f t="shared" si="394"/>
        <v>85019.358786027151</v>
      </c>
      <c r="CE268" s="99">
        <f t="shared" si="410"/>
        <v>36.065293723475683</v>
      </c>
      <c r="CG268" s="71">
        <f t="shared" si="395"/>
        <v>5</v>
      </c>
      <c r="CH268" s="71">
        <f t="shared" si="396"/>
        <v>12.14</v>
      </c>
      <c r="CI268" s="71">
        <v>1</v>
      </c>
      <c r="CJ268" s="62">
        <f t="shared" si="397"/>
        <v>2.2850000000000001</v>
      </c>
      <c r="CK268" s="70">
        <f t="shared" si="341"/>
        <v>1</v>
      </c>
      <c r="CL268" s="70">
        <f t="shared" si="398"/>
        <v>11.425000000000001</v>
      </c>
      <c r="CM268" s="70">
        <f t="shared" si="399"/>
        <v>242.80000000000007</v>
      </c>
      <c r="CN268" s="70">
        <f t="shared" si="400"/>
        <v>3.6071189485084841E+18</v>
      </c>
      <c r="CO268" s="70">
        <f t="shared" si="401"/>
        <v>85019.358786027151</v>
      </c>
      <c r="CP268" s="99">
        <f t="shared" si="411"/>
        <v>21.251641137855586</v>
      </c>
      <c r="CR268" s="71">
        <f t="shared" si="402"/>
        <v>-58</v>
      </c>
      <c r="CS268" s="71">
        <f t="shared" si="403"/>
        <v>14.74</v>
      </c>
      <c r="CT268" s="71">
        <v>1</v>
      </c>
      <c r="CU268" s="62">
        <f t="shared" si="412"/>
        <v>2.6</v>
      </c>
      <c r="CV268" s="70">
        <f t="shared" si="342"/>
        <v>1</v>
      </c>
      <c r="CW268" s="70">
        <f t="shared" si="404"/>
        <v>-150.80000000000001</v>
      </c>
      <c r="CX268" s="70">
        <f t="shared" si="405"/>
        <v>4.7484244640606417E-2</v>
      </c>
      <c r="CY268" s="70">
        <f t="shared" si="406"/>
        <v>4.3796485420934968E+18</v>
      </c>
      <c r="CZ268" s="70">
        <f t="shared" si="407"/>
        <v>85019.358786027151</v>
      </c>
    </row>
    <row r="269" spans="1:104">
      <c r="A269" s="62">
        <f t="shared" si="343"/>
        <v>2272.3982787949872</v>
      </c>
      <c r="B269" s="62">
        <f t="shared" si="344"/>
        <v>8.7666666666666675</v>
      </c>
      <c r="C269" s="83">
        <f t="shared" si="328"/>
        <v>12.14</v>
      </c>
      <c r="D269" s="87"/>
      <c r="E269" s="65">
        <f t="shared" si="345"/>
        <v>6826180564135636</v>
      </c>
      <c r="F269" s="62">
        <f t="shared" si="408"/>
        <v>52.60000000000003</v>
      </c>
      <c r="G269" s="66">
        <v>263</v>
      </c>
      <c r="H269" s="71">
        <f t="shared" si="346"/>
        <v>263</v>
      </c>
      <c r="I269" s="71">
        <f t="shared" si="347"/>
        <v>1</v>
      </c>
      <c r="J269" s="71">
        <v>1</v>
      </c>
      <c r="K269" s="62">
        <f t="shared" si="348"/>
        <v>1</v>
      </c>
      <c r="L269" s="70">
        <f t="shared" si="334"/>
        <v>39207369600000</v>
      </c>
      <c r="M269" s="70">
        <f t="shared" si="349"/>
        <v>1.03115382048E+16</v>
      </c>
      <c r="N269" s="70">
        <f t="shared" si="350"/>
        <v>6.826180564135636E+16</v>
      </c>
      <c r="O269" s="70">
        <f t="shared" si="351"/>
        <v>3.4130902820678182E+17</v>
      </c>
      <c r="P269" s="70">
        <f t="shared" si="352"/>
        <v>88093.306607952327</v>
      </c>
      <c r="Q269" s="99">
        <f t="shared" si="327"/>
        <v>6.6199440166531733</v>
      </c>
      <c r="S269" s="71">
        <f t="shared" si="353"/>
        <v>253</v>
      </c>
      <c r="T269" s="71">
        <f t="shared" si="354"/>
        <v>2.0499999999999998</v>
      </c>
      <c r="U269" s="71">
        <v>1</v>
      </c>
      <c r="V269" s="62">
        <f t="shared" si="355"/>
        <v>1.05</v>
      </c>
      <c r="W269" s="70">
        <f t="shared" si="335"/>
        <v>5227649280000</v>
      </c>
      <c r="X269" s="70">
        <f t="shared" si="356"/>
        <v>1388725031232000</v>
      </c>
      <c r="Y269" s="70">
        <f t="shared" si="357"/>
        <v>3.4984175391195108E+16</v>
      </c>
      <c r="Z269" s="70">
        <f t="shared" si="358"/>
        <v>6.9968350782390259E+17</v>
      </c>
      <c r="AA269" s="70">
        <f t="shared" si="359"/>
        <v>88093.306607952327</v>
      </c>
      <c r="AB269" s="99">
        <f t="shared" si="332"/>
        <v>25.191578321418376</v>
      </c>
      <c r="AD269" s="71">
        <f t="shared" si="360"/>
        <v>228</v>
      </c>
      <c r="AE269" s="71">
        <f t="shared" si="361"/>
        <v>3.2249999999999996</v>
      </c>
      <c r="AF269" s="71">
        <v>1</v>
      </c>
      <c r="AG269" s="62">
        <f t="shared" si="362"/>
        <v>1.175</v>
      </c>
      <c r="AH269" s="70">
        <f t="shared" si="336"/>
        <v>455386337280</v>
      </c>
      <c r="AI269" s="70">
        <f t="shared" si="363"/>
        <v>121997999757312</v>
      </c>
      <c r="AJ269" s="70">
        <f t="shared" si="364"/>
        <v>1719877524948232.5</v>
      </c>
      <c r="AK269" s="70">
        <f t="shared" si="365"/>
        <v>1.1007216159668712E+18</v>
      </c>
      <c r="AL269" s="70">
        <f t="shared" si="366"/>
        <v>88093.306607952327</v>
      </c>
      <c r="AM269" s="99">
        <f t="shared" si="409"/>
        <v>14.097587897912653</v>
      </c>
      <c r="AO269" s="71">
        <f t="shared" si="367"/>
        <v>198</v>
      </c>
      <c r="AP269" s="71">
        <f t="shared" si="368"/>
        <v>4.55</v>
      </c>
      <c r="AQ269" s="71">
        <v>1</v>
      </c>
      <c r="AR269" s="62">
        <f t="shared" si="369"/>
        <v>1.325</v>
      </c>
      <c r="AS269" s="70">
        <f t="shared" si="337"/>
        <v>2788079616</v>
      </c>
      <c r="AT269" s="70">
        <f t="shared" si="370"/>
        <v>731452687257.59998</v>
      </c>
      <c r="AU269" s="70">
        <f t="shared" si="371"/>
        <v>37913966756368.422</v>
      </c>
      <c r="AV269" s="70">
        <f t="shared" si="372"/>
        <v>1.5529560783408571E+18</v>
      </c>
      <c r="AW269" s="70">
        <f t="shared" si="373"/>
        <v>88093.306607952327</v>
      </c>
      <c r="AX269" s="99">
        <f t="shared" si="333"/>
        <v>51.833792420009303</v>
      </c>
      <c r="AZ269" s="71">
        <f t="shared" si="374"/>
        <v>161</v>
      </c>
      <c r="BA269" s="71">
        <f t="shared" si="375"/>
        <v>6.06</v>
      </c>
      <c r="BB269" s="71">
        <v>1</v>
      </c>
      <c r="BC269" s="62">
        <f t="shared" si="376"/>
        <v>1.51</v>
      </c>
      <c r="BD269" s="70">
        <f t="shared" si="338"/>
        <v>221276160</v>
      </c>
      <c r="BE269" s="70">
        <f t="shared" si="377"/>
        <v>53794447257.599998</v>
      </c>
      <c r="BF269" s="70">
        <f t="shared" si="378"/>
        <v>298977485181.48779</v>
      </c>
      <c r="BG269" s="70">
        <f t="shared" si="379"/>
        <v>2.0683327109330975E+18</v>
      </c>
      <c r="BH269" s="70">
        <f t="shared" si="380"/>
        <v>88093.306607952327</v>
      </c>
      <c r="BI269" s="99">
        <f t="shared" si="331"/>
        <v>5.5577759494359098</v>
      </c>
      <c r="BK269" s="71">
        <f t="shared" si="381"/>
        <v>111</v>
      </c>
      <c r="BL269" s="71">
        <f t="shared" si="382"/>
        <v>7.8199999999999994</v>
      </c>
      <c r="BM269" s="71">
        <v>1</v>
      </c>
      <c r="BN269" s="62">
        <f t="shared" si="383"/>
        <v>1.76</v>
      </c>
      <c r="BO269" s="70">
        <f t="shared" si="339"/>
        <v>93600</v>
      </c>
      <c r="BP269" s="70">
        <f t="shared" si="384"/>
        <v>18285696</v>
      </c>
      <c r="BQ269" s="70">
        <f t="shared" si="385"/>
        <v>376766826.22331792</v>
      </c>
      <c r="BR269" s="70">
        <f t="shared" si="386"/>
        <v>2.6690366005770337E+18</v>
      </c>
      <c r="BS269" s="70">
        <f t="shared" si="387"/>
        <v>88093.306607952327</v>
      </c>
      <c r="BT269" s="99">
        <f t="shared" si="329"/>
        <v>20.604456413544114</v>
      </c>
      <c r="BV269" s="71">
        <f t="shared" si="388"/>
        <v>56</v>
      </c>
      <c r="BW269" s="71">
        <f t="shared" si="389"/>
        <v>9.8550000000000004</v>
      </c>
      <c r="BX269" s="71">
        <v>1</v>
      </c>
      <c r="BY269" s="62">
        <f t="shared" si="390"/>
        <v>2.0350000000000001</v>
      </c>
      <c r="BZ269" s="70">
        <f t="shared" si="340"/>
        <v>50</v>
      </c>
      <c r="CA269" s="70">
        <f t="shared" si="391"/>
        <v>5698</v>
      </c>
      <c r="CB269" s="70">
        <f t="shared" si="392"/>
        <v>231842.24846839448</v>
      </c>
      <c r="CC269" s="70">
        <f t="shared" si="393"/>
        <v>3.363600472977835E+18</v>
      </c>
      <c r="CD269" s="70">
        <f t="shared" si="394"/>
        <v>88093.306607952327</v>
      </c>
      <c r="CE269" s="99">
        <f t="shared" si="410"/>
        <v>40.688355294558527</v>
      </c>
      <c r="CG269" s="71">
        <f t="shared" si="395"/>
        <v>6</v>
      </c>
      <c r="CH269" s="71">
        <f t="shared" si="396"/>
        <v>12.14</v>
      </c>
      <c r="CI269" s="71">
        <v>1</v>
      </c>
      <c r="CJ269" s="62">
        <f t="shared" si="397"/>
        <v>2.2850000000000001</v>
      </c>
      <c r="CK269" s="70">
        <f t="shared" si="341"/>
        <v>1</v>
      </c>
      <c r="CL269" s="70">
        <f t="shared" si="398"/>
        <v>13.71</v>
      </c>
      <c r="CM269" s="70">
        <f t="shared" si="399"/>
        <v>278.9039605932802</v>
      </c>
      <c r="CN269" s="70">
        <f t="shared" si="400"/>
        <v>4.1434916024303314E+18</v>
      </c>
      <c r="CO269" s="70">
        <f t="shared" si="401"/>
        <v>88093.306607952327</v>
      </c>
      <c r="CP269" s="99">
        <f t="shared" si="411"/>
        <v>20.34310434670169</v>
      </c>
      <c r="CR269" s="71">
        <f t="shared" si="402"/>
        <v>-57</v>
      </c>
      <c r="CS269" s="71">
        <f t="shared" si="403"/>
        <v>14.74</v>
      </c>
      <c r="CT269" s="71">
        <v>1</v>
      </c>
      <c r="CU269" s="62">
        <f t="shared" si="412"/>
        <v>2.6</v>
      </c>
      <c r="CV269" s="70">
        <f t="shared" si="342"/>
        <v>1</v>
      </c>
      <c r="CW269" s="70">
        <f t="shared" si="404"/>
        <v>-148.20000000000002</v>
      </c>
      <c r="CX269" s="70">
        <f t="shared" si="405"/>
        <v>5.4545073706941352E-2</v>
      </c>
      <c r="CY269" s="70">
        <f t="shared" si="406"/>
        <v>5.0308950757679636E+18</v>
      </c>
      <c r="CZ269" s="70">
        <f t="shared" si="407"/>
        <v>88093.306607952327</v>
      </c>
    </row>
    <row r="270" spans="1:104">
      <c r="A270" s="62">
        <f t="shared" si="343"/>
        <v>2352.5342310339697</v>
      </c>
      <c r="B270" s="62">
        <f t="shared" si="344"/>
        <v>8.8000000000000007</v>
      </c>
      <c r="C270" s="83">
        <f t="shared" si="328"/>
        <v>12.14</v>
      </c>
      <c r="D270" s="87"/>
      <c r="E270" s="65">
        <f t="shared" si="345"/>
        <v>7841222384935338</v>
      </c>
      <c r="F270" s="62">
        <f t="shared" si="408"/>
        <v>52.800000000000026</v>
      </c>
      <c r="G270" s="66">
        <v>264</v>
      </c>
      <c r="H270" s="71">
        <f t="shared" si="346"/>
        <v>264</v>
      </c>
      <c r="I270" s="71">
        <f t="shared" si="347"/>
        <v>1</v>
      </c>
      <c r="J270" s="71">
        <v>1</v>
      </c>
      <c r="K270" s="62">
        <f t="shared" si="348"/>
        <v>1</v>
      </c>
      <c r="L270" s="70">
        <f t="shared" si="334"/>
        <v>39207369600000</v>
      </c>
      <c r="M270" s="70">
        <f t="shared" si="349"/>
        <v>1.03507455744E+16</v>
      </c>
      <c r="N270" s="70">
        <f t="shared" si="350"/>
        <v>7.8412223849353376E+16</v>
      </c>
      <c r="O270" s="70">
        <f t="shared" si="351"/>
        <v>3.9206111924676691E+17</v>
      </c>
      <c r="P270" s="70">
        <f t="shared" si="352"/>
        <v>91278.328164118022</v>
      </c>
      <c r="Q270" s="99">
        <f t="shared" si="327"/>
        <v>7.5755145642152142</v>
      </c>
      <c r="S270" s="71">
        <f t="shared" si="353"/>
        <v>254</v>
      </c>
      <c r="T270" s="71">
        <f t="shared" si="354"/>
        <v>2.0499999999999998</v>
      </c>
      <c r="U270" s="71">
        <v>1</v>
      </c>
      <c r="V270" s="62">
        <f t="shared" si="355"/>
        <v>1.05</v>
      </c>
      <c r="W270" s="70">
        <f t="shared" si="335"/>
        <v>5227649280000</v>
      </c>
      <c r="X270" s="70">
        <f t="shared" si="356"/>
        <v>1394214062976000</v>
      </c>
      <c r="Y270" s="70">
        <f t="shared" si="357"/>
        <v>4.0186264722793584E+16</v>
      </c>
      <c r="Z270" s="70">
        <f t="shared" si="358"/>
        <v>8.0372529445587213E+17</v>
      </c>
      <c r="AA270" s="70">
        <f t="shared" si="359"/>
        <v>91278.328164118022</v>
      </c>
      <c r="AB270" s="99">
        <f t="shared" si="332"/>
        <v>28.823597315475759</v>
      </c>
      <c r="AD270" s="71">
        <f t="shared" si="360"/>
        <v>229</v>
      </c>
      <c r="AE270" s="71">
        <f t="shared" si="361"/>
        <v>3.2249999999999996</v>
      </c>
      <c r="AF270" s="71">
        <v>1</v>
      </c>
      <c r="AG270" s="62">
        <f t="shared" si="362"/>
        <v>1.175</v>
      </c>
      <c r="AH270" s="70">
        <f t="shared" si="336"/>
        <v>455386337280</v>
      </c>
      <c r="AI270" s="70">
        <f t="shared" si="363"/>
        <v>122533078703616</v>
      </c>
      <c r="AJ270" s="70">
        <f t="shared" si="364"/>
        <v>1975620483704406.7</v>
      </c>
      <c r="AK270" s="70">
        <f t="shared" si="365"/>
        <v>1.2643971095708232E+18</v>
      </c>
      <c r="AL270" s="70">
        <f t="shared" si="366"/>
        <v>91278.328164118022</v>
      </c>
      <c r="AM270" s="99">
        <f t="shared" si="409"/>
        <v>16.123160411916636</v>
      </c>
      <c r="AO270" s="71">
        <f t="shared" si="367"/>
        <v>199</v>
      </c>
      <c r="AP270" s="71">
        <f t="shared" si="368"/>
        <v>4.55</v>
      </c>
      <c r="AQ270" s="71">
        <v>1</v>
      </c>
      <c r="AR270" s="62">
        <f t="shared" si="369"/>
        <v>1.325</v>
      </c>
      <c r="AS270" s="70">
        <f t="shared" si="337"/>
        <v>2788079616</v>
      </c>
      <c r="AT270" s="70">
        <f t="shared" si="370"/>
        <v>735146892748.79993</v>
      </c>
      <c r="AU270" s="70">
        <f t="shared" si="371"/>
        <v>43551711244452.68</v>
      </c>
      <c r="AV270" s="70">
        <f t="shared" si="372"/>
        <v>1.7838780925727895E+18</v>
      </c>
      <c r="AW270" s="70">
        <f t="shared" si="373"/>
        <v>91278.328164118022</v>
      </c>
      <c r="AX270" s="99">
        <f t="shared" si="333"/>
        <v>59.242189110815332</v>
      </c>
      <c r="AZ270" s="71">
        <f t="shared" si="374"/>
        <v>162</v>
      </c>
      <c r="BA270" s="71">
        <f t="shared" si="375"/>
        <v>6.06</v>
      </c>
      <c r="BB270" s="71">
        <v>1</v>
      </c>
      <c r="BC270" s="62">
        <f t="shared" si="376"/>
        <v>1.51</v>
      </c>
      <c r="BD270" s="70">
        <f t="shared" si="338"/>
        <v>221276160</v>
      </c>
      <c r="BE270" s="70">
        <f t="shared" si="377"/>
        <v>54128574259.199997</v>
      </c>
      <c r="BF270" s="70">
        <f t="shared" si="378"/>
        <v>343434945409.12543</v>
      </c>
      <c r="BG270" s="70">
        <f t="shared" si="379"/>
        <v>2.3758903826354074E+18</v>
      </c>
      <c r="BH270" s="70">
        <f t="shared" si="380"/>
        <v>91278.328164118022</v>
      </c>
      <c r="BI270" s="99">
        <f t="shared" si="331"/>
        <v>6.3447993986420821</v>
      </c>
      <c r="BK270" s="71">
        <f t="shared" si="381"/>
        <v>112</v>
      </c>
      <c r="BL270" s="71">
        <f t="shared" si="382"/>
        <v>7.8199999999999994</v>
      </c>
      <c r="BM270" s="71">
        <v>1</v>
      </c>
      <c r="BN270" s="62">
        <f t="shared" si="383"/>
        <v>1.76</v>
      </c>
      <c r="BO270" s="70">
        <f t="shared" si="339"/>
        <v>93600</v>
      </c>
      <c r="BP270" s="70">
        <f t="shared" si="384"/>
        <v>18450432</v>
      </c>
      <c r="BQ270" s="70">
        <f t="shared" si="385"/>
        <v>432791433.50017917</v>
      </c>
      <c r="BR270" s="70">
        <f t="shared" si="386"/>
        <v>3.065917952509717E+18</v>
      </c>
      <c r="BS270" s="70">
        <f t="shared" si="387"/>
        <v>91278.328164118022</v>
      </c>
      <c r="BT270" s="99">
        <f t="shared" si="329"/>
        <v>23.456981034383322</v>
      </c>
      <c r="BV270" s="71">
        <f t="shared" si="388"/>
        <v>57</v>
      </c>
      <c r="BW270" s="71">
        <f t="shared" si="389"/>
        <v>9.8550000000000004</v>
      </c>
      <c r="BX270" s="71">
        <v>1</v>
      </c>
      <c r="BY270" s="62">
        <f t="shared" si="390"/>
        <v>2.0350000000000001</v>
      </c>
      <c r="BZ270" s="70">
        <f t="shared" si="340"/>
        <v>50</v>
      </c>
      <c r="CA270" s="70">
        <f t="shared" si="391"/>
        <v>5799.75</v>
      </c>
      <c r="CB270" s="70">
        <f t="shared" si="392"/>
        <v>266316.80943445867</v>
      </c>
      <c r="CC270" s="70">
        <f t="shared" si="393"/>
        <v>3.8637623301768878E+18</v>
      </c>
      <c r="CD270" s="70">
        <f t="shared" si="394"/>
        <v>91278.328164118022</v>
      </c>
      <c r="CE270" s="99">
        <f t="shared" si="410"/>
        <v>45.918670534843514</v>
      </c>
      <c r="CG270" s="71">
        <f t="shared" si="395"/>
        <v>7</v>
      </c>
      <c r="CH270" s="71">
        <f t="shared" si="396"/>
        <v>12.14</v>
      </c>
      <c r="CI270" s="71">
        <v>1</v>
      </c>
      <c r="CJ270" s="62">
        <f t="shared" si="397"/>
        <v>2.2850000000000001</v>
      </c>
      <c r="CK270" s="70">
        <f t="shared" si="341"/>
        <v>1</v>
      </c>
      <c r="CL270" s="70">
        <f t="shared" si="398"/>
        <v>15.995000000000001</v>
      </c>
      <c r="CM270" s="70">
        <f t="shared" si="399"/>
        <v>320.37652073565891</v>
      </c>
      <c r="CN270" s="70">
        <f t="shared" si="400"/>
        <v>4.7596219876557507E+18</v>
      </c>
      <c r="CO270" s="70">
        <f t="shared" si="401"/>
        <v>91278.328164118022</v>
      </c>
      <c r="CP270" s="99">
        <f t="shared" si="411"/>
        <v>20.029791855933659</v>
      </c>
      <c r="CR270" s="71">
        <f t="shared" si="402"/>
        <v>-56</v>
      </c>
      <c r="CS270" s="71">
        <f t="shared" si="403"/>
        <v>14.74</v>
      </c>
      <c r="CT270" s="71">
        <v>1</v>
      </c>
      <c r="CU270" s="62">
        <f t="shared" si="412"/>
        <v>2.6</v>
      </c>
      <c r="CV270" s="70">
        <f t="shared" si="342"/>
        <v>1</v>
      </c>
      <c r="CW270" s="70">
        <f t="shared" si="404"/>
        <v>-145.6</v>
      </c>
      <c r="CX270" s="70">
        <f t="shared" si="405"/>
        <v>6.2655836440355578E-2</v>
      </c>
      <c r="CY270" s="70">
        <f t="shared" si="406"/>
        <v>5.7789808976973435E+18</v>
      </c>
      <c r="CZ270" s="70">
        <f t="shared" si="407"/>
        <v>91278.328164118022</v>
      </c>
    </row>
    <row r="271" spans="1:104">
      <c r="A271" s="62">
        <f t="shared" si="343"/>
        <v>2435.4961715256163</v>
      </c>
      <c r="B271" s="62">
        <f t="shared" si="344"/>
        <v>8.8333333333333339</v>
      </c>
      <c r="C271" s="83">
        <f t="shared" si="328"/>
        <v>12.14</v>
      </c>
      <c r="D271" s="87"/>
      <c r="E271" s="65">
        <f t="shared" si="345"/>
        <v>9007199254741152</v>
      </c>
      <c r="F271" s="62">
        <f t="shared" si="408"/>
        <v>53.000000000000028</v>
      </c>
      <c r="G271" s="66">
        <v>265</v>
      </c>
      <c r="H271" s="71">
        <f t="shared" si="346"/>
        <v>265</v>
      </c>
      <c r="I271" s="71">
        <f t="shared" si="347"/>
        <v>1</v>
      </c>
      <c r="J271" s="71">
        <v>1</v>
      </c>
      <c r="K271" s="62">
        <f t="shared" si="348"/>
        <v>1</v>
      </c>
      <c r="L271" s="70">
        <f t="shared" si="334"/>
        <v>39207369600000</v>
      </c>
      <c r="M271" s="70">
        <f t="shared" si="349"/>
        <v>1.0389952944E+16</v>
      </c>
      <c r="N271" s="70">
        <f t="shared" si="350"/>
        <v>9.007199254741152E+16</v>
      </c>
      <c r="O271" s="70">
        <f t="shared" si="351"/>
        <v>4.503599627370576E+17</v>
      </c>
      <c r="P271" s="70">
        <f t="shared" si="352"/>
        <v>94578.434660911444</v>
      </c>
      <c r="Q271" s="99">
        <f t="shared" si="327"/>
        <v>8.6691434535732306</v>
      </c>
      <c r="S271" s="71">
        <f t="shared" si="353"/>
        <v>255</v>
      </c>
      <c r="T271" s="71">
        <f t="shared" si="354"/>
        <v>2.0499999999999998</v>
      </c>
      <c r="U271" s="71">
        <v>1</v>
      </c>
      <c r="V271" s="62">
        <f t="shared" si="355"/>
        <v>1.05</v>
      </c>
      <c r="W271" s="70">
        <f t="shared" si="335"/>
        <v>5227649280000</v>
      </c>
      <c r="X271" s="70">
        <f t="shared" si="356"/>
        <v>1399703094720000</v>
      </c>
      <c r="Y271" s="70">
        <f t="shared" si="357"/>
        <v>4.6161896180548376E+16</v>
      </c>
      <c r="Z271" s="70">
        <f t="shared" si="358"/>
        <v>9.2323792361096806E+17</v>
      </c>
      <c r="AA271" s="70">
        <f t="shared" si="359"/>
        <v>94578.434660911444</v>
      </c>
      <c r="AB271" s="99">
        <f t="shared" si="332"/>
        <v>32.979777178947167</v>
      </c>
      <c r="AD271" s="71">
        <f t="shared" si="360"/>
        <v>230</v>
      </c>
      <c r="AE271" s="71">
        <f t="shared" si="361"/>
        <v>3.2249999999999996</v>
      </c>
      <c r="AF271" s="71">
        <v>1</v>
      </c>
      <c r="AG271" s="62">
        <f t="shared" si="362"/>
        <v>1.175</v>
      </c>
      <c r="AH271" s="70">
        <f t="shared" si="336"/>
        <v>455386337280</v>
      </c>
      <c r="AI271" s="70">
        <f t="shared" si="363"/>
        <v>123068157649920</v>
      </c>
      <c r="AJ271" s="70">
        <f t="shared" si="364"/>
        <v>2269391999729699</v>
      </c>
      <c r="AK271" s="70">
        <f t="shared" si="365"/>
        <v>1.4524108798270106E+18</v>
      </c>
      <c r="AL271" s="70">
        <f t="shared" si="366"/>
        <v>94578.434660911444</v>
      </c>
      <c r="AM271" s="99">
        <f t="shared" si="409"/>
        <v>18.440123286684905</v>
      </c>
      <c r="AO271" s="71">
        <f t="shared" si="367"/>
        <v>200</v>
      </c>
      <c r="AP271" s="71">
        <f t="shared" si="368"/>
        <v>4.55</v>
      </c>
      <c r="AQ271" s="71">
        <v>14</v>
      </c>
      <c r="AR271" s="62">
        <f t="shared" si="369"/>
        <v>1.325</v>
      </c>
      <c r="AS271" s="70">
        <f t="shared" si="337"/>
        <v>39033114624</v>
      </c>
      <c r="AT271" s="70">
        <f t="shared" si="370"/>
        <v>10343775375360</v>
      </c>
      <c r="AU271" s="70">
        <f t="shared" si="371"/>
        <v>50027779063808.664</v>
      </c>
      <c r="AV271" s="70">
        <f t="shared" si="372"/>
        <v>2.049137830453612E+18</v>
      </c>
      <c r="AW271" s="70">
        <f t="shared" si="373"/>
        <v>94578.434660911444</v>
      </c>
      <c r="AX271" s="99">
        <f t="shared" si="333"/>
        <v>4.8365105822947667</v>
      </c>
      <c r="AZ271" s="71">
        <f t="shared" si="374"/>
        <v>163</v>
      </c>
      <c r="BA271" s="71">
        <f t="shared" si="375"/>
        <v>6.06</v>
      </c>
      <c r="BB271" s="71">
        <v>1</v>
      </c>
      <c r="BC271" s="62">
        <f t="shared" si="376"/>
        <v>1.51</v>
      </c>
      <c r="BD271" s="70">
        <f t="shared" si="338"/>
        <v>221276160</v>
      </c>
      <c r="BE271" s="70">
        <f t="shared" si="377"/>
        <v>54462701260.800003</v>
      </c>
      <c r="BF271" s="70">
        <f t="shared" si="378"/>
        <v>394503156839.95898</v>
      </c>
      <c r="BG271" s="70">
        <f t="shared" si="379"/>
        <v>2.7291813741865687E+18</v>
      </c>
      <c r="BH271" s="70">
        <f t="shared" si="380"/>
        <v>94578.434660911444</v>
      </c>
      <c r="BI271" s="99">
        <f t="shared" si="331"/>
        <v>7.2435473765952558</v>
      </c>
      <c r="BK271" s="71">
        <f t="shared" si="381"/>
        <v>113</v>
      </c>
      <c r="BL271" s="71">
        <f t="shared" si="382"/>
        <v>7.8199999999999994</v>
      </c>
      <c r="BM271" s="71">
        <v>1</v>
      </c>
      <c r="BN271" s="62">
        <f t="shared" si="383"/>
        <v>1.76</v>
      </c>
      <c r="BO271" s="70">
        <f t="shared" si="339"/>
        <v>93600</v>
      </c>
      <c r="BP271" s="70">
        <f t="shared" si="384"/>
        <v>18615168</v>
      </c>
      <c r="BQ271" s="70">
        <f t="shared" si="385"/>
        <v>497146807.71846449</v>
      </c>
      <c r="BR271" s="70">
        <f t="shared" si="386"/>
        <v>3.5218149086037898E+18</v>
      </c>
      <c r="BS271" s="70">
        <f t="shared" si="387"/>
        <v>94578.434660911444</v>
      </c>
      <c r="BT271" s="99">
        <f t="shared" si="329"/>
        <v>26.706544239539738</v>
      </c>
      <c r="BV271" s="71">
        <f t="shared" si="388"/>
        <v>58</v>
      </c>
      <c r="BW271" s="71">
        <f t="shared" si="389"/>
        <v>9.8550000000000004</v>
      </c>
      <c r="BX271" s="71">
        <v>1</v>
      </c>
      <c r="BY271" s="62">
        <f t="shared" si="390"/>
        <v>2.0350000000000001</v>
      </c>
      <c r="BZ271" s="70">
        <f t="shared" si="340"/>
        <v>50</v>
      </c>
      <c r="CA271" s="70">
        <f t="shared" si="391"/>
        <v>5901.5</v>
      </c>
      <c r="CB271" s="70">
        <f t="shared" si="392"/>
        <v>305917.68090542144</v>
      </c>
      <c r="CC271" s="70">
        <f t="shared" si="393"/>
        <v>4.4382974327737032E+18</v>
      </c>
      <c r="CD271" s="70">
        <f t="shared" si="394"/>
        <v>94578.434660911444</v>
      </c>
      <c r="CE271" s="99">
        <f t="shared" si="410"/>
        <v>51.837275422421662</v>
      </c>
      <c r="CG271" s="71">
        <f t="shared" si="395"/>
        <v>8</v>
      </c>
      <c r="CH271" s="71">
        <f t="shared" si="396"/>
        <v>12.14</v>
      </c>
      <c r="CI271" s="71">
        <v>1</v>
      </c>
      <c r="CJ271" s="62">
        <f t="shared" si="397"/>
        <v>2.2850000000000001</v>
      </c>
      <c r="CK271" s="70">
        <f t="shared" si="341"/>
        <v>1</v>
      </c>
      <c r="CL271" s="70">
        <f t="shared" si="398"/>
        <v>18.28</v>
      </c>
      <c r="CM271" s="70">
        <f t="shared" si="399"/>
        <v>368.01598234872489</v>
      </c>
      <c r="CN271" s="70">
        <f t="shared" si="400"/>
        <v>5.4673699476278794E+18</v>
      </c>
      <c r="CO271" s="70">
        <f t="shared" si="401"/>
        <v>94578.434660911444</v>
      </c>
      <c r="CP271" s="99">
        <f t="shared" si="411"/>
        <v>20.132165336363506</v>
      </c>
      <c r="CR271" s="71">
        <f t="shared" si="402"/>
        <v>-55</v>
      </c>
      <c r="CS271" s="71">
        <f t="shared" si="403"/>
        <v>14.74</v>
      </c>
      <c r="CT271" s="71">
        <v>1</v>
      </c>
      <c r="CU271" s="62">
        <f t="shared" si="412"/>
        <v>2.6</v>
      </c>
      <c r="CV271" s="70">
        <f t="shared" si="342"/>
        <v>1</v>
      </c>
      <c r="CW271" s="70">
        <f t="shared" si="404"/>
        <v>-143</v>
      </c>
      <c r="CX271" s="70">
        <f t="shared" si="405"/>
        <v>7.1972656249999725E-2</v>
      </c>
      <c r="CY271" s="70">
        <f t="shared" si="406"/>
        <v>6.6383058507442289E+18</v>
      </c>
      <c r="CZ271" s="70">
        <f t="shared" si="407"/>
        <v>94578.434660911444</v>
      </c>
    </row>
    <row r="272" spans="1:104">
      <c r="A272" s="62">
        <f t="shared" si="343"/>
        <v>2521.3837585304345</v>
      </c>
      <c r="B272" s="62">
        <f t="shared" si="344"/>
        <v>8.8666666666666671</v>
      </c>
      <c r="C272" s="83">
        <f t="shared" si="328"/>
        <v>12.14</v>
      </c>
      <c r="D272" s="87"/>
      <c r="E272" s="65">
        <f t="shared" si="345"/>
        <v>1.034655496705168E+16</v>
      </c>
      <c r="F272" s="62">
        <f t="shared" si="408"/>
        <v>53.200000000000024</v>
      </c>
      <c r="G272" s="66">
        <v>266</v>
      </c>
      <c r="H272" s="71">
        <f t="shared" si="346"/>
        <v>266</v>
      </c>
      <c r="I272" s="71">
        <f t="shared" si="347"/>
        <v>1</v>
      </c>
      <c r="J272" s="71">
        <v>1</v>
      </c>
      <c r="K272" s="62">
        <f t="shared" si="348"/>
        <v>1</v>
      </c>
      <c r="L272" s="70">
        <f t="shared" si="334"/>
        <v>39207369600000</v>
      </c>
      <c r="M272" s="70">
        <f t="shared" si="349"/>
        <v>1.04291603136E+16</v>
      </c>
      <c r="N272" s="70">
        <f t="shared" si="350"/>
        <v>1.034655496705168E+17</v>
      </c>
      <c r="O272" s="70">
        <f t="shared" si="351"/>
        <v>5.17327748352584E+17</v>
      </c>
      <c r="P272" s="70">
        <f t="shared" si="352"/>
        <v>97997.782081549551</v>
      </c>
      <c r="Q272" s="99">
        <f t="shared" si="327"/>
        <v>9.920793866366596</v>
      </c>
      <c r="S272" s="71">
        <f t="shared" si="353"/>
        <v>256</v>
      </c>
      <c r="T272" s="71">
        <f t="shared" si="354"/>
        <v>2.0499999999999998</v>
      </c>
      <c r="U272" s="71">
        <v>1</v>
      </c>
      <c r="V272" s="62">
        <f t="shared" si="355"/>
        <v>1.05</v>
      </c>
      <c r="W272" s="70">
        <f t="shared" si="335"/>
        <v>5227649280000</v>
      </c>
      <c r="X272" s="70">
        <f t="shared" si="356"/>
        <v>1405192126464000</v>
      </c>
      <c r="Y272" s="70">
        <f t="shared" si="357"/>
        <v>5.3026094206139832E+16</v>
      </c>
      <c r="Z272" s="70">
        <f t="shared" si="358"/>
        <v>1.0605218841227972E+18</v>
      </c>
      <c r="AA272" s="70">
        <f t="shared" si="359"/>
        <v>97997.782081549551</v>
      </c>
      <c r="AB272" s="99">
        <f t="shared" si="332"/>
        <v>37.735832138181514</v>
      </c>
      <c r="AD272" s="71">
        <f t="shared" si="360"/>
        <v>231</v>
      </c>
      <c r="AE272" s="71">
        <f t="shared" si="361"/>
        <v>3.2249999999999996</v>
      </c>
      <c r="AF272" s="71">
        <v>1</v>
      </c>
      <c r="AG272" s="62">
        <f t="shared" si="362"/>
        <v>1.175</v>
      </c>
      <c r="AH272" s="70">
        <f t="shared" si="336"/>
        <v>455386337280</v>
      </c>
      <c r="AI272" s="70">
        <f t="shared" si="363"/>
        <v>123603236596224</v>
      </c>
      <c r="AJ272" s="70">
        <f t="shared" si="364"/>
        <v>2606846856932937.5</v>
      </c>
      <c r="AK272" s="70">
        <f t="shared" si="365"/>
        <v>1.6683819884370831E+18</v>
      </c>
      <c r="AL272" s="70">
        <f t="shared" si="366"/>
        <v>97997.782081549551</v>
      </c>
      <c r="AM272" s="99">
        <f t="shared" si="409"/>
        <v>21.09044171269359</v>
      </c>
      <c r="AO272" s="71">
        <f t="shared" si="367"/>
        <v>201</v>
      </c>
      <c r="AP272" s="71">
        <f t="shared" si="368"/>
        <v>4.55</v>
      </c>
      <c r="AQ272" s="71">
        <v>1</v>
      </c>
      <c r="AR272" s="62">
        <f t="shared" si="369"/>
        <v>1.325</v>
      </c>
      <c r="AS272" s="70">
        <f t="shared" si="337"/>
        <v>39033114624</v>
      </c>
      <c r="AT272" s="70">
        <f t="shared" si="370"/>
        <v>10395494252236.799</v>
      </c>
      <c r="AU272" s="70">
        <f t="shared" si="371"/>
        <v>57466827514752.125</v>
      </c>
      <c r="AV272" s="70">
        <f t="shared" si="372"/>
        <v>2.3538412550042573E+18</v>
      </c>
      <c r="AW272" s="70">
        <f t="shared" si="373"/>
        <v>97997.782081549551</v>
      </c>
      <c r="AX272" s="99">
        <f t="shared" si="333"/>
        <v>5.5280514923460213</v>
      </c>
      <c r="AZ272" s="71">
        <f t="shared" si="374"/>
        <v>164</v>
      </c>
      <c r="BA272" s="71">
        <f t="shared" si="375"/>
        <v>6.06</v>
      </c>
      <c r="BB272" s="71">
        <v>1</v>
      </c>
      <c r="BC272" s="62">
        <f t="shared" si="376"/>
        <v>1.51</v>
      </c>
      <c r="BD272" s="70">
        <f t="shared" si="338"/>
        <v>221276160</v>
      </c>
      <c r="BE272" s="70">
        <f t="shared" si="377"/>
        <v>54796828262.400002</v>
      </c>
      <c r="BF272" s="70">
        <f t="shared" si="378"/>
        <v>453165127303.19812</v>
      </c>
      <c r="BG272" s="70">
        <f t="shared" si="379"/>
        <v>3.1350061550166589E+18</v>
      </c>
      <c r="BH272" s="70">
        <f t="shared" si="380"/>
        <v>97997.782081549551</v>
      </c>
      <c r="BI272" s="99">
        <f t="shared" si="331"/>
        <v>8.2699152792780701</v>
      </c>
      <c r="BK272" s="71">
        <f t="shared" si="381"/>
        <v>114</v>
      </c>
      <c r="BL272" s="71">
        <f t="shared" si="382"/>
        <v>7.8199999999999994</v>
      </c>
      <c r="BM272" s="71">
        <v>1</v>
      </c>
      <c r="BN272" s="62">
        <f t="shared" si="383"/>
        <v>1.76</v>
      </c>
      <c r="BO272" s="70">
        <f t="shared" si="339"/>
        <v>93600</v>
      </c>
      <c r="BP272" s="70">
        <f t="shared" si="384"/>
        <v>18779904</v>
      </c>
      <c r="BQ272" s="70">
        <f t="shared" si="385"/>
        <v>571071720.21822751</v>
      </c>
      <c r="BR272" s="70">
        <f t="shared" si="386"/>
        <v>4.0455029921172065E+18</v>
      </c>
      <c r="BS272" s="70">
        <f t="shared" si="387"/>
        <v>97997.782081549551</v>
      </c>
      <c r="BT272" s="99">
        <f t="shared" si="329"/>
        <v>30.408660247583136</v>
      </c>
      <c r="BV272" s="71">
        <f t="shared" si="388"/>
        <v>59</v>
      </c>
      <c r="BW272" s="71">
        <f t="shared" si="389"/>
        <v>9.8550000000000004</v>
      </c>
      <c r="BX272" s="71">
        <v>1</v>
      </c>
      <c r="BY272" s="62">
        <f t="shared" si="390"/>
        <v>2.0350000000000001</v>
      </c>
      <c r="BZ272" s="70">
        <f t="shared" si="340"/>
        <v>50</v>
      </c>
      <c r="CA272" s="70">
        <f t="shared" si="391"/>
        <v>6003.25</v>
      </c>
      <c r="CB272" s="70">
        <f t="shared" si="392"/>
        <v>351407.1368205655</v>
      </c>
      <c r="CC272" s="70">
        <f t="shared" si="393"/>
        <v>5.0982649600147149E+18</v>
      </c>
      <c r="CD272" s="70">
        <f t="shared" si="394"/>
        <v>97997.782081549551</v>
      </c>
      <c r="CE272" s="99">
        <f t="shared" si="410"/>
        <v>58.536149056022239</v>
      </c>
      <c r="CG272" s="71">
        <f t="shared" si="395"/>
        <v>9</v>
      </c>
      <c r="CH272" s="71">
        <f t="shared" si="396"/>
        <v>12.14</v>
      </c>
      <c r="CI272" s="71">
        <v>1</v>
      </c>
      <c r="CJ272" s="62">
        <f t="shared" si="397"/>
        <v>2.2850000000000001</v>
      </c>
      <c r="CK272" s="70">
        <f t="shared" si="341"/>
        <v>1</v>
      </c>
      <c r="CL272" s="70">
        <f t="shared" si="398"/>
        <v>20.565000000000001</v>
      </c>
      <c r="CM272" s="70">
        <f t="shared" si="399"/>
        <v>422.73935353659817</v>
      </c>
      <c r="CN272" s="70">
        <f t="shared" si="400"/>
        <v>6.2803588650003702E+18</v>
      </c>
      <c r="CO272" s="70">
        <f t="shared" si="401"/>
        <v>97997.782081549551</v>
      </c>
      <c r="CP272" s="99">
        <f t="shared" si="411"/>
        <v>20.556253515030303</v>
      </c>
      <c r="CR272" s="71">
        <f t="shared" si="402"/>
        <v>-54</v>
      </c>
      <c r="CS272" s="71">
        <f t="shared" si="403"/>
        <v>14.74</v>
      </c>
      <c r="CT272" s="71">
        <v>1</v>
      </c>
      <c r="CU272" s="62">
        <f t="shared" si="412"/>
        <v>2.6</v>
      </c>
      <c r="CV272" s="70">
        <f t="shared" si="342"/>
        <v>1</v>
      </c>
      <c r="CW272" s="70">
        <f t="shared" si="404"/>
        <v>-140.4</v>
      </c>
      <c r="CX272" s="70">
        <f t="shared" si="405"/>
        <v>8.2674871839141795E-2</v>
      </c>
      <c r="CY272" s="70">
        <f t="shared" si="406"/>
        <v>7.6254110107170877E+18</v>
      </c>
      <c r="CZ272" s="70">
        <f t="shared" si="407"/>
        <v>97997.782081549551</v>
      </c>
    </row>
    <row r="273" spans="1:104">
      <c r="A273" s="62">
        <f t="shared" si="343"/>
        <v>2610.3001647498963</v>
      </c>
      <c r="B273" s="62">
        <f t="shared" si="344"/>
        <v>8.9</v>
      </c>
      <c r="C273" s="83">
        <f t="shared" si="328"/>
        <v>12.14</v>
      </c>
      <c r="D273" s="87"/>
      <c r="E273" s="65">
        <f t="shared" si="345"/>
        <v>1.1885070670538668E+16</v>
      </c>
      <c r="F273" s="62">
        <f t="shared" si="408"/>
        <v>53.400000000000027</v>
      </c>
      <c r="G273" s="66">
        <v>267</v>
      </c>
      <c r="H273" s="71">
        <f t="shared" si="346"/>
        <v>267</v>
      </c>
      <c r="I273" s="71">
        <f t="shared" si="347"/>
        <v>1</v>
      </c>
      <c r="J273" s="71">
        <v>1</v>
      </c>
      <c r="K273" s="62">
        <f t="shared" si="348"/>
        <v>1</v>
      </c>
      <c r="L273" s="70">
        <f t="shared" si="334"/>
        <v>39207369600000</v>
      </c>
      <c r="M273" s="70">
        <f t="shared" si="349"/>
        <v>1.04683676832E+16</v>
      </c>
      <c r="N273" s="70">
        <f t="shared" si="350"/>
        <v>1.1885070670538669E+17</v>
      </c>
      <c r="O273" s="70">
        <f t="shared" si="351"/>
        <v>5.9425353352693338E+17</v>
      </c>
      <c r="P273" s="70">
        <f t="shared" si="352"/>
        <v>101540.67640877096</v>
      </c>
      <c r="Q273" s="99">
        <f t="shared" ref="Q273:Q336" si="413">N273/M273</f>
        <v>11.353317948138413</v>
      </c>
      <c r="S273" s="71">
        <f t="shared" si="353"/>
        <v>257</v>
      </c>
      <c r="T273" s="71">
        <f t="shared" si="354"/>
        <v>2.0499999999999998</v>
      </c>
      <c r="U273" s="71">
        <v>1</v>
      </c>
      <c r="V273" s="62">
        <f t="shared" si="355"/>
        <v>1.05</v>
      </c>
      <c r="W273" s="70">
        <f t="shared" si="335"/>
        <v>5227649280000</v>
      </c>
      <c r="X273" s="70">
        <f t="shared" si="356"/>
        <v>1410681158208000</v>
      </c>
      <c r="Y273" s="70">
        <f t="shared" si="357"/>
        <v>6.0910987186510632E+16</v>
      </c>
      <c r="Z273" s="70">
        <f t="shared" si="358"/>
        <v>1.2182197437302134E+18</v>
      </c>
      <c r="AA273" s="70">
        <f t="shared" si="359"/>
        <v>101540.67640877096</v>
      </c>
      <c r="AB273" s="99">
        <f t="shared" si="332"/>
        <v>43.178422588337654</v>
      </c>
      <c r="AD273" s="71">
        <f t="shared" si="360"/>
        <v>232</v>
      </c>
      <c r="AE273" s="71">
        <f t="shared" si="361"/>
        <v>3.2249999999999996</v>
      </c>
      <c r="AF273" s="71">
        <v>1</v>
      </c>
      <c r="AG273" s="62">
        <f t="shared" si="362"/>
        <v>1.175</v>
      </c>
      <c r="AH273" s="70">
        <f t="shared" si="336"/>
        <v>455386337280</v>
      </c>
      <c r="AI273" s="70">
        <f t="shared" si="363"/>
        <v>124138315542528</v>
      </c>
      <c r="AJ273" s="70">
        <f t="shared" si="364"/>
        <v>2994480696288056.5</v>
      </c>
      <c r="AK273" s="70">
        <f t="shared" si="365"/>
        <v>1.9164676456243599E+18</v>
      </c>
      <c r="AL273" s="70">
        <f t="shared" si="366"/>
        <v>101540.67640877096</v>
      </c>
      <c r="AM273" s="99">
        <f t="shared" si="409"/>
        <v>24.122130892473649</v>
      </c>
      <c r="AO273" s="71">
        <f t="shared" si="367"/>
        <v>202</v>
      </c>
      <c r="AP273" s="71">
        <f t="shared" si="368"/>
        <v>4.55</v>
      </c>
      <c r="AQ273" s="71">
        <v>1</v>
      </c>
      <c r="AR273" s="62">
        <f t="shared" si="369"/>
        <v>1.325</v>
      </c>
      <c r="AS273" s="70">
        <f t="shared" si="337"/>
        <v>39033114624</v>
      </c>
      <c r="AT273" s="70">
        <f t="shared" si="370"/>
        <v>10447213129113.6</v>
      </c>
      <c r="AU273" s="70">
        <f t="shared" si="371"/>
        <v>66012050233094.133</v>
      </c>
      <c r="AV273" s="70">
        <f t="shared" si="372"/>
        <v>2.7038535775475466E+18</v>
      </c>
      <c r="AW273" s="70">
        <f t="shared" si="373"/>
        <v>101540.67640877096</v>
      </c>
      <c r="AX273" s="99">
        <f t="shared" si="333"/>
        <v>6.3186276969057076</v>
      </c>
      <c r="AZ273" s="71">
        <f t="shared" si="374"/>
        <v>165</v>
      </c>
      <c r="BA273" s="71">
        <f t="shared" si="375"/>
        <v>6.06</v>
      </c>
      <c r="BB273" s="71">
        <v>1</v>
      </c>
      <c r="BC273" s="62">
        <f t="shared" si="376"/>
        <v>1.51</v>
      </c>
      <c r="BD273" s="70">
        <f t="shared" si="338"/>
        <v>221276160</v>
      </c>
      <c r="BE273" s="70">
        <f t="shared" si="377"/>
        <v>55130955264</v>
      </c>
      <c r="BF273" s="70">
        <f t="shared" si="378"/>
        <v>520550036275.20563</v>
      </c>
      <c r="BG273" s="70">
        <f t="shared" si="379"/>
        <v>3.6011764131732163E+18</v>
      </c>
      <c r="BH273" s="70">
        <f t="shared" si="380"/>
        <v>101540.67640877096</v>
      </c>
      <c r="BI273" s="99">
        <f t="shared" si="331"/>
        <v>9.442064513166887</v>
      </c>
      <c r="BK273" s="71">
        <f t="shared" si="381"/>
        <v>115</v>
      </c>
      <c r="BL273" s="71">
        <f t="shared" si="382"/>
        <v>7.8199999999999994</v>
      </c>
      <c r="BM273" s="71">
        <v>1</v>
      </c>
      <c r="BN273" s="62">
        <f t="shared" si="383"/>
        <v>1.76</v>
      </c>
      <c r="BO273" s="70">
        <f t="shared" si="339"/>
        <v>93600</v>
      </c>
      <c r="BP273" s="70">
        <f t="shared" si="384"/>
        <v>18944640</v>
      </c>
      <c r="BQ273" s="70">
        <f t="shared" si="385"/>
        <v>655989145.60000503</v>
      </c>
      <c r="BR273" s="70">
        <f t="shared" si="386"/>
        <v>4.6470626321806193E+18</v>
      </c>
      <c r="BS273" s="70">
        <f t="shared" si="387"/>
        <v>101540.67640877096</v>
      </c>
      <c r="BT273" s="99">
        <f t="shared" si="329"/>
        <v>34.62663558663585</v>
      </c>
      <c r="BV273" s="71">
        <f t="shared" si="388"/>
        <v>60</v>
      </c>
      <c r="BW273" s="71">
        <f t="shared" si="389"/>
        <v>9.8550000000000004</v>
      </c>
      <c r="BX273" s="71">
        <v>12</v>
      </c>
      <c r="BY273" s="62">
        <f t="shared" si="390"/>
        <v>2.0350000000000001</v>
      </c>
      <c r="BZ273" s="70">
        <f t="shared" si="340"/>
        <v>600</v>
      </c>
      <c r="CA273" s="70">
        <f t="shared" si="391"/>
        <v>73260</v>
      </c>
      <c r="CB273" s="70">
        <f t="shared" si="392"/>
        <v>403660.80000000168</v>
      </c>
      <c r="CC273" s="70">
        <f t="shared" si="393"/>
        <v>5.8563685729079286E+18</v>
      </c>
      <c r="CD273" s="70">
        <f t="shared" si="394"/>
        <v>101540.67640877096</v>
      </c>
      <c r="CE273" s="99">
        <f t="shared" si="410"/>
        <v>5.5099754299754524</v>
      </c>
      <c r="CG273" s="71">
        <f t="shared" si="395"/>
        <v>10</v>
      </c>
      <c r="CH273" s="71">
        <f t="shared" si="396"/>
        <v>12.14</v>
      </c>
      <c r="CI273" s="71">
        <v>1</v>
      </c>
      <c r="CJ273" s="62">
        <f t="shared" si="397"/>
        <v>2.2850000000000001</v>
      </c>
      <c r="CK273" s="70">
        <f t="shared" si="341"/>
        <v>1</v>
      </c>
      <c r="CL273" s="70">
        <f t="shared" si="398"/>
        <v>22.85</v>
      </c>
      <c r="CM273" s="70">
        <f t="shared" si="399"/>
        <v>485.60000000000036</v>
      </c>
      <c r="CN273" s="70">
        <f t="shared" si="400"/>
        <v>7.2142378970169713E+18</v>
      </c>
      <c r="CO273" s="70">
        <f t="shared" si="401"/>
        <v>101540.67640877096</v>
      </c>
      <c r="CP273" s="99">
        <f t="shared" si="411"/>
        <v>21.251641137855593</v>
      </c>
      <c r="CR273" s="71">
        <f t="shared" si="402"/>
        <v>-53</v>
      </c>
      <c r="CS273" s="71">
        <f t="shared" si="403"/>
        <v>14.74</v>
      </c>
      <c r="CT273" s="71">
        <v>1</v>
      </c>
      <c r="CU273" s="62">
        <f t="shared" si="412"/>
        <v>2.6</v>
      </c>
      <c r="CV273" s="70">
        <f t="shared" si="342"/>
        <v>1</v>
      </c>
      <c r="CW273" s="70">
        <f t="shared" si="404"/>
        <v>-137.80000000000001</v>
      </c>
      <c r="CX273" s="70">
        <f t="shared" si="405"/>
        <v>9.4968489281212876E-2</v>
      </c>
      <c r="CY273" s="70">
        <f t="shared" si="406"/>
        <v>8.7592970841869988E+18</v>
      </c>
      <c r="CZ273" s="70">
        <f t="shared" si="407"/>
        <v>101540.67640877096</v>
      </c>
    </row>
    <row r="274" spans="1:104">
      <c r="A274" s="62">
        <f t="shared" si="343"/>
        <v>2702.3522012629369</v>
      </c>
      <c r="B274" s="62">
        <f t="shared" si="344"/>
        <v>8.9333333333333336</v>
      </c>
      <c r="C274" s="83">
        <f t="shared" si="328"/>
        <v>12.14</v>
      </c>
      <c r="D274" s="87"/>
      <c r="E274" s="65">
        <f t="shared" si="345"/>
        <v>1.3652361128271278E+16</v>
      </c>
      <c r="F274" s="62">
        <f t="shared" si="408"/>
        <v>53.60000000000003</v>
      </c>
      <c r="G274" s="66">
        <v>268</v>
      </c>
      <c r="H274" s="71">
        <f t="shared" si="346"/>
        <v>268</v>
      </c>
      <c r="I274" s="71">
        <f t="shared" si="347"/>
        <v>1</v>
      </c>
      <c r="J274" s="71">
        <v>1</v>
      </c>
      <c r="K274" s="62">
        <f t="shared" si="348"/>
        <v>1</v>
      </c>
      <c r="L274" s="70">
        <f t="shared" si="334"/>
        <v>39207369600000</v>
      </c>
      <c r="M274" s="70">
        <f t="shared" si="349"/>
        <v>1.05075750528E+16</v>
      </c>
      <c r="N274" s="70">
        <f t="shared" si="350"/>
        <v>1.3652361128271278E+17</v>
      </c>
      <c r="O274" s="70">
        <f t="shared" si="351"/>
        <v>6.826180564135639E+17</v>
      </c>
      <c r="P274" s="70">
        <f t="shared" si="352"/>
        <v>105211.57903583701</v>
      </c>
      <c r="Q274" s="99">
        <f t="shared" si="413"/>
        <v>12.99287519686407</v>
      </c>
      <c r="S274" s="71">
        <f t="shared" si="353"/>
        <v>258</v>
      </c>
      <c r="T274" s="71">
        <f t="shared" si="354"/>
        <v>2.0499999999999998</v>
      </c>
      <c r="U274" s="71">
        <v>1</v>
      </c>
      <c r="V274" s="62">
        <f t="shared" si="355"/>
        <v>1.05</v>
      </c>
      <c r="W274" s="70">
        <f t="shared" si="335"/>
        <v>5227649280000</v>
      </c>
      <c r="X274" s="70">
        <f t="shared" si="356"/>
        <v>1416170189952000</v>
      </c>
      <c r="Y274" s="70">
        <f t="shared" si="357"/>
        <v>6.9968350782390248E+16</v>
      </c>
      <c r="Z274" s="70">
        <f t="shared" si="358"/>
        <v>1.3993670156478057E+18</v>
      </c>
      <c r="AA274" s="70">
        <f t="shared" si="359"/>
        <v>105211.57903583701</v>
      </c>
      <c r="AB274" s="99">
        <f t="shared" si="332"/>
        <v>49.406738878440713</v>
      </c>
      <c r="AD274" s="71">
        <f t="shared" si="360"/>
        <v>233</v>
      </c>
      <c r="AE274" s="71">
        <f t="shared" si="361"/>
        <v>3.2249999999999996</v>
      </c>
      <c r="AF274" s="71">
        <v>1</v>
      </c>
      <c r="AG274" s="62">
        <f t="shared" si="362"/>
        <v>1.175</v>
      </c>
      <c r="AH274" s="70">
        <f t="shared" si="336"/>
        <v>455386337280</v>
      </c>
      <c r="AI274" s="70">
        <f t="shared" si="363"/>
        <v>124673394488832</v>
      </c>
      <c r="AJ274" s="70">
        <f t="shared" si="364"/>
        <v>3439755049896467</v>
      </c>
      <c r="AK274" s="70">
        <f t="shared" si="365"/>
        <v>2.2014432319337431E+18</v>
      </c>
      <c r="AL274" s="70">
        <f t="shared" si="366"/>
        <v>105211.57903583701</v>
      </c>
      <c r="AM274" s="99">
        <f t="shared" si="409"/>
        <v>27.590129104927783</v>
      </c>
      <c r="AO274" s="71">
        <f t="shared" si="367"/>
        <v>203</v>
      </c>
      <c r="AP274" s="71">
        <f t="shared" si="368"/>
        <v>4.55</v>
      </c>
      <c r="AQ274" s="71">
        <v>1</v>
      </c>
      <c r="AR274" s="62">
        <f t="shared" si="369"/>
        <v>1.325</v>
      </c>
      <c r="AS274" s="70">
        <f t="shared" si="337"/>
        <v>39033114624</v>
      </c>
      <c r="AT274" s="70">
        <f t="shared" si="370"/>
        <v>10498932005990.4</v>
      </c>
      <c r="AU274" s="70">
        <f t="shared" si="371"/>
        <v>75827933512736.859</v>
      </c>
      <c r="AV274" s="70">
        <f t="shared" si="372"/>
        <v>3.1059121566817157E+18</v>
      </c>
      <c r="AW274" s="70">
        <f t="shared" si="373"/>
        <v>105211.57903583701</v>
      </c>
      <c r="AX274" s="99">
        <f t="shared" si="333"/>
        <v>7.2224425750611143</v>
      </c>
      <c r="AZ274" s="71">
        <f t="shared" si="374"/>
        <v>166</v>
      </c>
      <c r="BA274" s="71">
        <f t="shared" si="375"/>
        <v>6.06</v>
      </c>
      <c r="BB274" s="71">
        <v>1</v>
      </c>
      <c r="BC274" s="62">
        <f t="shared" si="376"/>
        <v>1.51</v>
      </c>
      <c r="BD274" s="70">
        <f t="shared" si="338"/>
        <v>221276160</v>
      </c>
      <c r="BE274" s="70">
        <f t="shared" si="377"/>
        <v>55465082265.599998</v>
      </c>
      <c r="BF274" s="70">
        <f t="shared" si="378"/>
        <v>597954970362.97571</v>
      </c>
      <c r="BG274" s="70">
        <f t="shared" si="379"/>
        <v>4.136665421866197E+18</v>
      </c>
      <c r="BH274" s="70">
        <f t="shared" si="380"/>
        <v>105211.57903583701</v>
      </c>
      <c r="BI274" s="99">
        <f t="shared" si="331"/>
        <v>10.78074611878532</v>
      </c>
      <c r="BK274" s="71">
        <f t="shared" si="381"/>
        <v>116</v>
      </c>
      <c r="BL274" s="71">
        <f t="shared" si="382"/>
        <v>7.8199999999999994</v>
      </c>
      <c r="BM274" s="71">
        <v>1</v>
      </c>
      <c r="BN274" s="62">
        <f t="shared" si="383"/>
        <v>1.76</v>
      </c>
      <c r="BO274" s="70">
        <f t="shared" si="339"/>
        <v>93600</v>
      </c>
      <c r="BP274" s="70">
        <f t="shared" si="384"/>
        <v>19109376</v>
      </c>
      <c r="BQ274" s="70">
        <f t="shared" si="385"/>
        <v>753533652.44663632</v>
      </c>
      <c r="BR274" s="70">
        <f t="shared" si="386"/>
        <v>5.3380732011540695E+18</v>
      </c>
      <c r="BS274" s="70">
        <f t="shared" si="387"/>
        <v>105211.57903583701</v>
      </c>
      <c r="BT274" s="99">
        <f t="shared" si="329"/>
        <v>39.432666584541344</v>
      </c>
      <c r="BV274" s="71">
        <f t="shared" si="388"/>
        <v>61</v>
      </c>
      <c r="BW274" s="71">
        <f t="shared" si="389"/>
        <v>9.8550000000000004</v>
      </c>
      <c r="BX274" s="71">
        <v>1</v>
      </c>
      <c r="BY274" s="62">
        <f t="shared" si="390"/>
        <v>2.0350000000000001</v>
      </c>
      <c r="BZ274" s="70">
        <f t="shared" si="340"/>
        <v>600</v>
      </c>
      <c r="CA274" s="70">
        <f t="shared" si="391"/>
        <v>74481</v>
      </c>
      <c r="CB274" s="70">
        <f t="shared" si="392"/>
        <v>463684.49693678902</v>
      </c>
      <c r="CC274" s="70">
        <f t="shared" si="393"/>
        <v>6.7272009459556731E+18</v>
      </c>
      <c r="CD274" s="70">
        <f t="shared" si="394"/>
        <v>105211.57903583701</v>
      </c>
      <c r="CE274" s="99">
        <f t="shared" si="410"/>
        <v>6.2255407008067696</v>
      </c>
      <c r="CG274" s="71">
        <f t="shared" si="395"/>
        <v>11</v>
      </c>
      <c r="CH274" s="71">
        <f t="shared" si="396"/>
        <v>12.14</v>
      </c>
      <c r="CI274" s="71">
        <v>1</v>
      </c>
      <c r="CJ274" s="62">
        <f t="shared" si="397"/>
        <v>2.2850000000000001</v>
      </c>
      <c r="CK274" s="70">
        <f t="shared" si="341"/>
        <v>1</v>
      </c>
      <c r="CL274" s="70">
        <f t="shared" si="398"/>
        <v>25.135000000000002</v>
      </c>
      <c r="CM274" s="70">
        <f t="shared" si="399"/>
        <v>557.80792118656063</v>
      </c>
      <c r="CN274" s="70">
        <f t="shared" si="400"/>
        <v>8.2869832048606659E+18</v>
      </c>
      <c r="CO274" s="70">
        <f t="shared" si="401"/>
        <v>105211.57903583701</v>
      </c>
      <c r="CP274" s="99">
        <f t="shared" si="411"/>
        <v>22.192477469129127</v>
      </c>
      <c r="CR274" s="71">
        <f t="shared" si="402"/>
        <v>-52</v>
      </c>
      <c r="CS274" s="71">
        <f t="shared" si="403"/>
        <v>14.74</v>
      </c>
      <c r="CT274" s="71">
        <v>1</v>
      </c>
      <c r="CU274" s="62">
        <f t="shared" si="412"/>
        <v>2.6</v>
      </c>
      <c r="CV274" s="70">
        <f t="shared" si="342"/>
        <v>1</v>
      </c>
      <c r="CW274" s="70">
        <f t="shared" si="404"/>
        <v>-135.20000000000002</v>
      </c>
      <c r="CX274" s="70">
        <f t="shared" si="405"/>
        <v>0.10909014741388277</v>
      </c>
      <c r="CY274" s="70">
        <f t="shared" si="406"/>
        <v>1.0061790151535933E+19</v>
      </c>
      <c r="CZ274" s="70">
        <f t="shared" si="407"/>
        <v>105211.57903583701</v>
      </c>
    </row>
    <row r="275" spans="1:104">
      <c r="A275" s="62">
        <f t="shared" si="343"/>
        <v>2797.6504458330528</v>
      </c>
      <c r="B275" s="62">
        <f t="shared" si="344"/>
        <v>8.9666666666666668</v>
      </c>
      <c r="C275" s="83">
        <f t="shared" si="328"/>
        <v>12.14</v>
      </c>
      <c r="D275" s="87"/>
      <c r="E275" s="65">
        <f t="shared" si="345"/>
        <v>1.5682444769870682E+16</v>
      </c>
      <c r="F275" s="62">
        <f t="shared" si="408"/>
        <v>53.800000000000033</v>
      </c>
      <c r="G275" s="66">
        <v>269</v>
      </c>
      <c r="H275" s="71">
        <f t="shared" si="346"/>
        <v>269</v>
      </c>
      <c r="I275" s="71">
        <f t="shared" si="347"/>
        <v>1</v>
      </c>
      <c r="J275" s="71">
        <v>1</v>
      </c>
      <c r="K275" s="62">
        <f t="shared" si="348"/>
        <v>1</v>
      </c>
      <c r="L275" s="70">
        <f t="shared" si="334"/>
        <v>39207369600000</v>
      </c>
      <c r="M275" s="70">
        <f t="shared" si="349"/>
        <v>1.05467824224E+16</v>
      </c>
      <c r="N275" s="70">
        <f t="shared" si="350"/>
        <v>1.5682444769870682E+17</v>
      </c>
      <c r="O275" s="70">
        <f t="shared" si="351"/>
        <v>7.8412223849353408E+17</v>
      </c>
      <c r="P275" s="70">
        <f t="shared" si="352"/>
        <v>109015.11237262796</v>
      </c>
      <c r="Q275" s="99">
        <f t="shared" si="413"/>
        <v>14.869411486638048</v>
      </c>
      <c r="S275" s="71">
        <f t="shared" si="353"/>
        <v>259</v>
      </c>
      <c r="T275" s="71">
        <f t="shared" si="354"/>
        <v>2.0499999999999998</v>
      </c>
      <c r="U275" s="71">
        <v>1</v>
      </c>
      <c r="V275" s="62">
        <f t="shared" si="355"/>
        <v>1.05</v>
      </c>
      <c r="W275" s="70">
        <f t="shared" si="335"/>
        <v>5227649280000</v>
      </c>
      <c r="X275" s="70">
        <f t="shared" si="356"/>
        <v>1421659221696000</v>
      </c>
      <c r="Y275" s="70">
        <f t="shared" si="357"/>
        <v>8.03725294455872E+16</v>
      </c>
      <c r="Z275" s="70">
        <f t="shared" si="358"/>
        <v>1.6074505889117448E+18</v>
      </c>
      <c r="AA275" s="70">
        <f t="shared" si="359"/>
        <v>109015.11237262796</v>
      </c>
      <c r="AB275" s="99">
        <f t="shared" si="332"/>
        <v>56.534314425720815</v>
      </c>
      <c r="AD275" s="71">
        <f t="shared" si="360"/>
        <v>234</v>
      </c>
      <c r="AE275" s="71">
        <f t="shared" si="361"/>
        <v>3.2249999999999996</v>
      </c>
      <c r="AF275" s="71">
        <v>1</v>
      </c>
      <c r="AG275" s="62">
        <f t="shared" si="362"/>
        <v>1.175</v>
      </c>
      <c r="AH275" s="70">
        <f t="shared" si="336"/>
        <v>455386337280</v>
      </c>
      <c r="AI275" s="70">
        <f t="shared" si="363"/>
        <v>125208473435136</v>
      </c>
      <c r="AJ275" s="70">
        <f t="shared" si="364"/>
        <v>3951240967408815</v>
      </c>
      <c r="AK275" s="70">
        <f t="shared" si="365"/>
        <v>2.5287942191416474E+18</v>
      </c>
      <c r="AL275" s="70">
        <f t="shared" si="366"/>
        <v>109015.11237262796</v>
      </c>
      <c r="AM275" s="99">
        <f t="shared" si="409"/>
        <v>31.557296874606074</v>
      </c>
      <c r="AO275" s="71">
        <f t="shared" si="367"/>
        <v>204</v>
      </c>
      <c r="AP275" s="71">
        <f t="shared" si="368"/>
        <v>4.55</v>
      </c>
      <c r="AQ275" s="71">
        <v>1</v>
      </c>
      <c r="AR275" s="62">
        <f t="shared" si="369"/>
        <v>1.325</v>
      </c>
      <c r="AS275" s="70">
        <f t="shared" si="337"/>
        <v>39033114624</v>
      </c>
      <c r="AT275" s="70">
        <f t="shared" si="370"/>
        <v>10550650882867.199</v>
      </c>
      <c r="AU275" s="70">
        <f t="shared" si="371"/>
        <v>87103422488905.391</v>
      </c>
      <c r="AV275" s="70">
        <f t="shared" si="372"/>
        <v>3.56775618514558E+18</v>
      </c>
      <c r="AW275" s="70">
        <f t="shared" si="373"/>
        <v>109015.11237262796</v>
      </c>
      <c r="AX275" s="99">
        <f t="shared" si="333"/>
        <v>8.2557392388321116</v>
      </c>
      <c r="AZ275" s="71">
        <f t="shared" si="374"/>
        <v>167</v>
      </c>
      <c r="BA275" s="71">
        <f t="shared" si="375"/>
        <v>6.06</v>
      </c>
      <c r="BB275" s="71">
        <v>1</v>
      </c>
      <c r="BC275" s="62">
        <f t="shared" si="376"/>
        <v>1.51</v>
      </c>
      <c r="BD275" s="70">
        <f t="shared" si="338"/>
        <v>221276160</v>
      </c>
      <c r="BE275" s="70">
        <f t="shared" si="377"/>
        <v>55799209267.199997</v>
      </c>
      <c r="BF275" s="70">
        <f t="shared" si="378"/>
        <v>686869890818.2511</v>
      </c>
      <c r="BG275" s="70">
        <f t="shared" si="379"/>
        <v>4.7517807652708157E+18</v>
      </c>
      <c r="BH275" s="70">
        <f t="shared" si="380"/>
        <v>109015.11237262796</v>
      </c>
      <c r="BI275" s="99">
        <f t="shared" si="331"/>
        <v>12.309670689581051</v>
      </c>
      <c r="BK275" s="71">
        <f t="shared" si="381"/>
        <v>117</v>
      </c>
      <c r="BL275" s="71">
        <f t="shared" si="382"/>
        <v>7.8199999999999994</v>
      </c>
      <c r="BM275" s="71">
        <v>1</v>
      </c>
      <c r="BN275" s="62">
        <f t="shared" si="383"/>
        <v>1.76</v>
      </c>
      <c r="BO275" s="70">
        <f t="shared" si="339"/>
        <v>93600</v>
      </c>
      <c r="BP275" s="70">
        <f t="shared" si="384"/>
        <v>19274112</v>
      </c>
      <c r="BQ275" s="70">
        <f t="shared" si="385"/>
        <v>865582867.00035846</v>
      </c>
      <c r="BR275" s="70">
        <f t="shared" si="386"/>
        <v>6.131835905019436E+18</v>
      </c>
      <c r="BS275" s="70">
        <f t="shared" si="387"/>
        <v>109015.11237262796</v>
      </c>
      <c r="BT275" s="99">
        <f t="shared" si="329"/>
        <v>44.909091894887737</v>
      </c>
      <c r="BV275" s="71">
        <f t="shared" si="388"/>
        <v>62</v>
      </c>
      <c r="BW275" s="71">
        <f t="shared" si="389"/>
        <v>9.8550000000000004</v>
      </c>
      <c r="BX275" s="71">
        <v>1</v>
      </c>
      <c r="BY275" s="62">
        <f t="shared" si="390"/>
        <v>2.0350000000000001</v>
      </c>
      <c r="BZ275" s="70">
        <f t="shared" si="340"/>
        <v>600</v>
      </c>
      <c r="CA275" s="70">
        <f t="shared" si="391"/>
        <v>75702</v>
      </c>
      <c r="CB275" s="70">
        <f t="shared" si="392"/>
        <v>532633.61886891734</v>
      </c>
      <c r="CC275" s="70">
        <f t="shared" si="393"/>
        <v>7.7275246603537797E+18</v>
      </c>
      <c r="CD275" s="70">
        <f t="shared" si="394"/>
        <v>109015.11237262796</v>
      </c>
      <c r="CE275" s="99">
        <f t="shared" si="410"/>
        <v>7.0359253238873123</v>
      </c>
      <c r="CG275" s="71">
        <f t="shared" si="395"/>
        <v>12</v>
      </c>
      <c r="CH275" s="71">
        <f t="shared" si="396"/>
        <v>12.14</v>
      </c>
      <c r="CI275" s="71">
        <v>1</v>
      </c>
      <c r="CJ275" s="62">
        <f t="shared" si="397"/>
        <v>2.2850000000000001</v>
      </c>
      <c r="CK275" s="70">
        <f t="shared" si="341"/>
        <v>1</v>
      </c>
      <c r="CL275" s="70">
        <f t="shared" si="398"/>
        <v>27.42</v>
      </c>
      <c r="CM275" s="70">
        <f t="shared" si="399"/>
        <v>640.75304147131794</v>
      </c>
      <c r="CN275" s="70">
        <f t="shared" si="400"/>
        <v>9.5192439753115034E+18</v>
      </c>
      <c r="CO275" s="70">
        <f t="shared" si="401"/>
        <v>109015.11237262796</v>
      </c>
      <c r="CP275" s="99">
        <f t="shared" si="411"/>
        <v>23.368090498589275</v>
      </c>
      <c r="CR275" s="71">
        <f t="shared" si="402"/>
        <v>-51</v>
      </c>
      <c r="CS275" s="71">
        <f t="shared" si="403"/>
        <v>14.74</v>
      </c>
      <c r="CT275" s="71">
        <v>1</v>
      </c>
      <c r="CU275" s="62">
        <f t="shared" si="412"/>
        <v>2.6</v>
      </c>
      <c r="CV275" s="70">
        <f t="shared" si="342"/>
        <v>1</v>
      </c>
      <c r="CW275" s="70">
        <f t="shared" si="404"/>
        <v>-132.6</v>
      </c>
      <c r="CX275" s="70">
        <f t="shared" si="405"/>
        <v>0.12531167288071121</v>
      </c>
      <c r="CY275" s="70">
        <f t="shared" si="406"/>
        <v>1.1557961795394693E+19</v>
      </c>
      <c r="CZ275" s="70">
        <f t="shared" si="407"/>
        <v>109015.11237262796</v>
      </c>
    </row>
    <row r="276" spans="1:104">
      <c r="A276" s="62">
        <f t="shared" si="343"/>
        <v>2896.3093757401516</v>
      </c>
      <c r="B276" s="62">
        <f t="shared" si="344"/>
        <v>9</v>
      </c>
      <c r="C276" s="83">
        <f t="shared" si="328"/>
        <v>12.14</v>
      </c>
      <c r="D276" s="87"/>
      <c r="E276" s="65">
        <f t="shared" si="345"/>
        <v>1.8014398509482304E+16</v>
      </c>
      <c r="F276" s="62">
        <f t="shared" si="408"/>
        <v>54.000000000000021</v>
      </c>
      <c r="G276" s="66">
        <v>270</v>
      </c>
      <c r="H276" s="71">
        <f t="shared" si="346"/>
        <v>270</v>
      </c>
      <c r="I276" s="71">
        <f t="shared" si="347"/>
        <v>1</v>
      </c>
      <c r="J276" s="71">
        <v>1</v>
      </c>
      <c r="K276" s="62">
        <f t="shared" si="348"/>
        <v>1</v>
      </c>
      <c r="L276" s="70">
        <f t="shared" si="334"/>
        <v>39207369600000</v>
      </c>
      <c r="M276" s="70">
        <f t="shared" si="349"/>
        <v>1.0585989792E+16</v>
      </c>
      <c r="N276" s="70">
        <f t="shared" si="350"/>
        <v>1.8014398509482304E+17</v>
      </c>
      <c r="O276" s="70">
        <f t="shared" si="351"/>
        <v>9.007199254741152E+17</v>
      </c>
      <c r="P276" s="70">
        <f t="shared" si="352"/>
        <v>112956.06565386591</v>
      </c>
      <c r="Q276" s="99">
        <f t="shared" si="413"/>
        <v>17.017207519977084</v>
      </c>
      <c r="S276" s="71">
        <f t="shared" si="353"/>
        <v>260</v>
      </c>
      <c r="T276" s="71">
        <f t="shared" si="354"/>
        <v>2.0499999999999998</v>
      </c>
      <c r="U276" s="71">
        <v>15</v>
      </c>
      <c r="V276" s="62">
        <f t="shared" si="355"/>
        <v>1.05</v>
      </c>
      <c r="W276" s="70">
        <f t="shared" si="335"/>
        <v>78414739200000</v>
      </c>
      <c r="X276" s="70">
        <f t="shared" si="356"/>
        <v>2.14072238016E+16</v>
      </c>
      <c r="Y276" s="70">
        <f t="shared" si="357"/>
        <v>9.2323792361096768E+16</v>
      </c>
      <c r="Z276" s="70">
        <f t="shared" si="358"/>
        <v>1.8464758472219361E+18</v>
      </c>
      <c r="AA276" s="70">
        <f t="shared" si="359"/>
        <v>112956.06565386591</v>
      </c>
      <c r="AB276" s="99">
        <f t="shared" si="332"/>
        <v>4.3127400926315529</v>
      </c>
      <c r="AD276" s="71">
        <f t="shared" si="360"/>
        <v>235</v>
      </c>
      <c r="AE276" s="71">
        <f t="shared" si="361"/>
        <v>3.2249999999999996</v>
      </c>
      <c r="AF276" s="71">
        <v>1</v>
      </c>
      <c r="AG276" s="62">
        <f t="shared" si="362"/>
        <v>1.175</v>
      </c>
      <c r="AH276" s="70">
        <f t="shared" si="336"/>
        <v>455386337280</v>
      </c>
      <c r="AI276" s="70">
        <f t="shared" si="363"/>
        <v>125743552381440</v>
      </c>
      <c r="AJ276" s="70">
        <f t="shared" si="364"/>
        <v>4538783999459400</v>
      </c>
      <c r="AK276" s="70">
        <f t="shared" si="365"/>
        <v>2.9048217596540211E+18</v>
      </c>
      <c r="AL276" s="70">
        <f t="shared" si="366"/>
        <v>112956.06565386591</v>
      </c>
      <c r="AM276" s="99">
        <f t="shared" si="409"/>
        <v>36.095560476064087</v>
      </c>
      <c r="AO276" s="71">
        <f t="shared" si="367"/>
        <v>205</v>
      </c>
      <c r="AP276" s="71">
        <f t="shared" si="368"/>
        <v>4.55</v>
      </c>
      <c r="AQ276" s="71">
        <v>1</v>
      </c>
      <c r="AR276" s="62">
        <f t="shared" si="369"/>
        <v>1.325</v>
      </c>
      <c r="AS276" s="70">
        <f t="shared" si="337"/>
        <v>39033114624</v>
      </c>
      <c r="AT276" s="70">
        <f t="shared" si="370"/>
        <v>10602369759744</v>
      </c>
      <c r="AU276" s="70">
        <f t="shared" si="371"/>
        <v>100055558127617.37</v>
      </c>
      <c r="AV276" s="70">
        <f t="shared" si="372"/>
        <v>4.0982756609072241E+18</v>
      </c>
      <c r="AW276" s="70">
        <f t="shared" si="373"/>
        <v>112956.06565386591</v>
      </c>
      <c r="AX276" s="99">
        <f t="shared" si="333"/>
        <v>9.4370938191117446</v>
      </c>
      <c r="AZ276" s="71">
        <f t="shared" si="374"/>
        <v>168</v>
      </c>
      <c r="BA276" s="71">
        <f t="shared" si="375"/>
        <v>6.06</v>
      </c>
      <c r="BB276" s="71">
        <v>1</v>
      </c>
      <c r="BC276" s="62">
        <f t="shared" si="376"/>
        <v>1.51</v>
      </c>
      <c r="BD276" s="70">
        <f t="shared" si="338"/>
        <v>221276160</v>
      </c>
      <c r="BE276" s="70">
        <f t="shared" si="377"/>
        <v>56133336268.800003</v>
      </c>
      <c r="BF276" s="70">
        <f t="shared" si="378"/>
        <v>789006313679.91809</v>
      </c>
      <c r="BG276" s="70">
        <f t="shared" si="379"/>
        <v>5.4583627483731374E+18</v>
      </c>
      <c r="BH276" s="70">
        <f t="shared" si="380"/>
        <v>112956.06565386591</v>
      </c>
      <c r="BI276" s="99">
        <f t="shared" si="331"/>
        <v>14.055931218869368</v>
      </c>
      <c r="BK276" s="71">
        <f t="shared" si="381"/>
        <v>118</v>
      </c>
      <c r="BL276" s="71">
        <f t="shared" si="382"/>
        <v>7.8199999999999994</v>
      </c>
      <c r="BM276" s="71">
        <v>1</v>
      </c>
      <c r="BN276" s="62">
        <f t="shared" si="383"/>
        <v>1.76</v>
      </c>
      <c r="BO276" s="70">
        <f t="shared" si="339"/>
        <v>93600</v>
      </c>
      <c r="BP276" s="70">
        <f t="shared" si="384"/>
        <v>19438848</v>
      </c>
      <c r="BQ276" s="70">
        <f t="shared" si="385"/>
        <v>994293615.43692911</v>
      </c>
      <c r="BR276" s="70">
        <f t="shared" si="386"/>
        <v>7.0436298172075796E+18</v>
      </c>
      <c r="BS276" s="70">
        <f t="shared" si="387"/>
        <v>112956.06565386591</v>
      </c>
      <c r="BT276" s="99">
        <f t="shared" si="329"/>
        <v>51.149822018101538</v>
      </c>
      <c r="BV276" s="71">
        <f t="shared" si="388"/>
        <v>63</v>
      </c>
      <c r="BW276" s="71">
        <f t="shared" si="389"/>
        <v>9.8550000000000004</v>
      </c>
      <c r="BX276" s="71">
        <v>1</v>
      </c>
      <c r="BY276" s="62">
        <f t="shared" si="390"/>
        <v>2.0350000000000001</v>
      </c>
      <c r="BZ276" s="70">
        <f t="shared" si="340"/>
        <v>600</v>
      </c>
      <c r="CA276" s="70">
        <f t="shared" si="391"/>
        <v>76923</v>
      </c>
      <c r="CB276" s="70">
        <f t="shared" si="392"/>
        <v>611835.36181084311</v>
      </c>
      <c r="CC276" s="70">
        <f t="shared" si="393"/>
        <v>8.8765948655474063E+18</v>
      </c>
      <c r="CD276" s="70">
        <f t="shared" si="394"/>
        <v>112956.06565386591</v>
      </c>
      <c r="CE276" s="99">
        <f t="shared" si="410"/>
        <v>7.953867657408618</v>
      </c>
      <c r="CG276" s="71">
        <f t="shared" si="395"/>
        <v>13</v>
      </c>
      <c r="CH276" s="71">
        <f t="shared" si="396"/>
        <v>12.14</v>
      </c>
      <c r="CI276" s="71">
        <v>1</v>
      </c>
      <c r="CJ276" s="62">
        <f t="shared" si="397"/>
        <v>2.2850000000000001</v>
      </c>
      <c r="CK276" s="70">
        <f t="shared" si="341"/>
        <v>1</v>
      </c>
      <c r="CL276" s="70">
        <f t="shared" si="398"/>
        <v>29.705000000000002</v>
      </c>
      <c r="CM276" s="70">
        <f t="shared" si="399"/>
        <v>736.03196469744989</v>
      </c>
      <c r="CN276" s="70">
        <f t="shared" si="400"/>
        <v>1.0934739895255759E+19</v>
      </c>
      <c r="CO276" s="70">
        <f t="shared" si="401"/>
        <v>112956.06565386591</v>
      </c>
      <c r="CP276" s="99">
        <f t="shared" si="411"/>
        <v>24.778049644755086</v>
      </c>
      <c r="CR276" s="71">
        <f t="shared" si="402"/>
        <v>-50</v>
      </c>
      <c r="CS276" s="71">
        <f t="shared" si="403"/>
        <v>14.74</v>
      </c>
      <c r="CT276" s="71">
        <v>1</v>
      </c>
      <c r="CU276" s="62">
        <f t="shared" si="412"/>
        <v>2.6</v>
      </c>
      <c r="CV276" s="70">
        <f t="shared" si="342"/>
        <v>1</v>
      </c>
      <c r="CW276" s="70">
        <f t="shared" si="404"/>
        <v>-130</v>
      </c>
      <c r="CX276" s="70">
        <f t="shared" si="405"/>
        <v>0.14394531249999953</v>
      </c>
      <c r="CY276" s="70">
        <f t="shared" si="406"/>
        <v>1.3276611701488458E+19</v>
      </c>
      <c r="CZ276" s="70">
        <f t="shared" si="407"/>
        <v>112956.06565386591</v>
      </c>
    </row>
    <row r="277" spans="1:104">
      <c r="A277" s="62">
        <f t="shared" si="343"/>
        <v>2998.4475052966964</v>
      </c>
      <c r="B277" s="62">
        <f t="shared" si="344"/>
        <v>9.0333333333333332</v>
      </c>
      <c r="C277" s="83">
        <f t="shared" si="328"/>
        <v>12.14</v>
      </c>
      <c r="D277" s="87"/>
      <c r="E277" s="65">
        <f t="shared" si="345"/>
        <v>2.0693109934103368E+16</v>
      </c>
      <c r="F277" s="62">
        <f t="shared" si="408"/>
        <v>54.200000000000024</v>
      </c>
      <c r="G277" s="66">
        <v>271</v>
      </c>
      <c r="H277" s="71">
        <f t="shared" si="346"/>
        <v>271</v>
      </c>
      <c r="I277" s="71">
        <f t="shared" si="347"/>
        <v>1</v>
      </c>
      <c r="J277" s="71">
        <v>1</v>
      </c>
      <c r="K277" s="62">
        <f t="shared" si="348"/>
        <v>1</v>
      </c>
      <c r="L277" s="70">
        <f t="shared" si="334"/>
        <v>39207369600000</v>
      </c>
      <c r="M277" s="70">
        <f t="shared" si="349"/>
        <v>1.06251971616E+16</v>
      </c>
      <c r="N277" s="70">
        <f t="shared" si="350"/>
        <v>2.0693109934103366E+17</v>
      </c>
      <c r="O277" s="70">
        <f t="shared" si="351"/>
        <v>1.0346554967051684E+18</v>
      </c>
      <c r="P277" s="70">
        <f t="shared" si="352"/>
        <v>117039.4009567477</v>
      </c>
      <c r="Q277" s="99">
        <f t="shared" si="413"/>
        <v>19.475506778254726</v>
      </c>
      <c r="S277" s="71">
        <f t="shared" si="353"/>
        <v>261</v>
      </c>
      <c r="T277" s="71">
        <f t="shared" si="354"/>
        <v>2.0499999999999998</v>
      </c>
      <c r="U277" s="71">
        <v>1</v>
      </c>
      <c r="V277" s="62">
        <f t="shared" si="355"/>
        <v>1.05</v>
      </c>
      <c r="W277" s="70">
        <f t="shared" si="335"/>
        <v>78414739200000</v>
      </c>
      <c r="X277" s="70">
        <f t="shared" si="356"/>
        <v>2.148955927776E+16</v>
      </c>
      <c r="Y277" s="70">
        <f t="shared" si="357"/>
        <v>1.0605218841227968E+17</v>
      </c>
      <c r="Z277" s="70">
        <f t="shared" si="358"/>
        <v>2.1210437682455951E+18</v>
      </c>
      <c r="AA277" s="70">
        <f t="shared" si="359"/>
        <v>117039.4009567477</v>
      </c>
      <c r="AB277" s="99">
        <f t="shared" si="332"/>
        <v>4.9350564635374043</v>
      </c>
      <c r="AD277" s="71">
        <f t="shared" si="360"/>
        <v>236</v>
      </c>
      <c r="AE277" s="71">
        <f t="shared" si="361"/>
        <v>3.2249999999999996</v>
      </c>
      <c r="AF277" s="71">
        <v>1</v>
      </c>
      <c r="AG277" s="62">
        <f t="shared" si="362"/>
        <v>1.175</v>
      </c>
      <c r="AH277" s="70">
        <f t="shared" si="336"/>
        <v>455386337280</v>
      </c>
      <c r="AI277" s="70">
        <f t="shared" si="363"/>
        <v>126278631327744</v>
      </c>
      <c r="AJ277" s="70">
        <f t="shared" si="364"/>
        <v>5213693713865877</v>
      </c>
      <c r="AK277" s="70">
        <f t="shared" si="365"/>
        <v>3.3367639768741678E+18</v>
      </c>
      <c r="AL277" s="70">
        <f t="shared" si="366"/>
        <v>117039.4009567477</v>
      </c>
      <c r="AM277" s="99">
        <f t="shared" si="409"/>
        <v>41.287220640951027</v>
      </c>
      <c r="AO277" s="71">
        <f t="shared" si="367"/>
        <v>206</v>
      </c>
      <c r="AP277" s="71">
        <f t="shared" si="368"/>
        <v>4.55</v>
      </c>
      <c r="AQ277" s="71">
        <v>1</v>
      </c>
      <c r="AR277" s="62">
        <f t="shared" si="369"/>
        <v>1.325</v>
      </c>
      <c r="AS277" s="70">
        <f t="shared" si="337"/>
        <v>39033114624</v>
      </c>
      <c r="AT277" s="70">
        <f t="shared" si="370"/>
        <v>10654088636620.799</v>
      </c>
      <c r="AU277" s="70">
        <f t="shared" si="371"/>
        <v>114933655029504.28</v>
      </c>
      <c r="AV277" s="70">
        <f t="shared" si="372"/>
        <v>4.7076825100085156E+18</v>
      </c>
      <c r="AW277" s="70">
        <f t="shared" si="373"/>
        <v>117039.4009567477</v>
      </c>
      <c r="AX277" s="99">
        <f t="shared" si="333"/>
        <v>10.787750970500491</v>
      </c>
      <c r="AZ277" s="71">
        <f t="shared" si="374"/>
        <v>169</v>
      </c>
      <c r="BA277" s="71">
        <f t="shared" si="375"/>
        <v>6.06</v>
      </c>
      <c r="BB277" s="71">
        <v>1</v>
      </c>
      <c r="BC277" s="62">
        <f t="shared" si="376"/>
        <v>1.51</v>
      </c>
      <c r="BD277" s="70">
        <f t="shared" si="338"/>
        <v>221276160</v>
      </c>
      <c r="BE277" s="70">
        <f t="shared" si="377"/>
        <v>56467463270.400002</v>
      </c>
      <c r="BF277" s="70">
        <f t="shared" si="378"/>
        <v>906330254606.39661</v>
      </c>
      <c r="BG277" s="70">
        <f t="shared" si="379"/>
        <v>6.2700123100333199E+18</v>
      </c>
      <c r="BH277" s="70">
        <f t="shared" si="380"/>
        <v>117039.4009567477</v>
      </c>
      <c r="BI277" s="99">
        <f t="shared" si="331"/>
        <v>16.05048645919058</v>
      </c>
      <c r="BK277" s="71">
        <f t="shared" si="381"/>
        <v>119</v>
      </c>
      <c r="BL277" s="71">
        <f t="shared" si="382"/>
        <v>7.8199999999999994</v>
      </c>
      <c r="BM277" s="71">
        <v>1</v>
      </c>
      <c r="BN277" s="62">
        <f t="shared" si="383"/>
        <v>1.76</v>
      </c>
      <c r="BO277" s="70">
        <f t="shared" si="339"/>
        <v>93600</v>
      </c>
      <c r="BP277" s="70">
        <f t="shared" si="384"/>
        <v>19603584</v>
      </c>
      <c r="BQ277" s="70">
        <f t="shared" si="385"/>
        <v>1142143440.4364555</v>
      </c>
      <c r="BR277" s="70">
        <f t="shared" si="386"/>
        <v>8.0910059842344161E+18</v>
      </c>
      <c r="BS277" s="70">
        <f t="shared" si="387"/>
        <v>117039.4009567477</v>
      </c>
      <c r="BT277" s="99">
        <f t="shared" si="329"/>
        <v>58.261970894529057</v>
      </c>
      <c r="BV277" s="71">
        <f t="shared" si="388"/>
        <v>64</v>
      </c>
      <c r="BW277" s="71">
        <f t="shared" si="389"/>
        <v>9.8550000000000004</v>
      </c>
      <c r="BX277" s="71">
        <v>1</v>
      </c>
      <c r="BY277" s="62">
        <f t="shared" si="390"/>
        <v>2.0350000000000001</v>
      </c>
      <c r="BZ277" s="70">
        <f t="shared" si="340"/>
        <v>600</v>
      </c>
      <c r="CA277" s="70">
        <f t="shared" si="391"/>
        <v>78144</v>
      </c>
      <c r="CB277" s="70">
        <f t="shared" si="392"/>
        <v>702814.27364113135</v>
      </c>
      <c r="CC277" s="70">
        <f t="shared" si="393"/>
        <v>1.0196529920029436E+19</v>
      </c>
      <c r="CD277" s="70">
        <f t="shared" si="394"/>
        <v>117039.4009567477</v>
      </c>
      <c r="CE277" s="99">
        <f t="shared" si="410"/>
        <v>8.9938354018367548</v>
      </c>
      <c r="CG277" s="71">
        <f t="shared" si="395"/>
        <v>14</v>
      </c>
      <c r="CH277" s="71">
        <f t="shared" si="396"/>
        <v>12.14</v>
      </c>
      <c r="CI277" s="71">
        <v>1</v>
      </c>
      <c r="CJ277" s="62">
        <f t="shared" si="397"/>
        <v>2.2850000000000001</v>
      </c>
      <c r="CK277" s="70">
        <f t="shared" si="341"/>
        <v>1</v>
      </c>
      <c r="CL277" s="70">
        <f t="shared" si="398"/>
        <v>31.990000000000002</v>
      </c>
      <c r="CM277" s="70">
        <f t="shared" si="399"/>
        <v>845.47870707319646</v>
      </c>
      <c r="CN277" s="70">
        <f t="shared" si="400"/>
        <v>1.2560717730000746E+19</v>
      </c>
      <c r="CO277" s="70">
        <f t="shared" si="401"/>
        <v>117039.4009567477</v>
      </c>
      <c r="CP277" s="99">
        <f t="shared" si="411"/>
        <v>26.429468805038962</v>
      </c>
      <c r="CR277" s="71">
        <f t="shared" si="402"/>
        <v>-49</v>
      </c>
      <c r="CS277" s="71">
        <f t="shared" si="403"/>
        <v>14.74</v>
      </c>
      <c r="CT277" s="71">
        <v>1</v>
      </c>
      <c r="CU277" s="62">
        <f t="shared" si="412"/>
        <v>2.6</v>
      </c>
      <c r="CV277" s="70">
        <f t="shared" si="342"/>
        <v>1</v>
      </c>
      <c r="CW277" s="70">
        <f t="shared" si="404"/>
        <v>-127.4</v>
      </c>
      <c r="CX277" s="70">
        <f t="shared" si="405"/>
        <v>0.16534974367828362</v>
      </c>
      <c r="CY277" s="70">
        <f t="shared" si="406"/>
        <v>1.5250822021434182E+19</v>
      </c>
      <c r="CZ277" s="70">
        <f t="shared" si="407"/>
        <v>117039.4009567477</v>
      </c>
    </row>
    <row r="278" spans="1:104">
      <c r="A278" s="62">
        <f t="shared" si="343"/>
        <v>3104.1875282133524</v>
      </c>
      <c r="B278" s="62">
        <f t="shared" si="344"/>
        <v>9.0666666666666664</v>
      </c>
      <c r="C278" s="83">
        <f t="shared" ref="C278:C341" si="414">IF(D278&gt;0,C277+D278,C277)</f>
        <v>12.14</v>
      </c>
      <c r="D278" s="87"/>
      <c r="E278" s="65">
        <f t="shared" si="345"/>
        <v>2.3770141341077344E+16</v>
      </c>
      <c r="F278" s="62">
        <f t="shared" si="408"/>
        <v>54.400000000000027</v>
      </c>
      <c r="G278" s="66">
        <v>272</v>
      </c>
      <c r="H278" s="71">
        <f t="shared" si="346"/>
        <v>272</v>
      </c>
      <c r="I278" s="71">
        <f t="shared" si="347"/>
        <v>1</v>
      </c>
      <c r="J278" s="71">
        <v>1</v>
      </c>
      <c r="K278" s="62">
        <f t="shared" si="348"/>
        <v>1</v>
      </c>
      <c r="L278" s="70">
        <f t="shared" si="334"/>
        <v>39207369600000</v>
      </c>
      <c r="M278" s="70">
        <f t="shared" si="349"/>
        <v>1.06644045312E+16</v>
      </c>
      <c r="N278" s="70">
        <f t="shared" si="350"/>
        <v>2.3770141341077344E+17</v>
      </c>
      <c r="O278" s="70">
        <f t="shared" si="351"/>
        <v>1.1885070670538673E+18</v>
      </c>
      <c r="P278" s="70">
        <f t="shared" si="352"/>
        <v>121270.25943553496</v>
      </c>
      <c r="Q278" s="99">
        <f t="shared" si="413"/>
        <v>22.289234501124682</v>
      </c>
      <c r="S278" s="71">
        <f t="shared" si="353"/>
        <v>262</v>
      </c>
      <c r="T278" s="71">
        <f t="shared" si="354"/>
        <v>2.0499999999999998</v>
      </c>
      <c r="U278" s="71">
        <v>1</v>
      </c>
      <c r="V278" s="62">
        <f t="shared" si="355"/>
        <v>1.05</v>
      </c>
      <c r="W278" s="70">
        <f t="shared" si="335"/>
        <v>78414739200000</v>
      </c>
      <c r="X278" s="70">
        <f t="shared" si="356"/>
        <v>2.157189475392E+16</v>
      </c>
      <c r="Y278" s="70">
        <f t="shared" si="357"/>
        <v>1.2182197437302128E+17</v>
      </c>
      <c r="Z278" s="70">
        <f t="shared" si="358"/>
        <v>2.4364394874604278E+18</v>
      </c>
      <c r="AA278" s="70">
        <f t="shared" si="359"/>
        <v>121270.25943553496</v>
      </c>
      <c r="AB278" s="99">
        <f t="shared" si="332"/>
        <v>5.6472542520115923</v>
      </c>
      <c r="AD278" s="71">
        <f t="shared" si="360"/>
        <v>237</v>
      </c>
      <c r="AE278" s="71">
        <f t="shared" si="361"/>
        <v>3.2249999999999996</v>
      </c>
      <c r="AF278" s="71">
        <v>1</v>
      </c>
      <c r="AG278" s="62">
        <f t="shared" si="362"/>
        <v>1.175</v>
      </c>
      <c r="AH278" s="70">
        <f t="shared" si="336"/>
        <v>455386337280</v>
      </c>
      <c r="AI278" s="70">
        <f t="shared" si="363"/>
        <v>126813710274048</v>
      </c>
      <c r="AJ278" s="70">
        <f t="shared" si="364"/>
        <v>5988961392576114</v>
      </c>
      <c r="AK278" s="70">
        <f t="shared" si="365"/>
        <v>3.8329352912487214E+18</v>
      </c>
      <c r="AL278" s="70">
        <f t="shared" si="366"/>
        <v>121270.25943553496</v>
      </c>
      <c r="AM278" s="99">
        <f t="shared" si="409"/>
        <v>47.226450354885131</v>
      </c>
      <c r="AO278" s="71">
        <f t="shared" si="367"/>
        <v>207</v>
      </c>
      <c r="AP278" s="71">
        <f t="shared" si="368"/>
        <v>4.55</v>
      </c>
      <c r="AQ278" s="71">
        <v>1</v>
      </c>
      <c r="AR278" s="62">
        <f t="shared" si="369"/>
        <v>1.325</v>
      </c>
      <c r="AS278" s="70">
        <f t="shared" si="337"/>
        <v>39033114624</v>
      </c>
      <c r="AT278" s="70">
        <f t="shared" si="370"/>
        <v>10705807513497.6</v>
      </c>
      <c r="AU278" s="70">
        <f t="shared" si="371"/>
        <v>132024100466188.28</v>
      </c>
      <c r="AV278" s="70">
        <f t="shared" si="372"/>
        <v>5.4077071550950953E+18</v>
      </c>
      <c r="AW278" s="70">
        <f t="shared" si="373"/>
        <v>121270.25943553496</v>
      </c>
      <c r="AX278" s="99">
        <f t="shared" si="333"/>
        <v>12.332007678985054</v>
      </c>
      <c r="AZ278" s="71">
        <f t="shared" si="374"/>
        <v>170</v>
      </c>
      <c r="BA278" s="71">
        <f t="shared" si="375"/>
        <v>6.06</v>
      </c>
      <c r="BB278" s="71">
        <v>1</v>
      </c>
      <c r="BC278" s="62">
        <f t="shared" si="376"/>
        <v>1.51</v>
      </c>
      <c r="BD278" s="70">
        <f t="shared" si="338"/>
        <v>221276160</v>
      </c>
      <c r="BE278" s="70">
        <f t="shared" si="377"/>
        <v>56801590272</v>
      </c>
      <c r="BF278" s="70">
        <f t="shared" si="378"/>
        <v>1041100072550.4117</v>
      </c>
      <c r="BG278" s="70">
        <f t="shared" si="379"/>
        <v>7.2023528263464346E+18</v>
      </c>
      <c r="BH278" s="70">
        <f t="shared" si="380"/>
        <v>121270.25943553496</v>
      </c>
      <c r="BI278" s="99">
        <f t="shared" si="331"/>
        <v>18.328713466735731</v>
      </c>
      <c r="BK278" s="71">
        <f t="shared" si="381"/>
        <v>120</v>
      </c>
      <c r="BL278" s="71">
        <f t="shared" si="382"/>
        <v>7.8199999999999994</v>
      </c>
      <c r="BM278" s="71">
        <v>14</v>
      </c>
      <c r="BN278" s="62">
        <f t="shared" si="383"/>
        <v>1.76</v>
      </c>
      <c r="BO278" s="70">
        <f t="shared" si="339"/>
        <v>1310400</v>
      </c>
      <c r="BP278" s="70">
        <f t="shared" si="384"/>
        <v>276756480</v>
      </c>
      <c r="BQ278" s="70">
        <f t="shared" si="385"/>
        <v>1311978291.2000103</v>
      </c>
      <c r="BR278" s="70">
        <f t="shared" si="386"/>
        <v>9.2941252643612406E+18</v>
      </c>
      <c r="BS278" s="70">
        <f t="shared" si="387"/>
        <v>121270.25943553496</v>
      </c>
      <c r="BT278" s="99">
        <f t="shared" ref="BT278:BT341" si="415">BQ278/BP278</f>
        <v>4.7405513005513376</v>
      </c>
      <c r="BV278" s="71">
        <f t="shared" si="388"/>
        <v>65</v>
      </c>
      <c r="BW278" s="71">
        <f t="shared" si="389"/>
        <v>9.8550000000000004</v>
      </c>
      <c r="BX278" s="71">
        <v>1</v>
      </c>
      <c r="BY278" s="62">
        <f t="shared" si="390"/>
        <v>2.0350000000000001</v>
      </c>
      <c r="BZ278" s="70">
        <f t="shared" si="340"/>
        <v>600</v>
      </c>
      <c r="CA278" s="70">
        <f t="shared" si="391"/>
        <v>79365</v>
      </c>
      <c r="CB278" s="70">
        <f t="shared" si="392"/>
        <v>807321.6000000037</v>
      </c>
      <c r="CC278" s="70">
        <f t="shared" si="393"/>
        <v>1.1712737145815863E+19</v>
      </c>
      <c r="CD278" s="70">
        <f t="shared" si="394"/>
        <v>121270.25943553496</v>
      </c>
      <c r="CE278" s="99">
        <f t="shared" si="410"/>
        <v>10.172262332262379</v>
      </c>
      <c r="CG278" s="71">
        <f t="shared" si="395"/>
        <v>15</v>
      </c>
      <c r="CH278" s="71">
        <f t="shared" si="396"/>
        <v>12.14</v>
      </c>
      <c r="CI278" s="71">
        <v>1</v>
      </c>
      <c r="CJ278" s="62">
        <f t="shared" si="397"/>
        <v>2.2850000000000001</v>
      </c>
      <c r="CK278" s="70">
        <f t="shared" si="341"/>
        <v>1</v>
      </c>
      <c r="CL278" s="70">
        <f t="shared" si="398"/>
        <v>34.275000000000006</v>
      </c>
      <c r="CM278" s="70">
        <f t="shared" si="399"/>
        <v>971.20000000000095</v>
      </c>
      <c r="CN278" s="70">
        <f t="shared" si="400"/>
        <v>1.4428475794033949E+19</v>
      </c>
      <c r="CO278" s="70">
        <f t="shared" si="401"/>
        <v>121270.25943553496</v>
      </c>
      <c r="CP278" s="99">
        <f t="shared" si="411"/>
        <v>28.335521517140798</v>
      </c>
      <c r="CR278" s="71">
        <f t="shared" si="402"/>
        <v>-48</v>
      </c>
      <c r="CS278" s="71">
        <f t="shared" si="403"/>
        <v>14.74</v>
      </c>
      <c r="CT278" s="71">
        <v>1</v>
      </c>
      <c r="CU278" s="62">
        <f t="shared" si="412"/>
        <v>2.6</v>
      </c>
      <c r="CV278" s="70">
        <f t="shared" si="342"/>
        <v>1</v>
      </c>
      <c r="CW278" s="70">
        <f t="shared" si="404"/>
        <v>-124.80000000000001</v>
      </c>
      <c r="CX278" s="70">
        <f t="shared" si="405"/>
        <v>0.18993697856242578</v>
      </c>
      <c r="CY278" s="70">
        <f t="shared" si="406"/>
        <v>1.7518594168374004E+19</v>
      </c>
      <c r="CZ278" s="70">
        <f t="shared" si="407"/>
        <v>121270.25943553496</v>
      </c>
    </row>
    <row r="279" spans="1:104">
      <c r="A279" s="62">
        <f t="shared" si="343"/>
        <v>3213.6564649851507</v>
      </c>
      <c r="B279" s="62">
        <f t="shared" si="344"/>
        <v>9.1</v>
      </c>
      <c r="C279" s="83">
        <f t="shared" si="414"/>
        <v>12.14</v>
      </c>
      <c r="D279" s="87"/>
      <c r="E279" s="65">
        <f t="shared" si="345"/>
        <v>2.7304722256542564E+16</v>
      </c>
      <c r="F279" s="62">
        <f t="shared" si="408"/>
        <v>54.60000000000003</v>
      </c>
      <c r="G279" s="66">
        <v>273</v>
      </c>
      <c r="H279" s="71">
        <f t="shared" si="346"/>
        <v>273</v>
      </c>
      <c r="I279" s="71">
        <f t="shared" si="347"/>
        <v>1</v>
      </c>
      <c r="J279" s="71">
        <v>1</v>
      </c>
      <c r="K279" s="62">
        <f t="shared" si="348"/>
        <v>1</v>
      </c>
      <c r="L279" s="70">
        <f t="shared" si="334"/>
        <v>39207369600000</v>
      </c>
      <c r="M279" s="70">
        <f t="shared" si="349"/>
        <v>1.07036119008E+16</v>
      </c>
      <c r="N279" s="70">
        <f t="shared" si="350"/>
        <v>2.7304722256542563E+17</v>
      </c>
      <c r="O279" s="70">
        <f t="shared" si="351"/>
        <v>1.3652361128271283E+18</v>
      </c>
      <c r="P279" s="70">
        <f t="shared" si="352"/>
        <v>125653.9677809194</v>
      </c>
      <c r="Q279" s="99">
        <f t="shared" si="413"/>
        <v>25.50982089933752</v>
      </c>
      <c r="S279" s="71">
        <f t="shared" si="353"/>
        <v>263</v>
      </c>
      <c r="T279" s="71">
        <f t="shared" si="354"/>
        <v>2.0499999999999998</v>
      </c>
      <c r="U279" s="71">
        <v>1</v>
      </c>
      <c r="V279" s="62">
        <f t="shared" si="355"/>
        <v>1.05</v>
      </c>
      <c r="W279" s="70">
        <f t="shared" si="335"/>
        <v>78414739200000</v>
      </c>
      <c r="X279" s="70">
        <f t="shared" si="356"/>
        <v>2.165423023008E+16</v>
      </c>
      <c r="Y279" s="70">
        <f t="shared" si="357"/>
        <v>1.3993670156478054E+17</v>
      </c>
      <c r="Z279" s="70">
        <f t="shared" si="358"/>
        <v>2.7987340312956124E+18</v>
      </c>
      <c r="AA279" s="70">
        <f t="shared" si="359"/>
        <v>125653.9677809194</v>
      </c>
      <c r="AB279" s="99">
        <f t="shared" si="332"/>
        <v>6.4623263019709549</v>
      </c>
      <c r="AD279" s="71">
        <f t="shared" si="360"/>
        <v>238</v>
      </c>
      <c r="AE279" s="71">
        <f t="shared" si="361"/>
        <v>3.2249999999999996</v>
      </c>
      <c r="AF279" s="71">
        <v>1</v>
      </c>
      <c r="AG279" s="62">
        <f t="shared" si="362"/>
        <v>1.175</v>
      </c>
      <c r="AH279" s="70">
        <f t="shared" si="336"/>
        <v>455386337280</v>
      </c>
      <c r="AI279" s="70">
        <f t="shared" si="363"/>
        <v>127348789220352</v>
      </c>
      <c r="AJ279" s="70">
        <f t="shared" si="364"/>
        <v>6879510099792935</v>
      </c>
      <c r="AK279" s="70">
        <f t="shared" si="365"/>
        <v>4.4028864638674883E+18</v>
      </c>
      <c r="AL279" s="70">
        <f t="shared" si="366"/>
        <v>125653.9677809194</v>
      </c>
      <c r="AM279" s="99">
        <f t="shared" si="409"/>
        <v>54.02100908779979</v>
      </c>
      <c r="AO279" s="71">
        <f t="shared" si="367"/>
        <v>208</v>
      </c>
      <c r="AP279" s="71">
        <f t="shared" si="368"/>
        <v>4.55</v>
      </c>
      <c r="AQ279" s="71">
        <v>1</v>
      </c>
      <c r="AR279" s="62">
        <f t="shared" si="369"/>
        <v>1.325</v>
      </c>
      <c r="AS279" s="70">
        <f t="shared" si="337"/>
        <v>39033114624</v>
      </c>
      <c r="AT279" s="70">
        <f t="shared" si="370"/>
        <v>10757526390374.4</v>
      </c>
      <c r="AU279" s="70">
        <f t="shared" si="371"/>
        <v>151655867025473.78</v>
      </c>
      <c r="AV279" s="70">
        <f t="shared" si="372"/>
        <v>6.2118243133634324E+18</v>
      </c>
      <c r="AW279" s="70">
        <f t="shared" si="373"/>
        <v>125653.9677809194</v>
      </c>
      <c r="AX279" s="99">
        <f t="shared" si="333"/>
        <v>14.097652334013528</v>
      </c>
      <c r="AZ279" s="71">
        <f t="shared" si="374"/>
        <v>171</v>
      </c>
      <c r="BA279" s="71">
        <f t="shared" si="375"/>
        <v>6.06</v>
      </c>
      <c r="BB279" s="71">
        <v>1</v>
      </c>
      <c r="BC279" s="62">
        <f t="shared" si="376"/>
        <v>1.51</v>
      </c>
      <c r="BD279" s="70">
        <f t="shared" si="338"/>
        <v>221276160</v>
      </c>
      <c r="BE279" s="70">
        <f t="shared" si="377"/>
        <v>57135717273.599998</v>
      </c>
      <c r="BF279" s="70">
        <f t="shared" si="378"/>
        <v>1195909940725.9519</v>
      </c>
      <c r="BG279" s="70">
        <f t="shared" si="379"/>
        <v>8.2733308437323971E+18</v>
      </c>
      <c r="BH279" s="70">
        <f t="shared" si="380"/>
        <v>125653.9677809194</v>
      </c>
      <c r="BI279" s="99">
        <f t="shared" si="331"/>
        <v>20.931039248167998</v>
      </c>
      <c r="BK279" s="71">
        <f t="shared" si="381"/>
        <v>121</v>
      </c>
      <c r="BL279" s="71">
        <f t="shared" si="382"/>
        <v>7.8199999999999994</v>
      </c>
      <c r="BM279" s="71">
        <v>1</v>
      </c>
      <c r="BN279" s="62">
        <f t="shared" si="383"/>
        <v>1.76</v>
      </c>
      <c r="BO279" s="70">
        <f t="shared" si="339"/>
        <v>1310400</v>
      </c>
      <c r="BP279" s="70">
        <f t="shared" si="384"/>
        <v>279062784</v>
      </c>
      <c r="BQ279" s="70">
        <f t="shared" si="385"/>
        <v>1507067304.8932734</v>
      </c>
      <c r="BR279" s="70">
        <f t="shared" si="386"/>
        <v>1.0676146402308143E+19</v>
      </c>
      <c r="BS279" s="70">
        <f t="shared" si="387"/>
        <v>125653.9677809194</v>
      </c>
      <c r="BT279" s="99">
        <f t="shared" si="415"/>
        <v>5.4004596503031852</v>
      </c>
      <c r="BV279" s="71">
        <f t="shared" si="388"/>
        <v>66</v>
      </c>
      <c r="BW279" s="71">
        <f t="shared" si="389"/>
        <v>9.8550000000000004</v>
      </c>
      <c r="BX279" s="71">
        <v>1</v>
      </c>
      <c r="BY279" s="62">
        <f t="shared" si="390"/>
        <v>2.0350000000000001</v>
      </c>
      <c r="BZ279" s="70">
        <f t="shared" si="340"/>
        <v>600</v>
      </c>
      <c r="CA279" s="70">
        <f t="shared" si="391"/>
        <v>80586</v>
      </c>
      <c r="CB279" s="70">
        <f t="shared" si="392"/>
        <v>927368.99387357861</v>
      </c>
      <c r="CC279" s="70">
        <f t="shared" si="393"/>
        <v>1.3454401891911348E+19</v>
      </c>
      <c r="CD279" s="70">
        <f t="shared" si="394"/>
        <v>125653.9677809194</v>
      </c>
      <c r="CE279" s="99">
        <f t="shared" si="410"/>
        <v>11.507817659067067</v>
      </c>
      <c r="CG279" s="71">
        <f t="shared" si="395"/>
        <v>16</v>
      </c>
      <c r="CH279" s="71">
        <f t="shared" si="396"/>
        <v>12.14</v>
      </c>
      <c r="CI279" s="71">
        <v>1</v>
      </c>
      <c r="CJ279" s="62">
        <f t="shared" si="397"/>
        <v>2.2850000000000001</v>
      </c>
      <c r="CK279" s="70">
        <f t="shared" si="341"/>
        <v>1</v>
      </c>
      <c r="CL279" s="70">
        <f t="shared" si="398"/>
        <v>36.56</v>
      </c>
      <c r="CM279" s="70">
        <f t="shared" si="399"/>
        <v>1115.6158423731217</v>
      </c>
      <c r="CN279" s="70">
        <f t="shared" si="400"/>
        <v>1.6573966409721338E+19</v>
      </c>
      <c r="CO279" s="70">
        <f t="shared" si="401"/>
        <v>125653.9677809194</v>
      </c>
      <c r="CP279" s="99">
        <f t="shared" si="411"/>
        <v>30.514656520052561</v>
      </c>
      <c r="CR279" s="71">
        <f t="shared" si="402"/>
        <v>-47</v>
      </c>
      <c r="CS279" s="71">
        <f t="shared" si="403"/>
        <v>14.74</v>
      </c>
      <c r="CT279" s="71">
        <v>1</v>
      </c>
      <c r="CU279" s="62">
        <f t="shared" si="412"/>
        <v>2.6</v>
      </c>
      <c r="CV279" s="70">
        <f t="shared" si="342"/>
        <v>1</v>
      </c>
      <c r="CW279" s="70">
        <f t="shared" si="404"/>
        <v>-122.2</v>
      </c>
      <c r="CX279" s="70">
        <f t="shared" si="405"/>
        <v>0.21818029482776563</v>
      </c>
      <c r="CY279" s="70">
        <f t="shared" si="406"/>
        <v>2.0123580303071867E+19</v>
      </c>
      <c r="CZ279" s="70">
        <f t="shared" si="407"/>
        <v>125653.9677809194</v>
      </c>
    </row>
    <row r="280" spans="1:104">
      <c r="A280" s="62">
        <f t="shared" si="343"/>
        <v>3326.9858154752037</v>
      </c>
      <c r="B280" s="62">
        <f t="shared" si="344"/>
        <v>9.1333333333333329</v>
      </c>
      <c r="C280" s="83">
        <f t="shared" si="414"/>
        <v>12.14</v>
      </c>
      <c r="D280" s="87"/>
      <c r="E280" s="65">
        <f t="shared" si="345"/>
        <v>3.1364889539741372E+16</v>
      </c>
      <c r="F280" s="62">
        <f t="shared" si="408"/>
        <v>54.800000000000026</v>
      </c>
      <c r="G280" s="66">
        <v>274</v>
      </c>
      <c r="H280" s="71">
        <f t="shared" si="346"/>
        <v>274</v>
      </c>
      <c r="I280" s="71">
        <f t="shared" si="347"/>
        <v>1</v>
      </c>
      <c r="J280" s="71">
        <v>1</v>
      </c>
      <c r="K280" s="62">
        <f t="shared" si="348"/>
        <v>1</v>
      </c>
      <c r="L280" s="70">
        <f t="shared" si="334"/>
        <v>39207369600000</v>
      </c>
      <c r="M280" s="70">
        <f t="shared" si="349"/>
        <v>1.07428192704E+16</v>
      </c>
      <c r="N280" s="70">
        <f t="shared" si="350"/>
        <v>3.136488953974137E+17</v>
      </c>
      <c r="O280" s="70">
        <f t="shared" si="351"/>
        <v>1.5682444769870687E+18</v>
      </c>
      <c r="P280" s="70">
        <f t="shared" si="352"/>
        <v>130196.04491226297</v>
      </c>
      <c r="Q280" s="99">
        <f t="shared" si="413"/>
        <v>29.196143721938945</v>
      </c>
      <c r="S280" s="71">
        <f t="shared" si="353"/>
        <v>264</v>
      </c>
      <c r="T280" s="71">
        <f t="shared" si="354"/>
        <v>2.0499999999999998</v>
      </c>
      <c r="U280" s="71">
        <v>1</v>
      </c>
      <c r="V280" s="62">
        <f t="shared" si="355"/>
        <v>1.05</v>
      </c>
      <c r="W280" s="70">
        <f t="shared" si="335"/>
        <v>78414739200000</v>
      </c>
      <c r="X280" s="70">
        <f t="shared" si="356"/>
        <v>2.173656570624E+16</v>
      </c>
      <c r="Y280" s="70">
        <f t="shared" si="357"/>
        <v>1.6074505889117443E+17</v>
      </c>
      <c r="Z280" s="70">
        <f t="shared" si="358"/>
        <v>3.2149011778234906E+18</v>
      </c>
      <c r="AA280" s="70">
        <f t="shared" si="359"/>
        <v>130196.04491226297</v>
      </c>
      <c r="AB280" s="99">
        <f t="shared" si="332"/>
        <v>7.3951451698291386</v>
      </c>
      <c r="AD280" s="71">
        <f t="shared" si="360"/>
        <v>239</v>
      </c>
      <c r="AE280" s="71">
        <f t="shared" si="361"/>
        <v>3.2249999999999996</v>
      </c>
      <c r="AF280" s="71">
        <v>1</v>
      </c>
      <c r="AG280" s="62">
        <f t="shared" si="362"/>
        <v>1.175</v>
      </c>
      <c r="AH280" s="70">
        <f t="shared" si="336"/>
        <v>455386337280</v>
      </c>
      <c r="AI280" s="70">
        <f t="shared" si="363"/>
        <v>127883868166656</v>
      </c>
      <c r="AJ280" s="70">
        <f t="shared" si="364"/>
        <v>7902481934817631</v>
      </c>
      <c r="AK280" s="70">
        <f t="shared" si="365"/>
        <v>5.0575884382832957E+18</v>
      </c>
      <c r="AL280" s="70">
        <f t="shared" si="366"/>
        <v>130196.04491226297</v>
      </c>
      <c r="AM280" s="99">
        <f t="shared" si="409"/>
        <v>61.794204758642863</v>
      </c>
      <c r="AO280" s="71">
        <f t="shared" si="367"/>
        <v>209</v>
      </c>
      <c r="AP280" s="71">
        <f t="shared" si="368"/>
        <v>4.55</v>
      </c>
      <c r="AQ280" s="71">
        <v>1</v>
      </c>
      <c r="AR280" s="62">
        <f t="shared" si="369"/>
        <v>1.325</v>
      </c>
      <c r="AS280" s="70">
        <f t="shared" si="337"/>
        <v>39033114624</v>
      </c>
      <c r="AT280" s="70">
        <f t="shared" si="370"/>
        <v>10809245267251.199</v>
      </c>
      <c r="AU280" s="70">
        <f t="shared" si="371"/>
        <v>174206844977810.84</v>
      </c>
      <c r="AV280" s="70">
        <f t="shared" si="372"/>
        <v>7.1355123702911611E+18</v>
      </c>
      <c r="AW280" s="70">
        <f t="shared" si="373"/>
        <v>130196.04491226297</v>
      </c>
      <c r="AX280" s="99">
        <f t="shared" si="333"/>
        <v>16.116467030830155</v>
      </c>
      <c r="AZ280" s="71">
        <f t="shared" si="374"/>
        <v>172</v>
      </c>
      <c r="BA280" s="71">
        <f t="shared" si="375"/>
        <v>6.06</v>
      </c>
      <c r="BB280" s="71">
        <v>1</v>
      </c>
      <c r="BC280" s="62">
        <f t="shared" si="376"/>
        <v>1.51</v>
      </c>
      <c r="BD280" s="70">
        <f t="shared" si="338"/>
        <v>221276160</v>
      </c>
      <c r="BE280" s="70">
        <f t="shared" si="377"/>
        <v>57469844275.199997</v>
      </c>
      <c r="BF280" s="70">
        <f t="shared" si="378"/>
        <v>1373739781636.5027</v>
      </c>
      <c r="BG280" s="70">
        <f t="shared" si="379"/>
        <v>9.5035615305416356E+18</v>
      </c>
      <c r="BH280" s="70">
        <f t="shared" si="380"/>
        <v>130196.04491226297</v>
      </c>
      <c r="BI280" s="99">
        <f t="shared" si="331"/>
        <v>23.903662850698094</v>
      </c>
      <c r="BK280" s="71">
        <f t="shared" si="381"/>
        <v>122</v>
      </c>
      <c r="BL280" s="71">
        <f t="shared" si="382"/>
        <v>7.8199999999999994</v>
      </c>
      <c r="BM280" s="71">
        <v>1</v>
      </c>
      <c r="BN280" s="62">
        <f t="shared" si="383"/>
        <v>1.76</v>
      </c>
      <c r="BO280" s="70">
        <f t="shared" si="339"/>
        <v>1310400</v>
      </c>
      <c r="BP280" s="70">
        <f t="shared" si="384"/>
        <v>281369088</v>
      </c>
      <c r="BQ280" s="70">
        <f t="shared" si="385"/>
        <v>1731165734.0007176</v>
      </c>
      <c r="BR280" s="70">
        <f t="shared" si="386"/>
        <v>1.2263671810038876E+19</v>
      </c>
      <c r="BS280" s="70">
        <f t="shared" si="387"/>
        <v>130196.04491226297</v>
      </c>
      <c r="BT280" s="99">
        <f t="shared" si="415"/>
        <v>6.1526507631169407</v>
      </c>
      <c r="BV280" s="71">
        <f t="shared" si="388"/>
        <v>67</v>
      </c>
      <c r="BW280" s="71">
        <f t="shared" si="389"/>
        <v>9.8550000000000004</v>
      </c>
      <c r="BX280" s="71">
        <v>1</v>
      </c>
      <c r="BY280" s="62">
        <f t="shared" si="390"/>
        <v>2.0350000000000001</v>
      </c>
      <c r="BZ280" s="70">
        <f t="shared" si="340"/>
        <v>600</v>
      </c>
      <c r="CA280" s="70">
        <f t="shared" si="391"/>
        <v>81807</v>
      </c>
      <c r="CB280" s="70">
        <f t="shared" si="392"/>
        <v>1065267.2377378352</v>
      </c>
      <c r="CC280" s="70">
        <f t="shared" si="393"/>
        <v>1.5455049320707561E+19</v>
      </c>
      <c r="CD280" s="70">
        <f t="shared" si="394"/>
        <v>130196.04491226297</v>
      </c>
      <c r="CE280" s="99">
        <f t="shared" si="410"/>
        <v>13.021712539731748</v>
      </c>
      <c r="CG280" s="71">
        <f t="shared" si="395"/>
        <v>17</v>
      </c>
      <c r="CH280" s="71">
        <f t="shared" si="396"/>
        <v>12.14</v>
      </c>
      <c r="CI280" s="71">
        <v>1</v>
      </c>
      <c r="CJ280" s="62">
        <f t="shared" si="397"/>
        <v>2.2850000000000001</v>
      </c>
      <c r="CK280" s="70">
        <f t="shared" si="341"/>
        <v>1</v>
      </c>
      <c r="CL280" s="70">
        <f t="shared" si="398"/>
        <v>38.844999999999999</v>
      </c>
      <c r="CM280" s="70">
        <f t="shared" si="399"/>
        <v>1281.5060829426363</v>
      </c>
      <c r="CN280" s="70">
        <f t="shared" si="400"/>
        <v>1.9038487950623015E+19</v>
      </c>
      <c r="CO280" s="70">
        <f t="shared" si="401"/>
        <v>130196.04491226297</v>
      </c>
      <c r="CP280" s="99">
        <f t="shared" si="411"/>
        <v>32.990245409773109</v>
      </c>
      <c r="CR280" s="71">
        <f t="shared" si="402"/>
        <v>-46</v>
      </c>
      <c r="CS280" s="71">
        <f t="shared" si="403"/>
        <v>14.74</v>
      </c>
      <c r="CT280" s="71">
        <v>1</v>
      </c>
      <c r="CU280" s="62">
        <f t="shared" si="412"/>
        <v>2.6</v>
      </c>
      <c r="CV280" s="70">
        <f t="shared" si="342"/>
        <v>1</v>
      </c>
      <c r="CW280" s="70">
        <f t="shared" si="404"/>
        <v>-119.60000000000001</v>
      </c>
      <c r="CX280" s="70">
        <f t="shared" si="405"/>
        <v>0.25062334576142253</v>
      </c>
      <c r="CY280" s="70">
        <f t="shared" si="406"/>
        <v>2.311592359078939E+19</v>
      </c>
      <c r="CZ280" s="70">
        <f t="shared" si="407"/>
        <v>130196.04491226297</v>
      </c>
    </row>
    <row r="281" spans="1:104">
      <c r="A281" s="62">
        <f t="shared" si="343"/>
        <v>3444.3117168792796</v>
      </c>
      <c r="B281" s="62">
        <f t="shared" si="344"/>
        <v>9.1666666666666661</v>
      </c>
      <c r="C281" s="83">
        <f t="shared" si="414"/>
        <v>12.14</v>
      </c>
      <c r="D281" s="87"/>
      <c r="E281" s="65">
        <f t="shared" si="345"/>
        <v>3.6028797018964632E+16</v>
      </c>
      <c r="F281" s="62">
        <f t="shared" si="408"/>
        <v>55.000000000000028</v>
      </c>
      <c r="G281" s="66">
        <v>275</v>
      </c>
      <c r="H281" s="71">
        <f t="shared" si="346"/>
        <v>275</v>
      </c>
      <c r="I281" s="71">
        <f t="shared" si="347"/>
        <v>1</v>
      </c>
      <c r="J281" s="71">
        <v>1</v>
      </c>
      <c r="K281" s="62">
        <f t="shared" si="348"/>
        <v>1</v>
      </c>
      <c r="L281" s="70">
        <f t="shared" si="334"/>
        <v>39207369600000</v>
      </c>
      <c r="M281" s="70">
        <f t="shared" si="349"/>
        <v>1.078202664E+16</v>
      </c>
      <c r="N281" s="70">
        <f t="shared" si="350"/>
        <v>3.6028797018964634E+17</v>
      </c>
      <c r="O281" s="70">
        <f t="shared" si="351"/>
        <v>1.8014398509482317E+18</v>
      </c>
      <c r="P281" s="70">
        <f t="shared" si="352"/>
        <v>134902.20891110512</v>
      </c>
      <c r="Q281" s="99">
        <f t="shared" si="413"/>
        <v>33.415607493773209</v>
      </c>
      <c r="S281" s="71">
        <f t="shared" si="353"/>
        <v>265</v>
      </c>
      <c r="T281" s="71">
        <f t="shared" si="354"/>
        <v>2.0499999999999998</v>
      </c>
      <c r="U281" s="71">
        <v>1</v>
      </c>
      <c r="V281" s="62">
        <f t="shared" si="355"/>
        <v>1.05</v>
      </c>
      <c r="W281" s="70">
        <f t="shared" si="335"/>
        <v>78414739200000</v>
      </c>
      <c r="X281" s="70">
        <f t="shared" si="356"/>
        <v>2.18189011824E+16</v>
      </c>
      <c r="Y281" s="70">
        <f t="shared" si="357"/>
        <v>1.846475847221936E+17</v>
      </c>
      <c r="Z281" s="70">
        <f t="shared" si="358"/>
        <v>3.6929516944438743E+18</v>
      </c>
      <c r="AA281" s="70">
        <f t="shared" si="359"/>
        <v>134902.20891110512</v>
      </c>
      <c r="AB281" s="99">
        <f t="shared" si="332"/>
        <v>8.4627352761072014</v>
      </c>
      <c r="AD281" s="71">
        <f t="shared" si="360"/>
        <v>240</v>
      </c>
      <c r="AE281" s="71">
        <f t="shared" si="361"/>
        <v>3.2249999999999996</v>
      </c>
      <c r="AF281" s="71">
        <v>15</v>
      </c>
      <c r="AG281" s="62">
        <f t="shared" si="362"/>
        <v>1.175</v>
      </c>
      <c r="AH281" s="70">
        <f t="shared" si="336"/>
        <v>6830795059200</v>
      </c>
      <c r="AI281" s="70">
        <f t="shared" si="363"/>
        <v>1926284206694400</v>
      </c>
      <c r="AJ281" s="70">
        <f t="shared" si="364"/>
        <v>9077567998918804</v>
      </c>
      <c r="AK281" s="70">
        <f t="shared" si="365"/>
        <v>5.8096435193080463E+18</v>
      </c>
      <c r="AL281" s="70">
        <f t="shared" si="366"/>
        <v>134902.20891110512</v>
      </c>
      <c r="AM281" s="99">
        <f t="shared" si="409"/>
        <v>4.7124759510417027</v>
      </c>
      <c r="AO281" s="71">
        <f t="shared" si="367"/>
        <v>210</v>
      </c>
      <c r="AP281" s="71">
        <f t="shared" si="368"/>
        <v>4.55</v>
      </c>
      <c r="AQ281" s="71">
        <v>1</v>
      </c>
      <c r="AR281" s="62">
        <f t="shared" si="369"/>
        <v>1.325</v>
      </c>
      <c r="AS281" s="70">
        <f t="shared" si="337"/>
        <v>39033114624</v>
      </c>
      <c r="AT281" s="70">
        <f t="shared" si="370"/>
        <v>10860964144128</v>
      </c>
      <c r="AU281" s="70">
        <f t="shared" si="371"/>
        <v>200111116255234.81</v>
      </c>
      <c r="AV281" s="70">
        <f t="shared" si="372"/>
        <v>8.1965513218144532E+18</v>
      </c>
      <c r="AW281" s="70">
        <f t="shared" si="373"/>
        <v>134902.20891110512</v>
      </c>
      <c r="AX281" s="99">
        <f t="shared" si="333"/>
        <v>18.424802218265793</v>
      </c>
      <c r="AZ281" s="71">
        <f t="shared" si="374"/>
        <v>173</v>
      </c>
      <c r="BA281" s="71">
        <f t="shared" si="375"/>
        <v>6.06</v>
      </c>
      <c r="BB281" s="71">
        <v>1</v>
      </c>
      <c r="BC281" s="62">
        <f t="shared" si="376"/>
        <v>1.51</v>
      </c>
      <c r="BD281" s="70">
        <f t="shared" si="338"/>
        <v>221276160</v>
      </c>
      <c r="BE281" s="70">
        <f t="shared" si="377"/>
        <v>57803971276.800003</v>
      </c>
      <c r="BF281" s="70">
        <f t="shared" si="378"/>
        <v>1578012627359.8367</v>
      </c>
      <c r="BG281" s="70">
        <f t="shared" si="379"/>
        <v>1.0916725496746283E+19</v>
      </c>
      <c r="BH281" s="70">
        <f t="shared" si="380"/>
        <v>134902.20891110512</v>
      </c>
      <c r="BI281" s="99">
        <f t="shared" si="331"/>
        <v>27.299380864393694</v>
      </c>
      <c r="BK281" s="71">
        <f t="shared" si="381"/>
        <v>123</v>
      </c>
      <c r="BL281" s="71">
        <f t="shared" si="382"/>
        <v>7.8199999999999994</v>
      </c>
      <c r="BM281" s="71">
        <v>1</v>
      </c>
      <c r="BN281" s="62">
        <f t="shared" si="383"/>
        <v>1.76</v>
      </c>
      <c r="BO281" s="70">
        <f t="shared" si="339"/>
        <v>1310400</v>
      </c>
      <c r="BP281" s="70">
        <f t="shared" si="384"/>
        <v>283675392</v>
      </c>
      <c r="BQ281" s="70">
        <f t="shared" si="385"/>
        <v>1988587230.8738592</v>
      </c>
      <c r="BR281" s="70">
        <f t="shared" si="386"/>
        <v>1.408725963441517E+19</v>
      </c>
      <c r="BS281" s="70">
        <f t="shared" si="387"/>
        <v>134902.20891110512</v>
      </c>
      <c r="BT281" s="99">
        <f t="shared" si="415"/>
        <v>7.01008013720788</v>
      </c>
      <c r="BV281" s="71">
        <f t="shared" si="388"/>
        <v>68</v>
      </c>
      <c r="BW281" s="71">
        <f t="shared" si="389"/>
        <v>9.8550000000000004</v>
      </c>
      <c r="BX281" s="71">
        <v>1</v>
      </c>
      <c r="BY281" s="62">
        <f t="shared" si="390"/>
        <v>2.0350000000000001</v>
      </c>
      <c r="BZ281" s="70">
        <f t="shared" si="340"/>
        <v>600</v>
      </c>
      <c r="CA281" s="70">
        <f t="shared" si="391"/>
        <v>83028</v>
      </c>
      <c r="CB281" s="70">
        <f t="shared" si="392"/>
        <v>1223670.7236216867</v>
      </c>
      <c r="CC281" s="70">
        <f t="shared" si="393"/>
        <v>1.7753189731094823E+19</v>
      </c>
      <c r="CD281" s="70">
        <f t="shared" si="394"/>
        <v>134902.20891110512</v>
      </c>
      <c r="CE281" s="99">
        <f t="shared" si="410"/>
        <v>14.738048894610092</v>
      </c>
      <c r="CG281" s="71">
        <f t="shared" si="395"/>
        <v>18</v>
      </c>
      <c r="CH281" s="71">
        <f t="shared" si="396"/>
        <v>12.14</v>
      </c>
      <c r="CI281" s="71">
        <v>1</v>
      </c>
      <c r="CJ281" s="62">
        <f t="shared" si="397"/>
        <v>2.2850000000000001</v>
      </c>
      <c r="CK281" s="70">
        <f t="shared" si="341"/>
        <v>1</v>
      </c>
      <c r="CL281" s="70">
        <f t="shared" si="398"/>
        <v>41.13</v>
      </c>
      <c r="CM281" s="70">
        <f t="shared" si="399"/>
        <v>1472.0639293949002</v>
      </c>
      <c r="CN281" s="70">
        <f t="shared" si="400"/>
        <v>2.1869479790511534E+19</v>
      </c>
      <c r="CO281" s="70">
        <f t="shared" si="401"/>
        <v>134902.20891110512</v>
      </c>
      <c r="CP281" s="99">
        <f t="shared" si="411"/>
        <v>35.790516153535137</v>
      </c>
      <c r="CR281" s="71">
        <f t="shared" si="402"/>
        <v>-45</v>
      </c>
      <c r="CS281" s="71">
        <f t="shared" si="403"/>
        <v>14.74</v>
      </c>
      <c r="CT281" s="71">
        <v>1</v>
      </c>
      <c r="CU281" s="62">
        <f t="shared" si="412"/>
        <v>2.6</v>
      </c>
      <c r="CV281" s="70">
        <f t="shared" si="342"/>
        <v>1</v>
      </c>
      <c r="CW281" s="70">
        <f t="shared" si="404"/>
        <v>-117</v>
      </c>
      <c r="CX281" s="70">
        <f t="shared" si="405"/>
        <v>0.28789062499999918</v>
      </c>
      <c r="CY281" s="70">
        <f t="shared" si="406"/>
        <v>2.6553223402976936E+19</v>
      </c>
      <c r="CZ281" s="70">
        <f t="shared" si="407"/>
        <v>134902.20891110512</v>
      </c>
    </row>
    <row r="282" spans="1:104">
      <c r="A282" s="62">
        <f t="shared" si="343"/>
        <v>3565.7751072609922</v>
      </c>
      <c r="B282" s="62">
        <f t="shared" si="344"/>
        <v>9.1999999999999993</v>
      </c>
      <c r="C282" s="83">
        <f t="shared" si="414"/>
        <v>12.14</v>
      </c>
      <c r="D282" s="87"/>
      <c r="E282" s="65">
        <f t="shared" si="345"/>
        <v>4.1386219868206752E+16</v>
      </c>
      <c r="F282" s="62">
        <f t="shared" si="408"/>
        <v>55.200000000000031</v>
      </c>
      <c r="G282" s="66">
        <v>276</v>
      </c>
      <c r="H282" s="71">
        <f t="shared" si="346"/>
        <v>276</v>
      </c>
      <c r="I282" s="71">
        <f t="shared" si="347"/>
        <v>1</v>
      </c>
      <c r="J282" s="71">
        <v>1</v>
      </c>
      <c r="K282" s="62">
        <f t="shared" si="348"/>
        <v>1</v>
      </c>
      <c r="L282" s="70">
        <f t="shared" si="334"/>
        <v>39207369600000</v>
      </c>
      <c r="M282" s="70">
        <f t="shared" si="349"/>
        <v>1.08212340096E+16</v>
      </c>
      <c r="N282" s="70">
        <f t="shared" si="350"/>
        <v>4.1386219868206752E+17</v>
      </c>
      <c r="O282" s="70">
        <f t="shared" si="351"/>
        <v>2.0693109934103375E+18</v>
      </c>
      <c r="P282" s="70">
        <f t="shared" si="352"/>
        <v>139778.38420463091</v>
      </c>
      <c r="Q282" s="99">
        <f t="shared" si="413"/>
        <v>38.245379252949512</v>
      </c>
      <c r="S282" s="71">
        <f t="shared" si="353"/>
        <v>266</v>
      </c>
      <c r="T282" s="71">
        <f t="shared" si="354"/>
        <v>2.0499999999999998</v>
      </c>
      <c r="U282" s="71">
        <v>1</v>
      </c>
      <c r="V282" s="62">
        <f t="shared" si="355"/>
        <v>1.05</v>
      </c>
      <c r="W282" s="70">
        <f t="shared" si="335"/>
        <v>78414739200000</v>
      </c>
      <c r="X282" s="70">
        <f t="shared" si="356"/>
        <v>2.190123665856E+16</v>
      </c>
      <c r="Y282" s="70">
        <f t="shared" si="357"/>
        <v>2.1210437682455942E+17</v>
      </c>
      <c r="Z282" s="70">
        <f t="shared" si="358"/>
        <v>4.2420875364911918E+18</v>
      </c>
      <c r="AA282" s="70">
        <f t="shared" si="359"/>
        <v>139778.38420463091</v>
      </c>
      <c r="AB282" s="99">
        <f t="shared" si="332"/>
        <v>9.6845844885959611</v>
      </c>
      <c r="AD282" s="71">
        <f t="shared" si="360"/>
        <v>241</v>
      </c>
      <c r="AE282" s="71">
        <f t="shared" si="361"/>
        <v>3.2249999999999996</v>
      </c>
      <c r="AF282" s="71">
        <v>1</v>
      </c>
      <c r="AG282" s="62">
        <f t="shared" si="362"/>
        <v>1.175</v>
      </c>
      <c r="AH282" s="70">
        <f t="shared" si="336"/>
        <v>6830795059200</v>
      </c>
      <c r="AI282" s="70">
        <f t="shared" si="363"/>
        <v>1934310390888960</v>
      </c>
      <c r="AJ282" s="70">
        <f t="shared" si="364"/>
        <v>1.0427387427731756E+16</v>
      </c>
      <c r="AK282" s="70">
        <f t="shared" si="365"/>
        <v>6.6735279537483387E+18</v>
      </c>
      <c r="AL282" s="70">
        <f t="shared" si="366"/>
        <v>139778.38420463091</v>
      </c>
      <c r="AM282" s="99">
        <f t="shared" si="409"/>
        <v>5.3907519066469956</v>
      </c>
      <c r="AO282" s="71">
        <f t="shared" si="367"/>
        <v>211</v>
      </c>
      <c r="AP282" s="71">
        <f t="shared" si="368"/>
        <v>4.55</v>
      </c>
      <c r="AQ282" s="71">
        <v>1</v>
      </c>
      <c r="AR282" s="62">
        <f t="shared" si="369"/>
        <v>1.325</v>
      </c>
      <c r="AS282" s="70">
        <f t="shared" si="337"/>
        <v>39033114624</v>
      </c>
      <c r="AT282" s="70">
        <f t="shared" si="370"/>
        <v>10912683021004.799</v>
      </c>
      <c r="AU282" s="70">
        <f t="shared" si="371"/>
        <v>229867310059008.66</v>
      </c>
      <c r="AV282" s="70">
        <f t="shared" si="372"/>
        <v>9.4153650200170353E+18</v>
      </c>
      <c r="AW282" s="70">
        <f t="shared" si="373"/>
        <v>139778.38420463091</v>
      </c>
      <c r="AX282" s="99">
        <f t="shared" si="333"/>
        <v>21.064234122493858</v>
      </c>
      <c r="AZ282" s="71">
        <f t="shared" si="374"/>
        <v>174</v>
      </c>
      <c r="BA282" s="71">
        <f t="shared" si="375"/>
        <v>6.06</v>
      </c>
      <c r="BB282" s="71">
        <v>1</v>
      </c>
      <c r="BC282" s="62">
        <f t="shared" si="376"/>
        <v>1.51</v>
      </c>
      <c r="BD282" s="70">
        <f t="shared" si="338"/>
        <v>221276160</v>
      </c>
      <c r="BE282" s="70">
        <f t="shared" si="377"/>
        <v>58138098278.400002</v>
      </c>
      <c r="BF282" s="70">
        <f t="shared" si="378"/>
        <v>1812660509212.7937</v>
      </c>
      <c r="BG282" s="70">
        <f t="shared" si="379"/>
        <v>1.2540024620066644E+19</v>
      </c>
      <c r="BH282" s="70">
        <f t="shared" si="380"/>
        <v>139778.38420463091</v>
      </c>
      <c r="BI282" s="99">
        <f t="shared" si="331"/>
        <v>31.178531167852974</v>
      </c>
      <c r="BK282" s="71">
        <f t="shared" si="381"/>
        <v>124</v>
      </c>
      <c r="BL282" s="71">
        <f t="shared" si="382"/>
        <v>7.8199999999999994</v>
      </c>
      <c r="BM282" s="71">
        <v>1</v>
      </c>
      <c r="BN282" s="62">
        <f t="shared" si="383"/>
        <v>1.76</v>
      </c>
      <c r="BO282" s="70">
        <f t="shared" si="339"/>
        <v>1310400</v>
      </c>
      <c r="BP282" s="70">
        <f t="shared" si="384"/>
        <v>285981696</v>
      </c>
      <c r="BQ282" s="70">
        <f t="shared" si="385"/>
        <v>2284286880.8729115</v>
      </c>
      <c r="BR282" s="70">
        <f t="shared" si="386"/>
        <v>1.6182011968468838E+19</v>
      </c>
      <c r="BS282" s="70">
        <f t="shared" si="387"/>
        <v>139778.38420463091</v>
      </c>
      <c r="BT282" s="99">
        <f t="shared" si="415"/>
        <v>7.9875282677983401</v>
      </c>
      <c r="BV282" s="71">
        <f t="shared" si="388"/>
        <v>69</v>
      </c>
      <c r="BW282" s="71">
        <f t="shared" si="389"/>
        <v>9.8550000000000004</v>
      </c>
      <c r="BX282" s="71">
        <v>1</v>
      </c>
      <c r="BY282" s="62">
        <f t="shared" si="390"/>
        <v>2.0350000000000001</v>
      </c>
      <c r="BZ282" s="70">
        <f t="shared" si="340"/>
        <v>600</v>
      </c>
      <c r="CA282" s="70">
        <f t="shared" si="391"/>
        <v>84249</v>
      </c>
      <c r="CB282" s="70">
        <f t="shared" si="392"/>
        <v>1405628.5472822629</v>
      </c>
      <c r="CC282" s="70">
        <f t="shared" si="393"/>
        <v>2.0393059840058876E+19</v>
      </c>
      <c r="CD282" s="70">
        <f t="shared" si="394"/>
        <v>139778.38420463091</v>
      </c>
      <c r="CE282" s="99">
        <f t="shared" si="410"/>
        <v>16.684216397610214</v>
      </c>
      <c r="CG282" s="71">
        <f t="shared" si="395"/>
        <v>19</v>
      </c>
      <c r="CH282" s="71">
        <f t="shared" si="396"/>
        <v>12.14</v>
      </c>
      <c r="CI282" s="71">
        <v>1</v>
      </c>
      <c r="CJ282" s="62">
        <f t="shared" si="397"/>
        <v>2.2850000000000001</v>
      </c>
      <c r="CK282" s="70">
        <f t="shared" si="341"/>
        <v>1</v>
      </c>
      <c r="CL282" s="70">
        <f t="shared" si="398"/>
        <v>43.415000000000006</v>
      </c>
      <c r="CM282" s="70">
        <f t="shared" si="399"/>
        <v>1690.9574141463938</v>
      </c>
      <c r="CN282" s="70">
        <f t="shared" si="400"/>
        <v>2.5121435460001501E+19</v>
      </c>
      <c r="CO282" s="70">
        <f t="shared" si="401"/>
        <v>139778.38420463091</v>
      </c>
      <c r="CP282" s="99">
        <f t="shared" si="411"/>
        <v>38.948690870583754</v>
      </c>
      <c r="CR282" s="71">
        <f t="shared" si="402"/>
        <v>-44</v>
      </c>
      <c r="CS282" s="71">
        <f t="shared" si="403"/>
        <v>14.74</v>
      </c>
      <c r="CT282" s="71">
        <v>1</v>
      </c>
      <c r="CU282" s="62">
        <f t="shared" si="412"/>
        <v>2.6</v>
      </c>
      <c r="CV282" s="70">
        <f t="shared" si="342"/>
        <v>1</v>
      </c>
      <c r="CW282" s="70">
        <f t="shared" si="404"/>
        <v>-114.4</v>
      </c>
      <c r="CX282" s="70">
        <f t="shared" si="405"/>
        <v>0.33069948735656735</v>
      </c>
      <c r="CY282" s="70">
        <f t="shared" si="406"/>
        <v>3.0501644042868376E+19</v>
      </c>
      <c r="CZ282" s="70">
        <f t="shared" si="407"/>
        <v>139778.38420463091</v>
      </c>
    </row>
    <row r="283" spans="1:104">
      <c r="A283" s="62">
        <f t="shared" si="343"/>
        <v>3691.5218948540301</v>
      </c>
      <c r="B283" s="62">
        <f t="shared" si="344"/>
        <v>9.2333333333333325</v>
      </c>
      <c r="C283" s="83">
        <f t="shared" si="414"/>
        <v>12.14</v>
      </c>
      <c r="D283" s="87"/>
      <c r="E283" s="65">
        <f t="shared" si="345"/>
        <v>4.7540282682154696E+16</v>
      </c>
      <c r="F283" s="62">
        <f t="shared" si="408"/>
        <v>55.400000000000034</v>
      </c>
      <c r="G283" s="66">
        <v>277</v>
      </c>
      <c r="H283" s="71">
        <f t="shared" si="346"/>
        <v>277</v>
      </c>
      <c r="I283" s="71">
        <f t="shared" si="347"/>
        <v>1</v>
      </c>
      <c r="J283" s="71">
        <v>1</v>
      </c>
      <c r="K283" s="62">
        <f t="shared" si="348"/>
        <v>1</v>
      </c>
      <c r="L283" s="70">
        <f t="shared" si="334"/>
        <v>39207369600000</v>
      </c>
      <c r="M283" s="70">
        <f t="shared" si="349"/>
        <v>1.08604413792E+16</v>
      </c>
      <c r="N283" s="70">
        <f t="shared" si="350"/>
        <v>4.7540282682154694E+17</v>
      </c>
      <c r="O283" s="70">
        <f t="shared" si="351"/>
        <v>2.377014134107735E+18</v>
      </c>
      <c r="P283" s="70">
        <f t="shared" si="352"/>
        <v>144830.70900810644</v>
      </c>
      <c r="Q283" s="99">
        <f t="shared" si="413"/>
        <v>43.773803496793604</v>
      </c>
      <c r="S283" s="71">
        <f t="shared" si="353"/>
        <v>267</v>
      </c>
      <c r="T283" s="71">
        <f t="shared" si="354"/>
        <v>2.0499999999999998</v>
      </c>
      <c r="U283" s="71">
        <v>1</v>
      </c>
      <c r="V283" s="62">
        <f t="shared" si="355"/>
        <v>1.05</v>
      </c>
      <c r="W283" s="70">
        <f t="shared" si="335"/>
        <v>78414739200000</v>
      </c>
      <c r="X283" s="70">
        <f t="shared" si="356"/>
        <v>2.198357213472E+16</v>
      </c>
      <c r="Y283" s="70">
        <f t="shared" si="357"/>
        <v>2.4364394874604269E+17</v>
      </c>
      <c r="Z283" s="70">
        <f t="shared" si="358"/>
        <v>4.8728789749208556E+18</v>
      </c>
      <c r="AA283" s="70">
        <f t="shared" si="359"/>
        <v>144830.70900810644</v>
      </c>
      <c r="AB283" s="99">
        <f t="shared" si="332"/>
        <v>11.083000854135115</v>
      </c>
      <c r="AD283" s="71">
        <f t="shared" si="360"/>
        <v>242</v>
      </c>
      <c r="AE283" s="71">
        <f t="shared" si="361"/>
        <v>3.2249999999999996</v>
      </c>
      <c r="AF283" s="71">
        <v>1</v>
      </c>
      <c r="AG283" s="62">
        <f t="shared" si="362"/>
        <v>1.175</v>
      </c>
      <c r="AH283" s="70">
        <f t="shared" si="336"/>
        <v>6830795059200</v>
      </c>
      <c r="AI283" s="70">
        <f t="shared" si="363"/>
        <v>1942336575083520</v>
      </c>
      <c r="AJ283" s="70">
        <f t="shared" si="364"/>
        <v>1.1977922785152234E+16</v>
      </c>
      <c r="AK283" s="70">
        <f t="shared" si="365"/>
        <v>7.6658705824974428E+18</v>
      </c>
      <c r="AL283" s="70">
        <f t="shared" si="366"/>
        <v>144830.70900810644</v>
      </c>
      <c r="AM283" s="99">
        <f t="shared" si="409"/>
        <v>6.166759633117235</v>
      </c>
      <c r="AO283" s="71">
        <f t="shared" si="367"/>
        <v>212</v>
      </c>
      <c r="AP283" s="71">
        <f t="shared" si="368"/>
        <v>4.55</v>
      </c>
      <c r="AQ283" s="71">
        <v>1</v>
      </c>
      <c r="AR283" s="62">
        <f t="shared" si="369"/>
        <v>1.325</v>
      </c>
      <c r="AS283" s="70">
        <f t="shared" si="337"/>
        <v>39033114624</v>
      </c>
      <c r="AT283" s="70">
        <f t="shared" si="370"/>
        <v>10964401897881.6</v>
      </c>
      <c r="AU283" s="70">
        <f t="shared" si="371"/>
        <v>264048200932376.69</v>
      </c>
      <c r="AV283" s="70">
        <f t="shared" si="372"/>
        <v>1.0815414310190193E+19</v>
      </c>
      <c r="AW283" s="70">
        <f t="shared" si="373"/>
        <v>144830.70900810644</v>
      </c>
      <c r="AX283" s="99">
        <f t="shared" si="333"/>
        <v>24.082316882546294</v>
      </c>
      <c r="AZ283" s="71">
        <f t="shared" si="374"/>
        <v>175</v>
      </c>
      <c r="BA283" s="71">
        <f t="shared" si="375"/>
        <v>6.06</v>
      </c>
      <c r="BB283" s="71">
        <v>1</v>
      </c>
      <c r="BC283" s="62">
        <f t="shared" si="376"/>
        <v>1.51</v>
      </c>
      <c r="BD283" s="70">
        <f t="shared" si="338"/>
        <v>221276160</v>
      </c>
      <c r="BE283" s="70">
        <f t="shared" si="377"/>
        <v>58472225280</v>
      </c>
      <c r="BF283" s="70">
        <f t="shared" si="378"/>
        <v>2082200145100.8237</v>
      </c>
      <c r="BG283" s="70">
        <f t="shared" si="379"/>
        <v>1.4404705652692871E+19</v>
      </c>
      <c r="BH283" s="70">
        <f t="shared" si="380"/>
        <v>144830.70900810644</v>
      </c>
      <c r="BI283" s="99">
        <f t="shared" si="331"/>
        <v>35.610071878229427</v>
      </c>
      <c r="BK283" s="71">
        <f t="shared" si="381"/>
        <v>125</v>
      </c>
      <c r="BL283" s="71">
        <f t="shared" si="382"/>
        <v>7.8199999999999994</v>
      </c>
      <c r="BM283" s="71">
        <v>1</v>
      </c>
      <c r="BN283" s="62">
        <f t="shared" si="383"/>
        <v>1.76</v>
      </c>
      <c r="BO283" s="70">
        <f t="shared" si="339"/>
        <v>1310400</v>
      </c>
      <c r="BP283" s="70">
        <f t="shared" si="384"/>
        <v>288288000</v>
      </c>
      <c r="BQ283" s="70">
        <f t="shared" si="385"/>
        <v>2623956582.4000211</v>
      </c>
      <c r="BR283" s="70">
        <f t="shared" si="386"/>
        <v>1.8588250528722485E+19</v>
      </c>
      <c r="BS283" s="70">
        <f t="shared" si="387"/>
        <v>144830.70900810644</v>
      </c>
      <c r="BT283" s="99">
        <f t="shared" si="415"/>
        <v>9.1018584970585703</v>
      </c>
      <c r="BV283" s="71">
        <f t="shared" si="388"/>
        <v>70</v>
      </c>
      <c r="BW283" s="71">
        <f t="shared" si="389"/>
        <v>9.8550000000000004</v>
      </c>
      <c r="BX283" s="71">
        <v>1</v>
      </c>
      <c r="BY283" s="62">
        <f t="shared" si="390"/>
        <v>2.0350000000000001</v>
      </c>
      <c r="BZ283" s="70">
        <f t="shared" si="340"/>
        <v>600</v>
      </c>
      <c r="CA283" s="70">
        <f t="shared" si="391"/>
        <v>85470</v>
      </c>
      <c r="CB283" s="70">
        <f t="shared" si="392"/>
        <v>1614643.2000000076</v>
      </c>
      <c r="CC283" s="70">
        <f t="shared" si="393"/>
        <v>2.3425474291631727E+19</v>
      </c>
      <c r="CD283" s="70">
        <f t="shared" si="394"/>
        <v>144830.70900810644</v>
      </c>
      <c r="CE283" s="99">
        <f t="shared" si="410"/>
        <v>18.89134433134442</v>
      </c>
      <c r="CG283" s="71">
        <f t="shared" si="395"/>
        <v>20</v>
      </c>
      <c r="CH283" s="71">
        <f t="shared" si="396"/>
        <v>12.14</v>
      </c>
      <c r="CI283" s="71">
        <v>6</v>
      </c>
      <c r="CJ283" s="62">
        <f t="shared" si="397"/>
        <v>2.2850000000000001</v>
      </c>
      <c r="CK283" s="70">
        <f t="shared" si="341"/>
        <v>6</v>
      </c>
      <c r="CL283" s="70">
        <f t="shared" si="398"/>
        <v>274.20000000000005</v>
      </c>
      <c r="CM283" s="70">
        <f t="shared" si="399"/>
        <v>1942.4000000000026</v>
      </c>
      <c r="CN283" s="70">
        <f t="shared" si="400"/>
        <v>2.8856951588067906E+19</v>
      </c>
      <c r="CO283" s="70">
        <f t="shared" si="401"/>
        <v>144830.70900810644</v>
      </c>
      <c r="CP283" s="99">
        <f t="shared" si="411"/>
        <v>7.0838803792852012</v>
      </c>
      <c r="CR283" s="71">
        <f t="shared" si="402"/>
        <v>-43</v>
      </c>
      <c r="CS283" s="71">
        <f t="shared" si="403"/>
        <v>14.74</v>
      </c>
      <c r="CT283" s="71">
        <v>1</v>
      </c>
      <c r="CU283" s="62">
        <f t="shared" si="412"/>
        <v>2.6</v>
      </c>
      <c r="CV283" s="70">
        <f t="shared" si="342"/>
        <v>1</v>
      </c>
      <c r="CW283" s="70">
        <f t="shared" si="404"/>
        <v>-111.8</v>
      </c>
      <c r="CX283" s="70">
        <f t="shared" si="405"/>
        <v>0.37987395712485167</v>
      </c>
      <c r="CY283" s="70">
        <f t="shared" si="406"/>
        <v>3.5037188336748012E+19</v>
      </c>
      <c r="CZ283" s="70">
        <f t="shared" si="407"/>
        <v>144830.70900810644</v>
      </c>
    </row>
    <row r="284" spans="1:104">
      <c r="A284" s="62">
        <f t="shared" si="343"/>
        <v>3821.7031333348355</v>
      </c>
      <c r="B284" s="62">
        <f t="shared" si="344"/>
        <v>9.2666666666666675</v>
      </c>
      <c r="C284" s="83">
        <f t="shared" si="414"/>
        <v>12.14</v>
      </c>
      <c r="D284" s="87"/>
      <c r="E284" s="65">
        <f t="shared" si="345"/>
        <v>5.4609444513085136E+16</v>
      </c>
      <c r="F284" s="62">
        <f t="shared" si="408"/>
        <v>55.600000000000023</v>
      </c>
      <c r="G284" s="66">
        <v>278</v>
      </c>
      <c r="H284" s="71">
        <f t="shared" si="346"/>
        <v>278</v>
      </c>
      <c r="I284" s="71">
        <f t="shared" si="347"/>
        <v>1</v>
      </c>
      <c r="J284" s="71">
        <v>1</v>
      </c>
      <c r="K284" s="62">
        <f t="shared" si="348"/>
        <v>1</v>
      </c>
      <c r="L284" s="70">
        <f t="shared" si="334"/>
        <v>39207369600000</v>
      </c>
      <c r="M284" s="70">
        <f t="shared" si="349"/>
        <v>1.08996487488E+16</v>
      </c>
      <c r="N284" s="70">
        <f t="shared" si="350"/>
        <v>5.4609444513085133E+17</v>
      </c>
      <c r="O284" s="70">
        <f t="shared" si="351"/>
        <v>2.7304722256542566E+18</v>
      </c>
      <c r="P284" s="70">
        <f t="shared" si="352"/>
        <v>150065.54303561454</v>
      </c>
      <c r="Q284" s="99">
        <f t="shared" si="413"/>
        <v>50.102022341864341</v>
      </c>
      <c r="S284" s="71">
        <f t="shared" si="353"/>
        <v>268</v>
      </c>
      <c r="T284" s="71">
        <f t="shared" si="354"/>
        <v>2.0499999999999998</v>
      </c>
      <c r="U284" s="71">
        <v>1</v>
      </c>
      <c r="V284" s="62">
        <f t="shared" si="355"/>
        <v>1.05</v>
      </c>
      <c r="W284" s="70">
        <f t="shared" si="335"/>
        <v>78414739200000</v>
      </c>
      <c r="X284" s="70">
        <f t="shared" si="356"/>
        <v>2.206590761088E+16</v>
      </c>
      <c r="Y284" s="70">
        <f t="shared" si="357"/>
        <v>2.7987340312956118E+17</v>
      </c>
      <c r="Z284" s="70">
        <f t="shared" si="358"/>
        <v>5.5974680625912259E+18</v>
      </c>
      <c r="AA284" s="70">
        <f t="shared" si="359"/>
        <v>150065.54303561454</v>
      </c>
      <c r="AB284" s="99">
        <f t="shared" si="332"/>
        <v>12.683521025510162</v>
      </c>
      <c r="AD284" s="71">
        <f t="shared" si="360"/>
        <v>243</v>
      </c>
      <c r="AE284" s="71">
        <f t="shared" si="361"/>
        <v>3.2249999999999996</v>
      </c>
      <c r="AF284" s="71">
        <v>1</v>
      </c>
      <c r="AG284" s="62">
        <f t="shared" si="362"/>
        <v>1.175</v>
      </c>
      <c r="AH284" s="70">
        <f t="shared" si="336"/>
        <v>6830795059200</v>
      </c>
      <c r="AI284" s="70">
        <f t="shared" si="363"/>
        <v>1950362759278080</v>
      </c>
      <c r="AJ284" s="70">
        <f t="shared" si="364"/>
        <v>1.3759020199585876E+16</v>
      </c>
      <c r="AK284" s="70">
        <f t="shared" si="365"/>
        <v>8.8057729277349775E+18</v>
      </c>
      <c r="AL284" s="70">
        <f t="shared" si="366"/>
        <v>150065.54303561454</v>
      </c>
      <c r="AM284" s="99">
        <f t="shared" si="409"/>
        <v>7.054595425457534</v>
      </c>
      <c r="AO284" s="71">
        <f t="shared" si="367"/>
        <v>213</v>
      </c>
      <c r="AP284" s="71">
        <f t="shared" si="368"/>
        <v>4.55</v>
      </c>
      <c r="AQ284" s="71">
        <v>1</v>
      </c>
      <c r="AR284" s="62">
        <f t="shared" si="369"/>
        <v>1.325</v>
      </c>
      <c r="AS284" s="70">
        <f t="shared" si="337"/>
        <v>39033114624</v>
      </c>
      <c r="AT284" s="70">
        <f t="shared" si="370"/>
        <v>11016120774758.4</v>
      </c>
      <c r="AU284" s="70">
        <f t="shared" si="371"/>
        <v>303311734050947.62</v>
      </c>
      <c r="AV284" s="70">
        <f t="shared" si="372"/>
        <v>1.2423648626726867E+19</v>
      </c>
      <c r="AW284" s="70">
        <f t="shared" si="373"/>
        <v>150065.54303561454</v>
      </c>
      <c r="AX284" s="99">
        <f t="shared" si="333"/>
        <v>27.533443056101543</v>
      </c>
      <c r="AZ284" s="71">
        <f t="shared" si="374"/>
        <v>176</v>
      </c>
      <c r="BA284" s="71">
        <f t="shared" si="375"/>
        <v>6.06</v>
      </c>
      <c r="BB284" s="71">
        <v>1</v>
      </c>
      <c r="BC284" s="62">
        <f t="shared" si="376"/>
        <v>1.51</v>
      </c>
      <c r="BD284" s="70">
        <f t="shared" si="338"/>
        <v>221276160</v>
      </c>
      <c r="BE284" s="70">
        <f t="shared" si="377"/>
        <v>58806352281.599998</v>
      </c>
      <c r="BF284" s="70">
        <f t="shared" si="378"/>
        <v>2391819881451.9043</v>
      </c>
      <c r="BG284" s="70">
        <f t="shared" si="379"/>
        <v>1.6546661687464794E+19</v>
      </c>
      <c r="BH284" s="70">
        <f t="shared" si="380"/>
        <v>150065.54303561454</v>
      </c>
      <c r="BI284" s="99">
        <f t="shared" si="331"/>
        <v>40.672814902690099</v>
      </c>
      <c r="BK284" s="71">
        <f t="shared" si="381"/>
        <v>126</v>
      </c>
      <c r="BL284" s="71">
        <f t="shared" si="382"/>
        <v>7.8199999999999994</v>
      </c>
      <c r="BM284" s="71">
        <v>1</v>
      </c>
      <c r="BN284" s="62">
        <f t="shared" si="383"/>
        <v>1.76</v>
      </c>
      <c r="BO284" s="70">
        <f t="shared" si="339"/>
        <v>1310400</v>
      </c>
      <c r="BP284" s="70">
        <f t="shared" si="384"/>
        <v>290594304</v>
      </c>
      <c r="BQ284" s="70">
        <f t="shared" si="385"/>
        <v>3014134609.7865467</v>
      </c>
      <c r="BR284" s="70">
        <f t="shared" si="386"/>
        <v>2.1352292804616286E+19</v>
      </c>
      <c r="BS284" s="70">
        <f t="shared" si="387"/>
        <v>150065.54303561454</v>
      </c>
      <c r="BT284" s="99">
        <f t="shared" si="415"/>
        <v>10.372311391852151</v>
      </c>
      <c r="BV284" s="71">
        <f t="shared" si="388"/>
        <v>71</v>
      </c>
      <c r="BW284" s="71">
        <f t="shared" si="389"/>
        <v>9.8550000000000004</v>
      </c>
      <c r="BX284" s="71">
        <v>1</v>
      </c>
      <c r="BY284" s="62">
        <f t="shared" si="390"/>
        <v>2.0350000000000001</v>
      </c>
      <c r="BZ284" s="70">
        <f t="shared" si="340"/>
        <v>600</v>
      </c>
      <c r="CA284" s="70">
        <f t="shared" si="391"/>
        <v>86691</v>
      </c>
      <c r="CB284" s="70">
        <f t="shared" si="392"/>
        <v>1854737.9877471575</v>
      </c>
      <c r="CC284" s="70">
        <f t="shared" si="393"/>
        <v>2.6908803783822701E+19</v>
      </c>
      <c r="CD284" s="70">
        <f t="shared" si="394"/>
        <v>150065.54303561454</v>
      </c>
      <c r="CE284" s="99">
        <f t="shared" si="410"/>
        <v>21.394815929533141</v>
      </c>
      <c r="CG284" s="71">
        <f t="shared" si="395"/>
        <v>21</v>
      </c>
      <c r="CH284" s="71">
        <f t="shared" si="396"/>
        <v>12.14</v>
      </c>
      <c r="CI284" s="71">
        <v>1</v>
      </c>
      <c r="CJ284" s="62">
        <f t="shared" si="397"/>
        <v>2.2850000000000001</v>
      </c>
      <c r="CK284" s="70">
        <f t="shared" si="341"/>
        <v>6</v>
      </c>
      <c r="CL284" s="70">
        <f t="shared" si="398"/>
        <v>287.91000000000003</v>
      </c>
      <c r="CM284" s="70">
        <f t="shared" si="399"/>
        <v>2231.2316847462434</v>
      </c>
      <c r="CN284" s="70">
        <f t="shared" si="400"/>
        <v>3.314793281944268E+19</v>
      </c>
      <c r="CO284" s="70">
        <f t="shared" si="401"/>
        <v>150065.54303561454</v>
      </c>
      <c r="CP284" s="99">
        <f t="shared" si="411"/>
        <v>7.7497540368387456</v>
      </c>
      <c r="CR284" s="71">
        <f t="shared" si="402"/>
        <v>-42</v>
      </c>
      <c r="CS284" s="71">
        <f t="shared" si="403"/>
        <v>14.74</v>
      </c>
      <c r="CT284" s="71">
        <v>1</v>
      </c>
      <c r="CU284" s="62">
        <f t="shared" si="412"/>
        <v>2.6</v>
      </c>
      <c r="CV284" s="70">
        <f t="shared" si="342"/>
        <v>1</v>
      </c>
      <c r="CW284" s="70">
        <f t="shared" si="404"/>
        <v>-109.2</v>
      </c>
      <c r="CX284" s="70">
        <f t="shared" si="405"/>
        <v>0.43636058965553137</v>
      </c>
      <c r="CY284" s="70">
        <f t="shared" si="406"/>
        <v>4.0247160606143742E+19</v>
      </c>
      <c r="CZ284" s="70">
        <f t="shared" si="407"/>
        <v>150065.54303561454</v>
      </c>
    </row>
    <row r="285" spans="1:104">
      <c r="A285" s="62">
        <f t="shared" si="343"/>
        <v>3956.4752032762431</v>
      </c>
      <c r="B285" s="62">
        <f t="shared" si="344"/>
        <v>9.3000000000000007</v>
      </c>
      <c r="C285" s="83">
        <f t="shared" si="414"/>
        <v>12.14</v>
      </c>
      <c r="D285" s="87"/>
      <c r="E285" s="65">
        <f t="shared" si="345"/>
        <v>6.2729779079482768E+16</v>
      </c>
      <c r="F285" s="62">
        <f t="shared" si="408"/>
        <v>55.800000000000026</v>
      </c>
      <c r="G285" s="66">
        <v>279</v>
      </c>
      <c r="H285" s="71">
        <f t="shared" si="346"/>
        <v>279</v>
      </c>
      <c r="I285" s="71">
        <f t="shared" si="347"/>
        <v>1</v>
      </c>
      <c r="J285" s="71">
        <v>1</v>
      </c>
      <c r="K285" s="62">
        <f t="shared" si="348"/>
        <v>1</v>
      </c>
      <c r="L285" s="70">
        <f t="shared" si="334"/>
        <v>39207369600000</v>
      </c>
      <c r="M285" s="70">
        <f t="shared" si="349"/>
        <v>1.09388561184E+16</v>
      </c>
      <c r="N285" s="70">
        <f t="shared" si="350"/>
        <v>6.2729779079482765E+17</v>
      </c>
      <c r="O285" s="70">
        <f t="shared" si="351"/>
        <v>3.1364889539741384E+18</v>
      </c>
      <c r="P285" s="70">
        <f t="shared" si="352"/>
        <v>155489.47548875635</v>
      </c>
      <c r="Q285" s="99">
        <f t="shared" si="413"/>
        <v>57.345830679650717</v>
      </c>
      <c r="S285" s="71">
        <f t="shared" si="353"/>
        <v>269</v>
      </c>
      <c r="T285" s="71">
        <f t="shared" si="354"/>
        <v>2.0499999999999998</v>
      </c>
      <c r="U285" s="71">
        <v>1</v>
      </c>
      <c r="V285" s="62">
        <f t="shared" si="355"/>
        <v>1.05</v>
      </c>
      <c r="W285" s="70">
        <f t="shared" si="335"/>
        <v>78414739200000</v>
      </c>
      <c r="X285" s="70">
        <f t="shared" si="356"/>
        <v>2.214824308704E+16</v>
      </c>
      <c r="Y285" s="70">
        <f t="shared" si="357"/>
        <v>3.2149011778234899E+17</v>
      </c>
      <c r="Z285" s="70">
        <f t="shared" si="358"/>
        <v>6.4298023556469832E+18</v>
      </c>
      <c r="AA285" s="70">
        <f t="shared" si="359"/>
        <v>155489.47548875635</v>
      </c>
      <c r="AB285" s="99">
        <f t="shared" si="332"/>
        <v>14.515377879813334</v>
      </c>
      <c r="AD285" s="71">
        <f t="shared" si="360"/>
        <v>244</v>
      </c>
      <c r="AE285" s="71">
        <f t="shared" si="361"/>
        <v>3.2249999999999996</v>
      </c>
      <c r="AF285" s="71">
        <v>1</v>
      </c>
      <c r="AG285" s="62">
        <f t="shared" si="362"/>
        <v>1.175</v>
      </c>
      <c r="AH285" s="70">
        <f t="shared" si="336"/>
        <v>6830795059200</v>
      </c>
      <c r="AI285" s="70">
        <f t="shared" si="363"/>
        <v>1958388943472640</v>
      </c>
      <c r="AJ285" s="70">
        <f t="shared" si="364"/>
        <v>1.5804963869635272E+16</v>
      </c>
      <c r="AK285" s="70">
        <f t="shared" si="365"/>
        <v>1.0115176876566596E+19</v>
      </c>
      <c r="AL285" s="70">
        <f t="shared" si="366"/>
        <v>155489.47548875635</v>
      </c>
      <c r="AM285" s="99">
        <f t="shared" si="409"/>
        <v>8.0703906761287723</v>
      </c>
      <c r="AO285" s="71">
        <f t="shared" si="367"/>
        <v>214</v>
      </c>
      <c r="AP285" s="71">
        <f t="shared" si="368"/>
        <v>4.55</v>
      </c>
      <c r="AQ285" s="71">
        <v>1</v>
      </c>
      <c r="AR285" s="62">
        <f t="shared" si="369"/>
        <v>1.325</v>
      </c>
      <c r="AS285" s="70">
        <f t="shared" si="337"/>
        <v>39033114624</v>
      </c>
      <c r="AT285" s="70">
        <f t="shared" si="370"/>
        <v>11067839651635.199</v>
      </c>
      <c r="AU285" s="70">
        <f t="shared" si="371"/>
        <v>348413689955621.75</v>
      </c>
      <c r="AV285" s="70">
        <f t="shared" si="372"/>
        <v>1.427102474058233E+19</v>
      </c>
      <c r="AW285" s="70">
        <f t="shared" si="373"/>
        <v>155489.47548875635</v>
      </c>
      <c r="AX285" s="99">
        <f t="shared" si="333"/>
        <v>31.479828125640214</v>
      </c>
      <c r="AZ285" s="71">
        <f t="shared" si="374"/>
        <v>177</v>
      </c>
      <c r="BA285" s="71">
        <f t="shared" si="375"/>
        <v>6.06</v>
      </c>
      <c r="BB285" s="71">
        <v>1</v>
      </c>
      <c r="BC285" s="62">
        <f t="shared" si="376"/>
        <v>1.51</v>
      </c>
      <c r="BD285" s="70">
        <f t="shared" si="338"/>
        <v>221276160</v>
      </c>
      <c r="BE285" s="70">
        <f t="shared" si="377"/>
        <v>59140479283.199997</v>
      </c>
      <c r="BF285" s="70">
        <f t="shared" si="378"/>
        <v>2747479563273.0063</v>
      </c>
      <c r="BG285" s="70">
        <f t="shared" si="379"/>
        <v>1.9007123061083275E+19</v>
      </c>
      <c r="BH285" s="70">
        <f t="shared" si="380"/>
        <v>155489.47548875635</v>
      </c>
      <c r="BI285" s="99">
        <f t="shared" si="331"/>
        <v>46.456836274803088</v>
      </c>
      <c r="BK285" s="71">
        <f t="shared" si="381"/>
        <v>127</v>
      </c>
      <c r="BL285" s="71">
        <f t="shared" si="382"/>
        <v>7.8199999999999994</v>
      </c>
      <c r="BM285" s="71">
        <v>1</v>
      </c>
      <c r="BN285" s="62">
        <f t="shared" si="383"/>
        <v>1.76</v>
      </c>
      <c r="BO285" s="70">
        <f t="shared" si="339"/>
        <v>1310400</v>
      </c>
      <c r="BP285" s="70">
        <f t="shared" si="384"/>
        <v>292900608</v>
      </c>
      <c r="BQ285" s="70">
        <f t="shared" si="385"/>
        <v>3462331468.0014367</v>
      </c>
      <c r="BR285" s="70">
        <f t="shared" si="386"/>
        <v>2.4527343620077761E+19</v>
      </c>
      <c r="BS285" s="70">
        <f t="shared" si="387"/>
        <v>155489.47548875635</v>
      </c>
      <c r="BT285" s="99">
        <f t="shared" si="415"/>
        <v>11.820840836224678</v>
      </c>
      <c r="BV285" s="71">
        <f t="shared" si="388"/>
        <v>72</v>
      </c>
      <c r="BW285" s="71">
        <f t="shared" si="389"/>
        <v>9.8550000000000004</v>
      </c>
      <c r="BX285" s="71">
        <v>1</v>
      </c>
      <c r="BY285" s="62">
        <f t="shared" si="390"/>
        <v>2.0350000000000001</v>
      </c>
      <c r="BZ285" s="70">
        <f t="shared" si="340"/>
        <v>600</v>
      </c>
      <c r="CA285" s="70">
        <f t="shared" si="391"/>
        <v>87912</v>
      </c>
      <c r="CB285" s="70">
        <f t="shared" si="392"/>
        <v>2130534.4754756712</v>
      </c>
      <c r="CC285" s="70">
        <f t="shared" si="393"/>
        <v>3.0910098641415135E+19</v>
      </c>
      <c r="CD285" s="70">
        <f t="shared" si="394"/>
        <v>155489.47548875635</v>
      </c>
      <c r="CE285" s="99">
        <f t="shared" si="410"/>
        <v>24.234853893389655</v>
      </c>
      <c r="CG285" s="71">
        <f t="shared" si="395"/>
        <v>22</v>
      </c>
      <c r="CH285" s="71">
        <f t="shared" si="396"/>
        <v>12.14</v>
      </c>
      <c r="CI285" s="71">
        <v>1</v>
      </c>
      <c r="CJ285" s="62">
        <f t="shared" si="397"/>
        <v>2.2850000000000001</v>
      </c>
      <c r="CK285" s="70">
        <f t="shared" si="341"/>
        <v>6</v>
      </c>
      <c r="CL285" s="70">
        <f t="shared" si="398"/>
        <v>301.62</v>
      </c>
      <c r="CM285" s="70">
        <f t="shared" si="399"/>
        <v>2563.0121658852731</v>
      </c>
      <c r="CN285" s="70">
        <f t="shared" si="400"/>
        <v>3.8076975901246038E+19</v>
      </c>
      <c r="CO285" s="70">
        <f t="shared" si="401"/>
        <v>155489.47548875635</v>
      </c>
      <c r="CP285" s="99">
        <f t="shared" si="411"/>
        <v>8.4974874540324681</v>
      </c>
      <c r="CR285" s="71">
        <f t="shared" si="402"/>
        <v>-41</v>
      </c>
      <c r="CS285" s="71">
        <f t="shared" si="403"/>
        <v>14.74</v>
      </c>
      <c r="CT285" s="71">
        <v>1</v>
      </c>
      <c r="CU285" s="62">
        <f t="shared" si="412"/>
        <v>2.6</v>
      </c>
      <c r="CV285" s="70">
        <f t="shared" si="342"/>
        <v>1</v>
      </c>
      <c r="CW285" s="70">
        <f t="shared" si="404"/>
        <v>-106.60000000000001</v>
      </c>
      <c r="CX285" s="70">
        <f t="shared" si="405"/>
        <v>0.50124669152284507</v>
      </c>
      <c r="CY285" s="70">
        <f t="shared" si="406"/>
        <v>4.6231847181578805E+19</v>
      </c>
      <c r="CZ285" s="70">
        <f t="shared" si="407"/>
        <v>155489.47548875635</v>
      </c>
    </row>
    <row r="286" spans="1:104">
      <c r="A286" s="62">
        <f t="shared" si="343"/>
        <v>4096.0000000000782</v>
      </c>
      <c r="B286" s="62">
        <f t="shared" si="344"/>
        <v>9.3333333333333339</v>
      </c>
      <c r="C286" s="83">
        <f t="shared" si="414"/>
        <v>12.14</v>
      </c>
      <c r="D286" s="87"/>
      <c r="E286" s="65">
        <f t="shared" si="345"/>
        <v>7.205759403792928E+16</v>
      </c>
      <c r="F286" s="62">
        <f t="shared" si="408"/>
        <v>56.000000000000028</v>
      </c>
      <c r="G286" s="66">
        <v>280</v>
      </c>
      <c r="H286" s="71">
        <f t="shared" si="346"/>
        <v>280</v>
      </c>
      <c r="I286" s="71">
        <f t="shared" si="347"/>
        <v>1</v>
      </c>
      <c r="J286" s="71">
        <v>15</v>
      </c>
      <c r="K286" s="62">
        <f t="shared" si="348"/>
        <v>1</v>
      </c>
      <c r="L286" s="70">
        <f t="shared" si="334"/>
        <v>588110544000000</v>
      </c>
      <c r="M286" s="70">
        <f t="shared" si="349"/>
        <v>1.6467095232E+17</v>
      </c>
      <c r="N286" s="70">
        <f t="shared" si="350"/>
        <v>7.205759403792928E+17</v>
      </c>
      <c r="O286" s="70">
        <f t="shared" si="351"/>
        <v>3.6028797018964639E+18</v>
      </c>
      <c r="P286" s="70">
        <f t="shared" si="352"/>
        <v>161109.33333333643</v>
      </c>
      <c r="Q286" s="99">
        <f t="shared" si="413"/>
        <v>4.375853362279825</v>
      </c>
      <c r="S286" s="71">
        <f t="shared" si="353"/>
        <v>270</v>
      </c>
      <c r="T286" s="71">
        <f t="shared" si="354"/>
        <v>2.0499999999999998</v>
      </c>
      <c r="U286" s="71">
        <v>1</v>
      </c>
      <c r="V286" s="62">
        <f t="shared" si="355"/>
        <v>1.05</v>
      </c>
      <c r="W286" s="70">
        <f t="shared" si="335"/>
        <v>78414739200000</v>
      </c>
      <c r="X286" s="70">
        <f t="shared" si="356"/>
        <v>2.22305785632E+16</v>
      </c>
      <c r="Y286" s="70">
        <f t="shared" si="357"/>
        <v>3.692951694443872E+17</v>
      </c>
      <c r="Z286" s="70">
        <f t="shared" si="358"/>
        <v>7.3859033888877507E+18</v>
      </c>
      <c r="AA286" s="70">
        <f t="shared" si="359"/>
        <v>161109.33333333643</v>
      </c>
      <c r="AB286" s="99">
        <f t="shared" si="332"/>
        <v>16.612035912358579</v>
      </c>
      <c r="AD286" s="71">
        <f t="shared" si="360"/>
        <v>245</v>
      </c>
      <c r="AE286" s="71">
        <f t="shared" si="361"/>
        <v>3.2249999999999996</v>
      </c>
      <c r="AF286" s="71">
        <v>1</v>
      </c>
      <c r="AG286" s="62">
        <f t="shared" si="362"/>
        <v>1.175</v>
      </c>
      <c r="AH286" s="70">
        <f t="shared" si="336"/>
        <v>6830795059200</v>
      </c>
      <c r="AI286" s="70">
        <f t="shared" si="363"/>
        <v>1966415127667200</v>
      </c>
      <c r="AJ286" s="70">
        <f t="shared" si="364"/>
        <v>1.8155135997837608E+16</v>
      </c>
      <c r="AK286" s="70">
        <f t="shared" si="365"/>
        <v>1.1619287038616095E+19</v>
      </c>
      <c r="AL286" s="70">
        <f t="shared" si="366"/>
        <v>161109.33333333643</v>
      </c>
      <c r="AM286" s="99">
        <f t="shared" si="409"/>
        <v>9.2326059448980295</v>
      </c>
      <c r="AO286" s="71">
        <f t="shared" si="367"/>
        <v>215</v>
      </c>
      <c r="AP286" s="71">
        <f t="shared" si="368"/>
        <v>4.55</v>
      </c>
      <c r="AQ286" s="71">
        <v>1</v>
      </c>
      <c r="AR286" s="62">
        <f t="shared" si="369"/>
        <v>1.325</v>
      </c>
      <c r="AS286" s="70">
        <f t="shared" si="337"/>
        <v>39033114624</v>
      </c>
      <c r="AT286" s="70">
        <f t="shared" si="370"/>
        <v>11119558528512</v>
      </c>
      <c r="AU286" s="70">
        <f t="shared" si="371"/>
        <v>400222232510469.75</v>
      </c>
      <c r="AV286" s="70">
        <f t="shared" si="372"/>
        <v>1.6393102643628913E+19</v>
      </c>
      <c r="AW286" s="70">
        <f t="shared" si="373"/>
        <v>161109.33333333643</v>
      </c>
      <c r="AX286" s="99">
        <f t="shared" si="333"/>
        <v>35.992636891495977</v>
      </c>
      <c r="AZ286" s="71">
        <f t="shared" si="374"/>
        <v>178</v>
      </c>
      <c r="BA286" s="71">
        <f t="shared" si="375"/>
        <v>6.06</v>
      </c>
      <c r="BB286" s="71">
        <v>1</v>
      </c>
      <c r="BC286" s="62">
        <f t="shared" si="376"/>
        <v>1.51</v>
      </c>
      <c r="BD286" s="70">
        <f t="shared" si="338"/>
        <v>221276160</v>
      </c>
      <c r="BE286" s="70">
        <f t="shared" si="377"/>
        <v>59474606284.800003</v>
      </c>
      <c r="BF286" s="70">
        <f t="shared" si="378"/>
        <v>3156025254719.6748</v>
      </c>
      <c r="BG286" s="70">
        <f t="shared" si="379"/>
        <v>2.183345099349257E+19</v>
      </c>
      <c r="BH286" s="70">
        <f t="shared" si="380"/>
        <v>161109.33333333643</v>
      </c>
      <c r="BI286" s="99">
        <f t="shared" si="331"/>
        <v>53.065088646518099</v>
      </c>
      <c r="BK286" s="71">
        <f t="shared" si="381"/>
        <v>128</v>
      </c>
      <c r="BL286" s="71">
        <f t="shared" si="382"/>
        <v>7.8199999999999994</v>
      </c>
      <c r="BM286" s="71">
        <v>1</v>
      </c>
      <c r="BN286" s="62">
        <f t="shared" si="383"/>
        <v>1.76</v>
      </c>
      <c r="BO286" s="70">
        <f t="shared" si="339"/>
        <v>1310400</v>
      </c>
      <c r="BP286" s="70">
        <f t="shared" si="384"/>
        <v>295206912</v>
      </c>
      <c r="BQ286" s="70">
        <f t="shared" si="385"/>
        <v>3977174461.7477198</v>
      </c>
      <c r="BR286" s="70">
        <f t="shared" si="386"/>
        <v>2.8174519268830347E+19</v>
      </c>
      <c r="BS286" s="70">
        <f t="shared" si="387"/>
        <v>161109.33333333643</v>
      </c>
      <c r="BT286" s="99">
        <f t="shared" si="415"/>
        <v>13.472497763696399</v>
      </c>
      <c r="BV286" s="71">
        <f t="shared" si="388"/>
        <v>73</v>
      </c>
      <c r="BW286" s="71">
        <f t="shared" si="389"/>
        <v>9.8550000000000004</v>
      </c>
      <c r="BX286" s="71">
        <v>1</v>
      </c>
      <c r="BY286" s="62">
        <f t="shared" si="390"/>
        <v>2.0350000000000001</v>
      </c>
      <c r="BZ286" s="70">
        <f t="shared" si="340"/>
        <v>600</v>
      </c>
      <c r="CA286" s="70">
        <f t="shared" si="391"/>
        <v>89133</v>
      </c>
      <c r="CB286" s="70">
        <f t="shared" si="392"/>
        <v>2447341.4472433743</v>
      </c>
      <c r="CC286" s="70">
        <f t="shared" si="393"/>
        <v>3.550637946218965E+19</v>
      </c>
      <c r="CD286" s="70">
        <f t="shared" si="394"/>
        <v>161109.33333333643</v>
      </c>
      <c r="CE286" s="99">
        <f t="shared" si="410"/>
        <v>27.457186981739358</v>
      </c>
      <c r="CG286" s="71">
        <f t="shared" si="395"/>
        <v>23</v>
      </c>
      <c r="CH286" s="71">
        <f t="shared" si="396"/>
        <v>12.14</v>
      </c>
      <c r="CI286" s="71">
        <v>1</v>
      </c>
      <c r="CJ286" s="62">
        <f t="shared" si="397"/>
        <v>2.2850000000000001</v>
      </c>
      <c r="CK286" s="70">
        <f t="shared" si="341"/>
        <v>6</v>
      </c>
      <c r="CL286" s="70">
        <f t="shared" si="398"/>
        <v>315.33000000000004</v>
      </c>
      <c r="CM286" s="70">
        <f t="shared" si="399"/>
        <v>2944.1278587898018</v>
      </c>
      <c r="CN286" s="70">
        <f t="shared" si="400"/>
        <v>4.3738959581023068E+19</v>
      </c>
      <c r="CO286" s="70">
        <f t="shared" si="401"/>
        <v>161109.33333333643</v>
      </c>
      <c r="CP286" s="99">
        <f t="shared" si="411"/>
        <v>9.336656387878735</v>
      </c>
      <c r="CR286" s="71">
        <f t="shared" si="402"/>
        <v>-40</v>
      </c>
      <c r="CS286" s="71">
        <f t="shared" si="403"/>
        <v>14.74</v>
      </c>
      <c r="CT286" s="71">
        <v>1</v>
      </c>
      <c r="CU286" s="62">
        <f t="shared" si="412"/>
        <v>2.6</v>
      </c>
      <c r="CV286" s="70">
        <f t="shared" si="342"/>
        <v>1</v>
      </c>
      <c r="CW286" s="70">
        <f t="shared" si="404"/>
        <v>-104</v>
      </c>
      <c r="CX286" s="70">
        <f t="shared" si="405"/>
        <v>0.57578124999999847</v>
      </c>
      <c r="CY286" s="70">
        <f t="shared" si="406"/>
        <v>5.310644680595388E+19</v>
      </c>
      <c r="CZ286" s="70">
        <f t="shared" si="407"/>
        <v>161109.33333333643</v>
      </c>
    </row>
    <row r="287" spans="1:104">
      <c r="A287" s="62">
        <f t="shared" si="343"/>
        <v>4240.4451280543635</v>
      </c>
      <c r="B287" s="62">
        <f t="shared" si="344"/>
        <v>9.3666666666666671</v>
      </c>
      <c r="C287" s="83">
        <f t="shared" si="414"/>
        <v>12.14</v>
      </c>
      <c r="D287" s="87"/>
      <c r="E287" s="65">
        <f t="shared" si="345"/>
        <v>8.2772439736413536E+16</v>
      </c>
      <c r="F287" s="62">
        <f t="shared" si="408"/>
        <v>56.200000000000031</v>
      </c>
      <c r="G287" s="66">
        <v>281</v>
      </c>
      <c r="H287" s="71">
        <f t="shared" si="346"/>
        <v>281</v>
      </c>
      <c r="I287" s="71">
        <f t="shared" si="347"/>
        <v>1</v>
      </c>
      <c r="J287" s="71">
        <v>1</v>
      </c>
      <c r="K287" s="62">
        <f t="shared" si="348"/>
        <v>1</v>
      </c>
      <c r="L287" s="70">
        <f t="shared" si="334"/>
        <v>588110544000000</v>
      </c>
      <c r="M287" s="70">
        <f t="shared" si="349"/>
        <v>1.65259062864E+17</v>
      </c>
      <c r="N287" s="70">
        <f t="shared" si="350"/>
        <v>8.2772439736413542E+17</v>
      </c>
      <c r="O287" s="70">
        <f t="shared" si="351"/>
        <v>4.1386219868206766E+18</v>
      </c>
      <c r="P287" s="70">
        <f t="shared" si="352"/>
        <v>166932.18987440679</v>
      </c>
      <c r="Q287" s="99">
        <f t="shared" si="413"/>
        <v>5.0086475320588715</v>
      </c>
      <c r="S287" s="71">
        <f t="shared" si="353"/>
        <v>271</v>
      </c>
      <c r="T287" s="71">
        <f t="shared" si="354"/>
        <v>2.0499999999999998</v>
      </c>
      <c r="U287" s="71">
        <v>1</v>
      </c>
      <c r="V287" s="62">
        <f t="shared" si="355"/>
        <v>1.05</v>
      </c>
      <c r="W287" s="70">
        <f t="shared" si="335"/>
        <v>78414739200000</v>
      </c>
      <c r="X287" s="70">
        <f t="shared" si="356"/>
        <v>2.231291403936E+16</v>
      </c>
      <c r="Y287" s="70">
        <f t="shared" si="357"/>
        <v>4.2420875364911904E+17</v>
      </c>
      <c r="Z287" s="70">
        <f t="shared" si="358"/>
        <v>8.4841750729823867E+18</v>
      </c>
      <c r="AA287" s="70">
        <f t="shared" si="359"/>
        <v>166932.18987440679</v>
      </c>
      <c r="AB287" s="99">
        <f t="shared" si="332"/>
        <v>19.011804235915328</v>
      </c>
      <c r="AD287" s="71">
        <f t="shared" si="360"/>
        <v>246</v>
      </c>
      <c r="AE287" s="71">
        <f t="shared" si="361"/>
        <v>3.2249999999999996</v>
      </c>
      <c r="AF287" s="71">
        <v>1</v>
      </c>
      <c r="AG287" s="62">
        <f t="shared" si="362"/>
        <v>1.175</v>
      </c>
      <c r="AH287" s="70">
        <f t="shared" si="336"/>
        <v>6830795059200</v>
      </c>
      <c r="AI287" s="70">
        <f t="shared" si="363"/>
        <v>1974441311861760</v>
      </c>
      <c r="AJ287" s="70">
        <f t="shared" si="364"/>
        <v>2.0854774855463516E+16</v>
      </c>
      <c r="AK287" s="70">
        <f t="shared" si="365"/>
        <v>1.3347055907496681E+19</v>
      </c>
      <c r="AL287" s="70">
        <f t="shared" si="366"/>
        <v>166932.18987440679</v>
      </c>
      <c r="AM287" s="99">
        <f t="shared" si="409"/>
        <v>10.562367556926228</v>
      </c>
      <c r="AO287" s="71">
        <f t="shared" si="367"/>
        <v>216</v>
      </c>
      <c r="AP287" s="71">
        <f t="shared" si="368"/>
        <v>4.55</v>
      </c>
      <c r="AQ287" s="71">
        <v>1</v>
      </c>
      <c r="AR287" s="62">
        <f t="shared" si="369"/>
        <v>1.325</v>
      </c>
      <c r="AS287" s="70">
        <f t="shared" si="337"/>
        <v>39033114624</v>
      </c>
      <c r="AT287" s="70">
        <f t="shared" si="370"/>
        <v>11171277405388.799</v>
      </c>
      <c r="AU287" s="70">
        <f t="shared" si="371"/>
        <v>459734620118017.5</v>
      </c>
      <c r="AV287" s="70">
        <f t="shared" si="372"/>
        <v>1.8830730040034079E+19</v>
      </c>
      <c r="AW287" s="70">
        <f t="shared" si="373"/>
        <v>166932.18987440679</v>
      </c>
      <c r="AX287" s="99">
        <f t="shared" si="333"/>
        <v>41.153272220798208</v>
      </c>
      <c r="AZ287" s="71">
        <f t="shared" si="374"/>
        <v>179</v>
      </c>
      <c r="BA287" s="71">
        <f t="shared" si="375"/>
        <v>6.06</v>
      </c>
      <c r="BB287" s="71">
        <v>1</v>
      </c>
      <c r="BC287" s="62">
        <f t="shared" si="376"/>
        <v>1.51</v>
      </c>
      <c r="BD287" s="70">
        <f t="shared" si="338"/>
        <v>221276160</v>
      </c>
      <c r="BE287" s="70">
        <f t="shared" si="377"/>
        <v>59808733286.400002</v>
      </c>
      <c r="BF287" s="70">
        <f t="shared" si="378"/>
        <v>3625321018425.5889</v>
      </c>
      <c r="BG287" s="70">
        <f t="shared" si="379"/>
        <v>2.50800492401333E+19</v>
      </c>
      <c r="BH287" s="70">
        <f t="shared" si="380"/>
        <v>166932.18987440679</v>
      </c>
      <c r="BI287" s="99">
        <f t="shared" ref="BI287:BI350" si="416">BF287/BE287</f>
        <v>60.615244952027034</v>
      </c>
      <c r="BK287" s="71">
        <f t="shared" si="381"/>
        <v>129</v>
      </c>
      <c r="BL287" s="71">
        <f t="shared" si="382"/>
        <v>7.8199999999999994</v>
      </c>
      <c r="BM287" s="71">
        <v>1</v>
      </c>
      <c r="BN287" s="62">
        <f t="shared" si="383"/>
        <v>1.76</v>
      </c>
      <c r="BO287" s="70">
        <f t="shared" si="339"/>
        <v>1310400</v>
      </c>
      <c r="BP287" s="70">
        <f t="shared" si="384"/>
        <v>297513216</v>
      </c>
      <c r="BQ287" s="70">
        <f t="shared" si="385"/>
        <v>4568573761.7458248</v>
      </c>
      <c r="BR287" s="70">
        <f t="shared" si="386"/>
        <v>3.2364023936937689E+19</v>
      </c>
      <c r="BS287" s="70">
        <f t="shared" si="387"/>
        <v>166932.18987440679</v>
      </c>
      <c r="BT287" s="99">
        <f t="shared" si="415"/>
        <v>15.355868297782862</v>
      </c>
      <c r="BV287" s="71">
        <f t="shared" si="388"/>
        <v>74</v>
      </c>
      <c r="BW287" s="71">
        <f t="shared" si="389"/>
        <v>9.8550000000000004</v>
      </c>
      <c r="BX287" s="71">
        <v>1</v>
      </c>
      <c r="BY287" s="62">
        <f t="shared" si="390"/>
        <v>2.0350000000000001</v>
      </c>
      <c r="BZ287" s="70">
        <f t="shared" si="340"/>
        <v>600</v>
      </c>
      <c r="CA287" s="70">
        <f t="shared" si="391"/>
        <v>90354</v>
      </c>
      <c r="CB287" s="70">
        <f t="shared" si="392"/>
        <v>2811257.0945645273</v>
      </c>
      <c r="CC287" s="70">
        <f t="shared" si="393"/>
        <v>4.0786119680117776E+19</v>
      </c>
      <c r="CD287" s="70">
        <f t="shared" si="394"/>
        <v>166932.18987440679</v>
      </c>
      <c r="CE287" s="99">
        <f t="shared" si="410"/>
        <v>31.113808957705551</v>
      </c>
      <c r="CG287" s="71">
        <f t="shared" si="395"/>
        <v>24</v>
      </c>
      <c r="CH287" s="71">
        <f t="shared" si="396"/>
        <v>12.14</v>
      </c>
      <c r="CI287" s="71">
        <v>1</v>
      </c>
      <c r="CJ287" s="62">
        <f t="shared" si="397"/>
        <v>2.2850000000000001</v>
      </c>
      <c r="CK287" s="70">
        <f t="shared" si="341"/>
        <v>6</v>
      </c>
      <c r="CL287" s="70">
        <f t="shared" si="398"/>
        <v>329.04</v>
      </c>
      <c r="CM287" s="70">
        <f t="shared" si="399"/>
        <v>3381.9148282927881</v>
      </c>
      <c r="CN287" s="70">
        <f t="shared" si="400"/>
        <v>5.0242870920003019E+19</v>
      </c>
      <c r="CO287" s="70">
        <f t="shared" si="401"/>
        <v>166932.18987440679</v>
      </c>
      <c r="CP287" s="99">
        <f t="shared" si="411"/>
        <v>10.278126757515158</v>
      </c>
      <c r="CR287" s="71">
        <f t="shared" si="402"/>
        <v>-39</v>
      </c>
      <c r="CS287" s="71">
        <f t="shared" si="403"/>
        <v>14.74</v>
      </c>
      <c r="CT287" s="71">
        <v>1</v>
      </c>
      <c r="CU287" s="62">
        <f t="shared" si="412"/>
        <v>2.6</v>
      </c>
      <c r="CV287" s="70">
        <f t="shared" si="342"/>
        <v>1</v>
      </c>
      <c r="CW287" s="70">
        <f t="shared" si="404"/>
        <v>-101.4</v>
      </c>
      <c r="CX287" s="70">
        <f t="shared" si="405"/>
        <v>0.6613989747131348</v>
      </c>
      <c r="CY287" s="70">
        <f t="shared" si="406"/>
        <v>6.1003288085736784E+19</v>
      </c>
      <c r="CZ287" s="70">
        <f t="shared" si="407"/>
        <v>166932.18987440679</v>
      </c>
    </row>
    <row r="288" spans="1:104">
      <c r="A288" s="62">
        <f t="shared" si="343"/>
        <v>4389.9841025487412</v>
      </c>
      <c r="B288" s="62">
        <f t="shared" si="344"/>
        <v>9.4</v>
      </c>
      <c r="C288" s="83">
        <f t="shared" si="414"/>
        <v>12.14</v>
      </c>
      <c r="D288" s="87"/>
      <c r="E288" s="65">
        <f t="shared" si="345"/>
        <v>9.5080565364309424E+16</v>
      </c>
      <c r="F288" s="62">
        <f t="shared" si="408"/>
        <v>56.400000000000027</v>
      </c>
      <c r="G288" s="66">
        <v>282</v>
      </c>
      <c r="H288" s="71">
        <f t="shared" si="346"/>
        <v>282</v>
      </c>
      <c r="I288" s="71">
        <f t="shared" si="347"/>
        <v>1</v>
      </c>
      <c r="J288" s="71">
        <v>1</v>
      </c>
      <c r="K288" s="62">
        <f t="shared" si="348"/>
        <v>1</v>
      </c>
      <c r="L288" s="70">
        <f t="shared" si="334"/>
        <v>588110544000000</v>
      </c>
      <c r="M288" s="70">
        <f t="shared" si="349"/>
        <v>1.65847173408E+17</v>
      </c>
      <c r="N288" s="70">
        <f t="shared" si="350"/>
        <v>9.5080565364309427E+17</v>
      </c>
      <c r="O288" s="70">
        <f t="shared" si="351"/>
        <v>4.7540282682154711E+18</v>
      </c>
      <c r="P288" s="70">
        <f t="shared" si="352"/>
        <v>172965.37364042041</v>
      </c>
      <c r="Q288" s="99">
        <f t="shared" si="413"/>
        <v>5.7330229638826635</v>
      </c>
      <c r="S288" s="71">
        <f t="shared" si="353"/>
        <v>272</v>
      </c>
      <c r="T288" s="71">
        <f t="shared" si="354"/>
        <v>2.0499999999999998</v>
      </c>
      <c r="U288" s="71">
        <v>1</v>
      </c>
      <c r="V288" s="62">
        <f t="shared" si="355"/>
        <v>1.05</v>
      </c>
      <c r="W288" s="70">
        <f t="shared" si="335"/>
        <v>78414739200000</v>
      </c>
      <c r="X288" s="70">
        <f t="shared" si="356"/>
        <v>2.239524951552E+16</v>
      </c>
      <c r="Y288" s="70">
        <f t="shared" si="357"/>
        <v>4.8728789749208557E+17</v>
      </c>
      <c r="Z288" s="70">
        <f t="shared" si="358"/>
        <v>9.7457579498417152E+18</v>
      </c>
      <c r="AA288" s="70">
        <f t="shared" si="359"/>
        <v>172965.37364042041</v>
      </c>
      <c r="AB288" s="99">
        <f t="shared" si="332"/>
        <v>21.758538441574096</v>
      </c>
      <c r="AD288" s="71">
        <f t="shared" si="360"/>
        <v>247</v>
      </c>
      <c r="AE288" s="71">
        <f t="shared" si="361"/>
        <v>3.2249999999999996</v>
      </c>
      <c r="AF288" s="71">
        <v>1</v>
      </c>
      <c r="AG288" s="62">
        <f t="shared" si="362"/>
        <v>1.175</v>
      </c>
      <c r="AH288" s="70">
        <f t="shared" si="336"/>
        <v>6830795059200</v>
      </c>
      <c r="AI288" s="70">
        <f t="shared" si="363"/>
        <v>1982467496056320</v>
      </c>
      <c r="AJ288" s="70">
        <f t="shared" si="364"/>
        <v>2.395584557030448E+16</v>
      </c>
      <c r="AK288" s="70">
        <f t="shared" si="365"/>
        <v>1.5331741164994892E+19</v>
      </c>
      <c r="AL288" s="70">
        <f t="shared" si="366"/>
        <v>172965.37364042041</v>
      </c>
      <c r="AM288" s="99">
        <f t="shared" si="409"/>
        <v>12.083852884326895</v>
      </c>
      <c r="AO288" s="71">
        <f t="shared" si="367"/>
        <v>217</v>
      </c>
      <c r="AP288" s="71">
        <f t="shared" si="368"/>
        <v>4.55</v>
      </c>
      <c r="AQ288" s="71">
        <v>1</v>
      </c>
      <c r="AR288" s="62">
        <f t="shared" si="369"/>
        <v>1.325</v>
      </c>
      <c r="AS288" s="70">
        <f t="shared" si="337"/>
        <v>39033114624</v>
      </c>
      <c r="AT288" s="70">
        <f t="shared" si="370"/>
        <v>11222996282265.6</v>
      </c>
      <c r="AU288" s="70">
        <f t="shared" si="371"/>
        <v>528096401864753.69</v>
      </c>
      <c r="AV288" s="70">
        <f t="shared" si="372"/>
        <v>2.1630828620380393E+19</v>
      </c>
      <c r="AW288" s="70">
        <f t="shared" si="373"/>
        <v>172965.37364042041</v>
      </c>
      <c r="AX288" s="99">
        <f t="shared" si="333"/>
        <v>47.054849576956848</v>
      </c>
      <c r="AZ288" s="71">
        <f t="shared" si="374"/>
        <v>180</v>
      </c>
      <c r="BA288" s="71">
        <f t="shared" si="375"/>
        <v>6.06</v>
      </c>
      <c r="BB288" s="71">
        <v>14</v>
      </c>
      <c r="BC288" s="62">
        <f t="shared" si="376"/>
        <v>1.51</v>
      </c>
      <c r="BD288" s="70">
        <f t="shared" si="338"/>
        <v>3097866240</v>
      </c>
      <c r="BE288" s="70">
        <f t="shared" si="377"/>
        <v>842000044032</v>
      </c>
      <c r="BF288" s="70">
        <f t="shared" si="378"/>
        <v>4164400290201.6494</v>
      </c>
      <c r="BG288" s="70">
        <f t="shared" si="379"/>
        <v>2.8809411305385755E+19</v>
      </c>
      <c r="BH288" s="70">
        <f t="shared" si="380"/>
        <v>172965.37364042041</v>
      </c>
      <c r="BI288" s="99">
        <f t="shared" si="416"/>
        <v>4.9458433164207563</v>
      </c>
      <c r="BK288" s="71">
        <f t="shared" si="381"/>
        <v>130</v>
      </c>
      <c r="BL288" s="71">
        <f t="shared" si="382"/>
        <v>7.8199999999999994</v>
      </c>
      <c r="BM288" s="71">
        <v>1</v>
      </c>
      <c r="BN288" s="62">
        <f t="shared" si="383"/>
        <v>1.76</v>
      </c>
      <c r="BO288" s="70">
        <f t="shared" si="339"/>
        <v>1310400</v>
      </c>
      <c r="BP288" s="70">
        <f t="shared" si="384"/>
        <v>299819520</v>
      </c>
      <c r="BQ288" s="70">
        <f t="shared" si="385"/>
        <v>5247913164.800045</v>
      </c>
      <c r="BR288" s="70">
        <f t="shared" si="386"/>
        <v>3.7176501057444979E+19</v>
      </c>
      <c r="BS288" s="70">
        <f t="shared" si="387"/>
        <v>172965.37364042041</v>
      </c>
      <c r="BT288" s="99">
        <f t="shared" si="415"/>
        <v>17.503574032804952</v>
      </c>
      <c r="BV288" s="71">
        <f t="shared" si="388"/>
        <v>75</v>
      </c>
      <c r="BW288" s="71">
        <f t="shared" si="389"/>
        <v>9.8550000000000004</v>
      </c>
      <c r="BX288" s="71">
        <v>1</v>
      </c>
      <c r="BY288" s="62">
        <f t="shared" si="390"/>
        <v>2.0350000000000001</v>
      </c>
      <c r="BZ288" s="70">
        <f t="shared" si="340"/>
        <v>600</v>
      </c>
      <c r="CA288" s="70">
        <f t="shared" si="391"/>
        <v>91575</v>
      </c>
      <c r="CB288" s="70">
        <f t="shared" si="392"/>
        <v>3229286.4000000162</v>
      </c>
      <c r="CC288" s="70">
        <f t="shared" si="393"/>
        <v>4.685094858326347E+19</v>
      </c>
      <c r="CD288" s="70">
        <f t="shared" si="394"/>
        <v>172965.37364042041</v>
      </c>
      <c r="CE288" s="99">
        <f t="shared" si="410"/>
        <v>35.26384275184293</v>
      </c>
      <c r="CG288" s="71">
        <f t="shared" si="395"/>
        <v>25</v>
      </c>
      <c r="CH288" s="71">
        <f t="shared" si="396"/>
        <v>12.14</v>
      </c>
      <c r="CI288" s="71">
        <v>1</v>
      </c>
      <c r="CJ288" s="62">
        <f t="shared" si="397"/>
        <v>2.2850000000000001</v>
      </c>
      <c r="CK288" s="70">
        <f t="shared" si="341"/>
        <v>6</v>
      </c>
      <c r="CL288" s="70">
        <f t="shared" si="398"/>
        <v>342.75</v>
      </c>
      <c r="CM288" s="70">
        <f t="shared" si="399"/>
        <v>3884.800000000007</v>
      </c>
      <c r="CN288" s="70">
        <f t="shared" si="400"/>
        <v>5.7713903176135819E+19</v>
      </c>
      <c r="CO288" s="70">
        <f t="shared" si="401"/>
        <v>172965.37364042041</v>
      </c>
      <c r="CP288" s="99">
        <f t="shared" si="411"/>
        <v>11.334208606856329</v>
      </c>
      <c r="CR288" s="71">
        <f t="shared" si="402"/>
        <v>-38</v>
      </c>
      <c r="CS288" s="71">
        <f t="shared" si="403"/>
        <v>14.74</v>
      </c>
      <c r="CT288" s="71">
        <v>1</v>
      </c>
      <c r="CU288" s="62">
        <f t="shared" si="412"/>
        <v>2.6</v>
      </c>
      <c r="CV288" s="70">
        <f t="shared" si="342"/>
        <v>1</v>
      </c>
      <c r="CW288" s="70">
        <f t="shared" si="404"/>
        <v>-98.8</v>
      </c>
      <c r="CX288" s="70">
        <f t="shared" si="405"/>
        <v>0.75974791424970378</v>
      </c>
      <c r="CY288" s="70">
        <f t="shared" si="406"/>
        <v>7.0074376673496048E+19</v>
      </c>
      <c r="CZ288" s="70">
        <f t="shared" si="407"/>
        <v>172965.37364042041</v>
      </c>
    </row>
    <row r="289" spans="1:104">
      <c r="A289" s="62">
        <f t="shared" si="343"/>
        <v>4544.7965575899816</v>
      </c>
      <c r="B289" s="62">
        <f t="shared" si="344"/>
        <v>9.4333333333333336</v>
      </c>
      <c r="C289" s="83">
        <f t="shared" si="414"/>
        <v>12.14</v>
      </c>
      <c r="D289" s="87"/>
      <c r="E289" s="65">
        <f t="shared" si="345"/>
        <v>1.092188890261703E+17</v>
      </c>
      <c r="F289" s="62">
        <f t="shared" si="408"/>
        <v>56.60000000000003</v>
      </c>
      <c r="G289" s="66">
        <v>283</v>
      </c>
      <c r="H289" s="71">
        <f t="shared" si="346"/>
        <v>283</v>
      </c>
      <c r="I289" s="71">
        <f t="shared" si="347"/>
        <v>1</v>
      </c>
      <c r="J289" s="71">
        <v>1</v>
      </c>
      <c r="K289" s="62">
        <f t="shared" si="348"/>
        <v>1</v>
      </c>
      <c r="L289" s="70">
        <f t="shared" si="334"/>
        <v>588110544000000</v>
      </c>
      <c r="M289" s="70">
        <f t="shared" si="349"/>
        <v>1.66435283952E+17</v>
      </c>
      <c r="N289" s="70">
        <f t="shared" si="350"/>
        <v>1.092188890261703E+18</v>
      </c>
      <c r="O289" s="70">
        <f t="shared" si="351"/>
        <v>5.4609444513085153E+18</v>
      </c>
      <c r="P289" s="70">
        <f t="shared" si="352"/>
        <v>179216.47758763161</v>
      </c>
      <c r="Q289" s="99">
        <f t="shared" si="413"/>
        <v>6.5622436801122692</v>
      </c>
      <c r="S289" s="71">
        <f t="shared" si="353"/>
        <v>273</v>
      </c>
      <c r="T289" s="71">
        <f t="shared" si="354"/>
        <v>2.0499999999999998</v>
      </c>
      <c r="U289" s="71">
        <v>1</v>
      </c>
      <c r="V289" s="62">
        <f t="shared" si="355"/>
        <v>1.05</v>
      </c>
      <c r="W289" s="70">
        <f t="shared" si="335"/>
        <v>78414739200000</v>
      </c>
      <c r="X289" s="70">
        <f t="shared" si="356"/>
        <v>2.247758499168E+16</v>
      </c>
      <c r="Y289" s="70">
        <f t="shared" si="357"/>
        <v>5.5974680625912256E+17</v>
      </c>
      <c r="Z289" s="70">
        <f t="shared" si="358"/>
        <v>1.1194936125182454E+19</v>
      </c>
      <c r="AA289" s="70">
        <f t="shared" si="359"/>
        <v>179216.47758763161</v>
      </c>
      <c r="AB289" s="99">
        <f t="shared" si="332"/>
        <v>24.902444211258054</v>
      </c>
      <c r="AD289" s="71">
        <f t="shared" si="360"/>
        <v>248</v>
      </c>
      <c r="AE289" s="71">
        <f t="shared" si="361"/>
        <v>3.2249999999999996</v>
      </c>
      <c r="AF289" s="71">
        <v>1</v>
      </c>
      <c r="AG289" s="62">
        <f t="shared" si="362"/>
        <v>1.175</v>
      </c>
      <c r="AH289" s="70">
        <f t="shared" si="336"/>
        <v>6830795059200</v>
      </c>
      <c r="AI289" s="70">
        <f t="shared" si="363"/>
        <v>1990493680250880</v>
      </c>
      <c r="AJ289" s="70">
        <f t="shared" si="364"/>
        <v>2.751804039917176E+16</v>
      </c>
      <c r="AK289" s="70">
        <f t="shared" si="365"/>
        <v>1.7611545855469959E+19</v>
      </c>
      <c r="AL289" s="70">
        <f t="shared" si="366"/>
        <v>179216.47758763161</v>
      </c>
      <c r="AM289" s="99">
        <f t="shared" si="409"/>
        <v>13.824731357953073</v>
      </c>
      <c r="AO289" s="71">
        <f t="shared" si="367"/>
        <v>218</v>
      </c>
      <c r="AP289" s="71">
        <f t="shared" si="368"/>
        <v>4.55</v>
      </c>
      <c r="AQ289" s="71">
        <v>1</v>
      </c>
      <c r="AR289" s="62">
        <f t="shared" si="369"/>
        <v>1.325</v>
      </c>
      <c r="AS289" s="70">
        <f t="shared" si="337"/>
        <v>39033114624</v>
      </c>
      <c r="AT289" s="70">
        <f t="shared" si="370"/>
        <v>11274715159142.4</v>
      </c>
      <c r="AU289" s="70">
        <f t="shared" si="371"/>
        <v>606623468101895.5</v>
      </c>
      <c r="AV289" s="70">
        <f t="shared" si="372"/>
        <v>2.4847297253453742E+19</v>
      </c>
      <c r="AW289" s="70">
        <f t="shared" si="373"/>
        <v>179216.47758763161</v>
      </c>
      <c r="AX289" s="99">
        <f t="shared" si="333"/>
        <v>53.803884137152579</v>
      </c>
      <c r="AZ289" s="71">
        <f t="shared" si="374"/>
        <v>181</v>
      </c>
      <c r="BA289" s="71">
        <f t="shared" si="375"/>
        <v>6.06</v>
      </c>
      <c r="BB289" s="71">
        <v>1</v>
      </c>
      <c r="BC289" s="62">
        <f t="shared" si="376"/>
        <v>1.51</v>
      </c>
      <c r="BD289" s="70">
        <f t="shared" si="338"/>
        <v>3097866240</v>
      </c>
      <c r="BE289" s="70">
        <f t="shared" si="377"/>
        <v>846677822054.40002</v>
      </c>
      <c r="BF289" s="70">
        <f t="shared" si="378"/>
        <v>4783639762903.8105</v>
      </c>
      <c r="BG289" s="70">
        <f t="shared" si="379"/>
        <v>3.3093323374929601E+19</v>
      </c>
      <c r="BH289" s="70">
        <f t="shared" si="380"/>
        <v>179216.47758763161</v>
      </c>
      <c r="BI289" s="99">
        <f t="shared" si="416"/>
        <v>5.6498937828519811</v>
      </c>
      <c r="BK289" s="71">
        <f t="shared" si="381"/>
        <v>131</v>
      </c>
      <c r="BL289" s="71">
        <f t="shared" si="382"/>
        <v>7.8199999999999994</v>
      </c>
      <c r="BM289" s="71">
        <v>1</v>
      </c>
      <c r="BN289" s="62">
        <f t="shared" si="383"/>
        <v>1.76</v>
      </c>
      <c r="BO289" s="70">
        <f t="shared" si="339"/>
        <v>1310400</v>
      </c>
      <c r="BP289" s="70">
        <f t="shared" si="384"/>
        <v>302125824</v>
      </c>
      <c r="BQ289" s="70">
        <f t="shared" si="385"/>
        <v>6028269219.5730963</v>
      </c>
      <c r="BR289" s="70">
        <f t="shared" si="386"/>
        <v>4.2704585609232581E+19</v>
      </c>
      <c r="BS289" s="70">
        <f t="shared" si="387"/>
        <v>179216.47758763161</v>
      </c>
      <c r="BT289" s="99">
        <f t="shared" si="415"/>
        <v>19.952843288143075</v>
      </c>
      <c r="BV289" s="71">
        <f t="shared" si="388"/>
        <v>76</v>
      </c>
      <c r="BW289" s="71">
        <f t="shared" si="389"/>
        <v>9.8550000000000004</v>
      </c>
      <c r="BX289" s="71">
        <v>1</v>
      </c>
      <c r="BY289" s="62">
        <f t="shared" si="390"/>
        <v>2.0350000000000001</v>
      </c>
      <c r="BZ289" s="70">
        <f t="shared" si="340"/>
        <v>600</v>
      </c>
      <c r="CA289" s="70">
        <f t="shared" si="391"/>
        <v>92796</v>
      </c>
      <c r="CB289" s="70">
        <f t="shared" si="392"/>
        <v>3709475.9754943168</v>
      </c>
      <c r="CC289" s="70">
        <f t="shared" si="393"/>
        <v>5.3817607567645417E+19</v>
      </c>
      <c r="CD289" s="70">
        <f t="shared" si="394"/>
        <v>179216.47758763161</v>
      </c>
      <c r="CE289" s="99">
        <f t="shared" si="410"/>
        <v>39.974524499917202</v>
      </c>
      <c r="CG289" s="71">
        <f t="shared" si="395"/>
        <v>26</v>
      </c>
      <c r="CH289" s="71">
        <f t="shared" si="396"/>
        <v>12.14</v>
      </c>
      <c r="CI289" s="71">
        <v>1</v>
      </c>
      <c r="CJ289" s="62">
        <f t="shared" si="397"/>
        <v>2.2850000000000001</v>
      </c>
      <c r="CK289" s="70">
        <f t="shared" si="341"/>
        <v>6</v>
      </c>
      <c r="CL289" s="70">
        <f t="shared" si="398"/>
        <v>356.46000000000004</v>
      </c>
      <c r="CM289" s="70">
        <f t="shared" si="399"/>
        <v>4462.4633694924887</v>
      </c>
      <c r="CN289" s="70">
        <f t="shared" si="400"/>
        <v>6.6295865638885376E+19</v>
      </c>
      <c r="CO289" s="70">
        <f t="shared" si="401"/>
        <v>179216.47758763161</v>
      </c>
      <c r="CP289" s="99">
        <f t="shared" si="411"/>
        <v>12.518833444124132</v>
      </c>
      <c r="CR289" s="71">
        <f t="shared" si="402"/>
        <v>-37</v>
      </c>
      <c r="CS289" s="71">
        <f t="shared" si="403"/>
        <v>14.74</v>
      </c>
      <c r="CT289" s="71">
        <v>1</v>
      </c>
      <c r="CU289" s="62">
        <f t="shared" si="412"/>
        <v>2.6</v>
      </c>
      <c r="CV289" s="70">
        <f t="shared" si="342"/>
        <v>1</v>
      </c>
      <c r="CW289" s="70">
        <f t="shared" si="404"/>
        <v>-96.2</v>
      </c>
      <c r="CX289" s="70">
        <f t="shared" si="405"/>
        <v>0.87272117931106319</v>
      </c>
      <c r="CY289" s="70">
        <f t="shared" si="406"/>
        <v>8.0494321212287517E+19</v>
      </c>
      <c r="CZ289" s="70">
        <f t="shared" si="407"/>
        <v>179216.47758763161</v>
      </c>
    </row>
    <row r="290" spans="1:104">
      <c r="A290" s="62">
        <f t="shared" si="343"/>
        <v>4705.0684620679476</v>
      </c>
      <c r="B290" s="62">
        <f t="shared" si="344"/>
        <v>9.4666666666666668</v>
      </c>
      <c r="C290" s="83">
        <f t="shared" si="414"/>
        <v>12.14</v>
      </c>
      <c r="D290" s="87"/>
      <c r="E290" s="65">
        <f t="shared" si="345"/>
        <v>1.2545955815896558E+17</v>
      </c>
      <c r="F290" s="62">
        <f t="shared" si="408"/>
        <v>56.800000000000033</v>
      </c>
      <c r="G290" s="66">
        <v>284</v>
      </c>
      <c r="H290" s="71">
        <f t="shared" si="346"/>
        <v>284</v>
      </c>
      <c r="I290" s="71">
        <f t="shared" si="347"/>
        <v>1</v>
      </c>
      <c r="J290" s="71">
        <v>1</v>
      </c>
      <c r="K290" s="62">
        <f t="shared" si="348"/>
        <v>1</v>
      </c>
      <c r="L290" s="70">
        <f t="shared" si="334"/>
        <v>588110544000000</v>
      </c>
      <c r="M290" s="70">
        <f t="shared" si="349"/>
        <v>1.67023394496E+17</v>
      </c>
      <c r="N290" s="70">
        <f t="shared" si="350"/>
        <v>1.2545955815896558E+18</v>
      </c>
      <c r="O290" s="70">
        <f t="shared" si="351"/>
        <v>6.2729779079482788E+18</v>
      </c>
      <c r="P290" s="70">
        <f t="shared" si="352"/>
        <v>185693.36863628167</v>
      </c>
      <c r="Q290" s="99">
        <f t="shared" si="413"/>
        <v>7.5114961312781956</v>
      </c>
      <c r="S290" s="71">
        <f t="shared" si="353"/>
        <v>274</v>
      </c>
      <c r="T290" s="71">
        <f t="shared" si="354"/>
        <v>2.0499999999999998</v>
      </c>
      <c r="U290" s="71">
        <v>1</v>
      </c>
      <c r="V290" s="62">
        <f t="shared" si="355"/>
        <v>1.05</v>
      </c>
      <c r="W290" s="70">
        <f t="shared" si="335"/>
        <v>78414739200000</v>
      </c>
      <c r="X290" s="70">
        <f t="shared" si="356"/>
        <v>2.255992046784E+16</v>
      </c>
      <c r="Y290" s="70">
        <f t="shared" si="357"/>
        <v>6.4298023556469811E+17</v>
      </c>
      <c r="Z290" s="70">
        <f t="shared" si="358"/>
        <v>1.285960471129397E+19</v>
      </c>
      <c r="AA290" s="70">
        <f t="shared" si="359"/>
        <v>185693.36863628167</v>
      </c>
      <c r="AB290" s="99">
        <f t="shared" si="332"/>
        <v>28.500997442845165</v>
      </c>
      <c r="AD290" s="71">
        <f t="shared" si="360"/>
        <v>249</v>
      </c>
      <c r="AE290" s="71">
        <f t="shared" si="361"/>
        <v>3.2249999999999996</v>
      </c>
      <c r="AF290" s="71">
        <v>1</v>
      </c>
      <c r="AG290" s="62">
        <f t="shared" si="362"/>
        <v>1.175</v>
      </c>
      <c r="AH290" s="70">
        <f t="shared" si="336"/>
        <v>6830795059200</v>
      </c>
      <c r="AI290" s="70">
        <f t="shared" si="363"/>
        <v>1998519864445440</v>
      </c>
      <c r="AJ290" s="70">
        <f t="shared" si="364"/>
        <v>3.160992773927056E+16</v>
      </c>
      <c r="AK290" s="70">
        <f t="shared" si="365"/>
        <v>2.0230353753133195E+19</v>
      </c>
      <c r="AL290" s="70">
        <f t="shared" si="366"/>
        <v>185693.36863628167</v>
      </c>
      <c r="AM290" s="99">
        <f t="shared" si="409"/>
        <v>15.816669276911016</v>
      </c>
      <c r="AO290" s="71">
        <f t="shared" si="367"/>
        <v>219</v>
      </c>
      <c r="AP290" s="71">
        <f t="shared" si="368"/>
        <v>4.55</v>
      </c>
      <c r="AQ290" s="71">
        <v>1</v>
      </c>
      <c r="AR290" s="62">
        <f t="shared" si="369"/>
        <v>1.325</v>
      </c>
      <c r="AS290" s="70">
        <f t="shared" si="337"/>
        <v>39033114624</v>
      </c>
      <c r="AT290" s="70">
        <f t="shared" si="370"/>
        <v>11326434036019.199</v>
      </c>
      <c r="AU290" s="70">
        <f t="shared" si="371"/>
        <v>696827379911243.75</v>
      </c>
      <c r="AV290" s="70">
        <f t="shared" si="372"/>
        <v>2.8542049481164669E+19</v>
      </c>
      <c r="AW290" s="70">
        <f t="shared" si="373"/>
        <v>185693.36863628167</v>
      </c>
      <c r="AX290" s="99">
        <f t="shared" si="333"/>
        <v>61.522221177050305</v>
      </c>
      <c r="AZ290" s="71">
        <f t="shared" si="374"/>
        <v>182</v>
      </c>
      <c r="BA290" s="71">
        <f t="shared" si="375"/>
        <v>6.06</v>
      </c>
      <c r="BB290" s="71">
        <v>1</v>
      </c>
      <c r="BC290" s="62">
        <f t="shared" si="376"/>
        <v>1.51</v>
      </c>
      <c r="BD290" s="70">
        <f t="shared" si="338"/>
        <v>3097866240</v>
      </c>
      <c r="BE290" s="70">
        <f t="shared" si="377"/>
        <v>851355600076.80005</v>
      </c>
      <c r="BF290" s="70">
        <f t="shared" si="378"/>
        <v>5494959126546.0137</v>
      </c>
      <c r="BG290" s="70">
        <f t="shared" si="379"/>
        <v>3.8014246122166567E+19</v>
      </c>
      <c r="BH290" s="70">
        <f t="shared" si="380"/>
        <v>185693.36863628167</v>
      </c>
      <c r="BI290" s="99">
        <f t="shared" si="416"/>
        <v>6.4543642234224077</v>
      </c>
      <c r="BK290" s="71">
        <f t="shared" si="381"/>
        <v>132</v>
      </c>
      <c r="BL290" s="71">
        <f t="shared" si="382"/>
        <v>7.8199999999999994</v>
      </c>
      <c r="BM290" s="71">
        <v>1</v>
      </c>
      <c r="BN290" s="62">
        <f t="shared" si="383"/>
        <v>1.76</v>
      </c>
      <c r="BO290" s="70">
        <f t="shared" si="339"/>
        <v>1310400</v>
      </c>
      <c r="BP290" s="70">
        <f t="shared" si="384"/>
        <v>304432128</v>
      </c>
      <c r="BQ290" s="70">
        <f t="shared" si="385"/>
        <v>6924662936.0028763</v>
      </c>
      <c r="BR290" s="70">
        <f t="shared" si="386"/>
        <v>4.9054687240155537E+19</v>
      </c>
      <c r="BS290" s="70">
        <f t="shared" si="387"/>
        <v>185693.36863628167</v>
      </c>
      <c r="BT290" s="99">
        <f t="shared" si="415"/>
        <v>22.74616342728083</v>
      </c>
      <c r="BV290" s="71">
        <f t="shared" si="388"/>
        <v>77</v>
      </c>
      <c r="BW290" s="71">
        <f t="shared" si="389"/>
        <v>9.8550000000000004</v>
      </c>
      <c r="BX290" s="71">
        <v>1</v>
      </c>
      <c r="BY290" s="62">
        <f t="shared" si="390"/>
        <v>2.0350000000000001</v>
      </c>
      <c r="BZ290" s="70">
        <f t="shared" si="340"/>
        <v>600</v>
      </c>
      <c r="CA290" s="70">
        <f t="shared" si="391"/>
        <v>94017</v>
      </c>
      <c r="CB290" s="70">
        <f t="shared" si="392"/>
        <v>4261068.9509513434</v>
      </c>
      <c r="CC290" s="70">
        <f t="shared" si="393"/>
        <v>6.1820197282830295E+19</v>
      </c>
      <c r="CD290" s="70">
        <f t="shared" si="394"/>
        <v>185693.36863628167</v>
      </c>
      <c r="CE290" s="99">
        <f t="shared" si="410"/>
        <v>45.322324164261182</v>
      </c>
      <c r="CG290" s="71">
        <f t="shared" si="395"/>
        <v>27</v>
      </c>
      <c r="CH290" s="71">
        <f t="shared" si="396"/>
        <v>12.14</v>
      </c>
      <c r="CI290" s="71">
        <v>1</v>
      </c>
      <c r="CJ290" s="62">
        <f t="shared" si="397"/>
        <v>2.2850000000000001</v>
      </c>
      <c r="CK290" s="70">
        <f t="shared" si="341"/>
        <v>6</v>
      </c>
      <c r="CL290" s="70">
        <f t="shared" si="398"/>
        <v>370.17</v>
      </c>
      <c r="CM290" s="70">
        <f t="shared" si="399"/>
        <v>5126.0243317705481</v>
      </c>
      <c r="CN290" s="70">
        <f t="shared" si="400"/>
        <v>7.6153951802492109E+19</v>
      </c>
      <c r="CO290" s="70">
        <f t="shared" si="401"/>
        <v>185693.36863628167</v>
      </c>
      <c r="CP290" s="99">
        <f t="shared" si="411"/>
        <v>13.847757332497361</v>
      </c>
      <c r="CR290" s="71">
        <f t="shared" si="402"/>
        <v>-36</v>
      </c>
      <c r="CS290" s="71">
        <f t="shared" si="403"/>
        <v>14.74</v>
      </c>
      <c r="CT290" s="71">
        <v>1</v>
      </c>
      <c r="CU290" s="62">
        <f t="shared" si="412"/>
        <v>2.6</v>
      </c>
      <c r="CV290" s="70">
        <f t="shared" si="342"/>
        <v>1</v>
      </c>
      <c r="CW290" s="70">
        <f t="shared" si="404"/>
        <v>-93.600000000000009</v>
      </c>
      <c r="CX290" s="70">
        <f t="shared" si="405"/>
        <v>1.0024933830456906</v>
      </c>
      <c r="CY290" s="70">
        <f t="shared" si="406"/>
        <v>9.2463694363157627E+19</v>
      </c>
      <c r="CZ290" s="70">
        <f t="shared" si="407"/>
        <v>185693.36863628167</v>
      </c>
    </row>
    <row r="291" spans="1:104">
      <c r="A291" s="62">
        <f t="shared" si="343"/>
        <v>4870.9923430512408</v>
      </c>
      <c r="B291" s="62">
        <f t="shared" si="344"/>
        <v>9.5</v>
      </c>
      <c r="C291" s="83">
        <f t="shared" si="414"/>
        <v>12.14</v>
      </c>
      <c r="D291" s="87"/>
      <c r="E291" s="65">
        <f t="shared" si="345"/>
        <v>1.4411518807585862E+17</v>
      </c>
      <c r="F291" s="62">
        <f t="shared" si="408"/>
        <v>57.000000000000036</v>
      </c>
      <c r="G291" s="66">
        <v>285</v>
      </c>
      <c r="H291" s="71">
        <f t="shared" si="346"/>
        <v>285</v>
      </c>
      <c r="I291" s="71">
        <f t="shared" si="347"/>
        <v>1</v>
      </c>
      <c r="J291" s="71">
        <v>1</v>
      </c>
      <c r="K291" s="62">
        <f t="shared" si="348"/>
        <v>1</v>
      </c>
      <c r="L291" s="70">
        <f t="shared" si="334"/>
        <v>588110544000000</v>
      </c>
      <c r="M291" s="70">
        <f t="shared" si="349"/>
        <v>1.6761150504E+17</v>
      </c>
      <c r="N291" s="70">
        <f t="shared" si="350"/>
        <v>1.4411518807585864E+18</v>
      </c>
      <c r="O291" s="70">
        <f t="shared" si="351"/>
        <v>7.2057594037929308E+18</v>
      </c>
      <c r="P291" s="70">
        <f t="shared" si="352"/>
        <v>192404.19755052403</v>
      </c>
      <c r="Q291" s="99">
        <f t="shared" si="413"/>
        <v>8.5981680100936959</v>
      </c>
      <c r="S291" s="71">
        <f t="shared" si="353"/>
        <v>275</v>
      </c>
      <c r="T291" s="71">
        <f t="shared" si="354"/>
        <v>2.0499999999999998</v>
      </c>
      <c r="U291" s="71">
        <v>1</v>
      </c>
      <c r="V291" s="62">
        <f t="shared" si="355"/>
        <v>1.05</v>
      </c>
      <c r="W291" s="70">
        <f t="shared" si="335"/>
        <v>78414739200000</v>
      </c>
      <c r="X291" s="70">
        <f t="shared" si="356"/>
        <v>2.2642255944E+16</v>
      </c>
      <c r="Y291" s="70">
        <f t="shared" si="357"/>
        <v>7.3859033888877491E+17</v>
      </c>
      <c r="Z291" s="70">
        <f t="shared" si="358"/>
        <v>1.4771806777775507E+19</v>
      </c>
      <c r="AA291" s="70">
        <f t="shared" si="359"/>
        <v>192404.19755052403</v>
      </c>
      <c r="AB291" s="99">
        <f t="shared" si="332"/>
        <v>32.619997791540506</v>
      </c>
      <c r="AD291" s="71">
        <f t="shared" si="360"/>
        <v>250</v>
      </c>
      <c r="AE291" s="71">
        <f t="shared" si="361"/>
        <v>3.2249999999999996</v>
      </c>
      <c r="AF291" s="71">
        <v>1</v>
      </c>
      <c r="AG291" s="62">
        <f t="shared" si="362"/>
        <v>1.175</v>
      </c>
      <c r="AH291" s="70">
        <f t="shared" si="336"/>
        <v>6830795059200</v>
      </c>
      <c r="AI291" s="70">
        <f t="shared" si="363"/>
        <v>2006546048640000</v>
      </c>
      <c r="AJ291" s="70">
        <f t="shared" si="364"/>
        <v>3.6310271995675232E+16</v>
      </c>
      <c r="AK291" s="70">
        <f t="shared" si="365"/>
        <v>2.3238574077232202E+19</v>
      </c>
      <c r="AL291" s="70">
        <f t="shared" si="366"/>
        <v>192404.19755052403</v>
      </c>
      <c r="AM291" s="99">
        <f t="shared" si="409"/>
        <v>18.095907652000147</v>
      </c>
      <c r="AO291" s="71">
        <f t="shared" si="367"/>
        <v>220</v>
      </c>
      <c r="AP291" s="71">
        <f t="shared" si="368"/>
        <v>4.55</v>
      </c>
      <c r="AQ291" s="71">
        <v>15</v>
      </c>
      <c r="AR291" s="62">
        <f t="shared" si="369"/>
        <v>1.325</v>
      </c>
      <c r="AS291" s="70">
        <f t="shared" si="337"/>
        <v>585496719360</v>
      </c>
      <c r="AT291" s="70">
        <f t="shared" si="370"/>
        <v>170672293693440</v>
      </c>
      <c r="AU291" s="70">
        <f t="shared" si="371"/>
        <v>800444465020939.75</v>
      </c>
      <c r="AV291" s="70">
        <f t="shared" si="372"/>
        <v>3.2786205287257838E+19</v>
      </c>
      <c r="AW291" s="70">
        <f t="shared" si="373"/>
        <v>192404.19755052403</v>
      </c>
      <c r="AX291" s="99">
        <f t="shared" si="333"/>
        <v>4.6899496555585687</v>
      </c>
      <c r="AZ291" s="71">
        <f t="shared" si="374"/>
        <v>183</v>
      </c>
      <c r="BA291" s="71">
        <f t="shared" si="375"/>
        <v>6.06</v>
      </c>
      <c r="BB291" s="71">
        <v>1</v>
      </c>
      <c r="BC291" s="62">
        <f t="shared" si="376"/>
        <v>1.51</v>
      </c>
      <c r="BD291" s="70">
        <f t="shared" si="338"/>
        <v>3097866240</v>
      </c>
      <c r="BE291" s="70">
        <f t="shared" si="377"/>
        <v>856033378099.19995</v>
      </c>
      <c r="BF291" s="70">
        <f t="shared" si="378"/>
        <v>6312050509439.3525</v>
      </c>
      <c r="BG291" s="70">
        <f t="shared" si="379"/>
        <v>4.3666901986985157E+19</v>
      </c>
      <c r="BH291" s="70">
        <f t="shared" si="380"/>
        <v>192404.19755052403</v>
      </c>
      <c r="BI291" s="99">
        <f t="shared" si="416"/>
        <v>7.3736032623577108</v>
      </c>
      <c r="BK291" s="71">
        <f t="shared" si="381"/>
        <v>133</v>
      </c>
      <c r="BL291" s="71">
        <f t="shared" si="382"/>
        <v>7.8199999999999994</v>
      </c>
      <c r="BM291" s="71">
        <v>1</v>
      </c>
      <c r="BN291" s="62">
        <f t="shared" si="383"/>
        <v>1.76</v>
      </c>
      <c r="BO291" s="70">
        <f t="shared" si="339"/>
        <v>1310400</v>
      </c>
      <c r="BP291" s="70">
        <f t="shared" si="384"/>
        <v>306738432</v>
      </c>
      <c r="BQ291" s="70">
        <f t="shared" si="385"/>
        <v>7954348923.4954424</v>
      </c>
      <c r="BR291" s="70">
        <f t="shared" si="386"/>
        <v>5.6349038537660719E+19</v>
      </c>
      <c r="BS291" s="70">
        <f t="shared" si="387"/>
        <v>192404.19755052403</v>
      </c>
      <c r="BT291" s="99">
        <f t="shared" si="415"/>
        <v>25.932025770723907</v>
      </c>
      <c r="BV291" s="71">
        <f t="shared" si="388"/>
        <v>78</v>
      </c>
      <c r="BW291" s="71">
        <f t="shared" si="389"/>
        <v>9.8550000000000004</v>
      </c>
      <c r="BX291" s="71">
        <v>1</v>
      </c>
      <c r="BY291" s="62">
        <f t="shared" si="390"/>
        <v>2.0350000000000001</v>
      </c>
      <c r="BZ291" s="70">
        <f t="shared" si="340"/>
        <v>600</v>
      </c>
      <c r="CA291" s="70">
        <f t="shared" si="391"/>
        <v>95238</v>
      </c>
      <c r="CB291" s="70">
        <f t="shared" si="392"/>
        <v>4894682.8944867495</v>
      </c>
      <c r="CC291" s="70">
        <f t="shared" si="393"/>
        <v>7.1012758924379341E+19</v>
      </c>
      <c r="CD291" s="70">
        <f t="shared" si="394"/>
        <v>192404.19755052403</v>
      </c>
      <c r="CE291" s="99">
        <f t="shared" si="410"/>
        <v>51.394221786332658</v>
      </c>
      <c r="CG291" s="71">
        <f t="shared" si="395"/>
        <v>28</v>
      </c>
      <c r="CH291" s="71">
        <f t="shared" si="396"/>
        <v>12.14</v>
      </c>
      <c r="CI291" s="71">
        <v>1</v>
      </c>
      <c r="CJ291" s="62">
        <f t="shared" si="397"/>
        <v>2.2850000000000001</v>
      </c>
      <c r="CK291" s="70">
        <f t="shared" si="341"/>
        <v>6</v>
      </c>
      <c r="CL291" s="70">
        <f t="shared" si="398"/>
        <v>383.88</v>
      </c>
      <c r="CM291" s="70">
        <f t="shared" si="399"/>
        <v>5888.2557175796055</v>
      </c>
      <c r="CN291" s="70">
        <f t="shared" si="400"/>
        <v>8.7477919162046202E+19</v>
      </c>
      <c r="CO291" s="70">
        <f t="shared" si="401"/>
        <v>192404.19755052403</v>
      </c>
      <c r="CP291" s="99">
        <f t="shared" si="411"/>
        <v>15.338792637229357</v>
      </c>
      <c r="CR291" s="71">
        <f t="shared" si="402"/>
        <v>-35</v>
      </c>
      <c r="CS291" s="71">
        <f t="shared" si="403"/>
        <v>14.74</v>
      </c>
      <c r="CT291" s="71">
        <v>1</v>
      </c>
      <c r="CU291" s="62">
        <f t="shared" si="412"/>
        <v>2.6</v>
      </c>
      <c r="CV291" s="70">
        <f t="shared" si="342"/>
        <v>1</v>
      </c>
      <c r="CW291" s="70">
        <f t="shared" si="404"/>
        <v>-91</v>
      </c>
      <c r="CX291" s="70">
        <f t="shared" si="405"/>
        <v>1.1515624999999972</v>
      </c>
      <c r="CY291" s="70">
        <f t="shared" si="406"/>
        <v>1.0621289361190781E+20</v>
      </c>
      <c r="CZ291" s="70">
        <f t="shared" si="407"/>
        <v>192404.19755052403</v>
      </c>
    </row>
    <row r="292" spans="1:104">
      <c r="A292" s="62">
        <f t="shared" si="343"/>
        <v>5042.7675170608754</v>
      </c>
      <c r="B292" s="62">
        <f t="shared" si="344"/>
        <v>9.5333333333333332</v>
      </c>
      <c r="C292" s="83">
        <f t="shared" si="414"/>
        <v>12.14</v>
      </c>
      <c r="D292" s="87"/>
      <c r="E292" s="65">
        <f t="shared" si="345"/>
        <v>1.6554487947282707E+17</v>
      </c>
      <c r="F292" s="62">
        <f t="shared" si="408"/>
        <v>57.200000000000024</v>
      </c>
      <c r="G292" s="66">
        <v>286</v>
      </c>
      <c r="H292" s="71">
        <f t="shared" si="346"/>
        <v>286</v>
      </c>
      <c r="I292" s="71">
        <f t="shared" si="347"/>
        <v>1</v>
      </c>
      <c r="J292" s="71">
        <v>1</v>
      </c>
      <c r="K292" s="62">
        <f t="shared" si="348"/>
        <v>1</v>
      </c>
      <c r="L292" s="70">
        <f t="shared" si="334"/>
        <v>588110544000000</v>
      </c>
      <c r="M292" s="70">
        <f t="shared" si="349"/>
        <v>1.68199615584E+17</v>
      </c>
      <c r="N292" s="70">
        <f t="shared" si="350"/>
        <v>1.6554487947282708E+18</v>
      </c>
      <c r="O292" s="70">
        <f t="shared" si="351"/>
        <v>8.2772439736413532E+18</v>
      </c>
      <c r="P292" s="70">
        <f t="shared" si="352"/>
        <v>199357.40917447326</v>
      </c>
      <c r="Q292" s="99">
        <f t="shared" si="413"/>
        <v>9.8421675280317675</v>
      </c>
      <c r="S292" s="71">
        <f t="shared" si="353"/>
        <v>276</v>
      </c>
      <c r="T292" s="71">
        <f t="shared" si="354"/>
        <v>2.0499999999999998</v>
      </c>
      <c r="U292" s="71">
        <v>1</v>
      </c>
      <c r="V292" s="62">
        <f t="shared" si="355"/>
        <v>1.05</v>
      </c>
      <c r="W292" s="70">
        <f t="shared" si="335"/>
        <v>78414739200000</v>
      </c>
      <c r="X292" s="70">
        <f t="shared" si="356"/>
        <v>2.272459142016E+16</v>
      </c>
      <c r="Y292" s="70">
        <f t="shared" si="357"/>
        <v>8.4841750729823846E+17</v>
      </c>
      <c r="Z292" s="70">
        <f t="shared" si="358"/>
        <v>1.6968350145964773E+19</v>
      </c>
      <c r="AA292" s="70">
        <f t="shared" si="359"/>
        <v>199357.40917447326</v>
      </c>
      <c r="AB292" s="99">
        <f t="shared" si="332"/>
        <v>37.334774985022143</v>
      </c>
      <c r="AD292" s="71">
        <f t="shared" si="360"/>
        <v>251</v>
      </c>
      <c r="AE292" s="71">
        <f t="shared" si="361"/>
        <v>3.2249999999999996</v>
      </c>
      <c r="AF292" s="71">
        <v>1</v>
      </c>
      <c r="AG292" s="62">
        <f t="shared" si="362"/>
        <v>1.175</v>
      </c>
      <c r="AH292" s="70">
        <f t="shared" si="336"/>
        <v>6830795059200</v>
      </c>
      <c r="AI292" s="70">
        <f t="shared" si="363"/>
        <v>2014572232834560</v>
      </c>
      <c r="AJ292" s="70">
        <f t="shared" si="364"/>
        <v>4.1709549710927048E+16</v>
      </c>
      <c r="AK292" s="70">
        <f t="shared" si="365"/>
        <v>2.6694111814993363E+19</v>
      </c>
      <c r="AL292" s="70">
        <f t="shared" si="366"/>
        <v>199357.40917447326</v>
      </c>
      <c r="AM292" s="99">
        <f t="shared" si="409"/>
        <v>20.703923657401223</v>
      </c>
      <c r="AO292" s="71">
        <f t="shared" si="367"/>
        <v>221</v>
      </c>
      <c r="AP292" s="71">
        <f t="shared" si="368"/>
        <v>4.55</v>
      </c>
      <c r="AQ292" s="71">
        <v>1</v>
      </c>
      <c r="AR292" s="62">
        <f t="shared" si="369"/>
        <v>1.325</v>
      </c>
      <c r="AS292" s="70">
        <f t="shared" si="337"/>
        <v>585496719360</v>
      </c>
      <c r="AT292" s="70">
        <f t="shared" si="370"/>
        <v>171448076846592</v>
      </c>
      <c r="AU292" s="70">
        <f t="shared" si="371"/>
        <v>919469240236035.25</v>
      </c>
      <c r="AV292" s="70">
        <f t="shared" si="372"/>
        <v>3.7661460080068157E+19</v>
      </c>
      <c r="AW292" s="70">
        <f t="shared" si="373"/>
        <v>199357.40917447326</v>
      </c>
      <c r="AX292" s="99">
        <f t="shared" si="333"/>
        <v>5.3629603618053778</v>
      </c>
      <c r="AZ292" s="71">
        <f t="shared" si="374"/>
        <v>184</v>
      </c>
      <c r="BA292" s="71">
        <f t="shared" si="375"/>
        <v>6.06</v>
      </c>
      <c r="BB292" s="71">
        <v>1</v>
      </c>
      <c r="BC292" s="62">
        <f t="shared" si="376"/>
        <v>1.51</v>
      </c>
      <c r="BD292" s="70">
        <f t="shared" si="338"/>
        <v>3097866240</v>
      </c>
      <c r="BE292" s="70">
        <f t="shared" si="377"/>
        <v>860711156121.59998</v>
      </c>
      <c r="BF292" s="70">
        <f t="shared" si="378"/>
        <v>7250642036851.1807</v>
      </c>
      <c r="BG292" s="70">
        <f t="shared" si="379"/>
        <v>5.01600984802666E+19</v>
      </c>
      <c r="BH292" s="70">
        <f t="shared" si="380"/>
        <v>199357.40917447326</v>
      </c>
      <c r="BI292" s="99">
        <f t="shared" si="416"/>
        <v>8.4240130795130774</v>
      </c>
      <c r="BK292" s="71">
        <f t="shared" si="381"/>
        <v>134</v>
      </c>
      <c r="BL292" s="71">
        <f t="shared" si="382"/>
        <v>7.8199999999999994</v>
      </c>
      <c r="BM292" s="71">
        <v>1</v>
      </c>
      <c r="BN292" s="62">
        <f t="shared" si="383"/>
        <v>1.76</v>
      </c>
      <c r="BO292" s="70">
        <f t="shared" si="339"/>
        <v>1310400</v>
      </c>
      <c r="BP292" s="70">
        <f t="shared" si="384"/>
        <v>309044736</v>
      </c>
      <c r="BQ292" s="70">
        <f t="shared" si="385"/>
        <v>9137147523.4916515</v>
      </c>
      <c r="BR292" s="70">
        <f t="shared" si="386"/>
        <v>6.4728047873875378E+19</v>
      </c>
      <c r="BS292" s="70">
        <f t="shared" si="387"/>
        <v>199357.40917447326</v>
      </c>
      <c r="BT292" s="99">
        <f t="shared" si="415"/>
        <v>29.565776274835667</v>
      </c>
      <c r="BV292" s="71">
        <f t="shared" si="388"/>
        <v>79</v>
      </c>
      <c r="BW292" s="71">
        <f t="shared" si="389"/>
        <v>9.8550000000000004</v>
      </c>
      <c r="BX292" s="71">
        <v>1</v>
      </c>
      <c r="BY292" s="62">
        <f t="shared" si="390"/>
        <v>2.0350000000000001</v>
      </c>
      <c r="BZ292" s="70">
        <f t="shared" si="340"/>
        <v>600</v>
      </c>
      <c r="CA292" s="70">
        <f t="shared" si="391"/>
        <v>96459</v>
      </c>
      <c r="CB292" s="70">
        <f t="shared" si="392"/>
        <v>5622514.1891290555</v>
      </c>
      <c r="CC292" s="70">
        <f t="shared" si="393"/>
        <v>8.1572239360235553E+19</v>
      </c>
      <c r="CD292" s="70">
        <f t="shared" si="394"/>
        <v>199357.40917447326</v>
      </c>
      <c r="CE292" s="99">
        <f t="shared" si="410"/>
        <v>58.289161085321801</v>
      </c>
      <c r="CG292" s="71">
        <f t="shared" si="395"/>
        <v>29</v>
      </c>
      <c r="CH292" s="71">
        <f t="shared" si="396"/>
        <v>12.14</v>
      </c>
      <c r="CI292" s="71">
        <v>1</v>
      </c>
      <c r="CJ292" s="62">
        <f t="shared" si="397"/>
        <v>2.2850000000000001</v>
      </c>
      <c r="CK292" s="70">
        <f t="shared" si="341"/>
        <v>6</v>
      </c>
      <c r="CL292" s="70">
        <f t="shared" si="398"/>
        <v>397.59000000000003</v>
      </c>
      <c r="CM292" s="70">
        <f t="shared" si="399"/>
        <v>6763.829656585579</v>
      </c>
      <c r="CN292" s="70">
        <f t="shared" si="400"/>
        <v>1.0048574184000604E+20</v>
      </c>
      <c r="CO292" s="70">
        <f t="shared" si="401"/>
        <v>199357.40917447326</v>
      </c>
      <c r="CP292" s="99">
        <f t="shared" si="411"/>
        <v>17.012071874507857</v>
      </c>
      <c r="CR292" s="71">
        <f t="shared" si="402"/>
        <v>-34</v>
      </c>
      <c r="CS292" s="71">
        <f t="shared" si="403"/>
        <v>14.74</v>
      </c>
      <c r="CT292" s="71">
        <v>1</v>
      </c>
      <c r="CU292" s="62">
        <f t="shared" si="412"/>
        <v>2.6</v>
      </c>
      <c r="CV292" s="70">
        <f t="shared" si="342"/>
        <v>1</v>
      </c>
      <c r="CW292" s="70">
        <f t="shared" si="404"/>
        <v>-88.4</v>
      </c>
      <c r="CX292" s="70">
        <f t="shared" si="405"/>
        <v>1.3227979494262703</v>
      </c>
      <c r="CY292" s="70">
        <f t="shared" si="406"/>
        <v>1.2200657617147357E+20</v>
      </c>
      <c r="CZ292" s="70">
        <f t="shared" si="407"/>
        <v>199357.40917447326</v>
      </c>
    </row>
    <row r="293" spans="1:104">
      <c r="A293" s="62">
        <f t="shared" si="343"/>
        <v>5220.6003294998009</v>
      </c>
      <c r="B293" s="62">
        <f t="shared" si="344"/>
        <v>9.5666666666666664</v>
      </c>
      <c r="C293" s="83">
        <f t="shared" si="414"/>
        <v>12.14</v>
      </c>
      <c r="D293" s="87"/>
      <c r="E293" s="65">
        <f t="shared" si="345"/>
        <v>1.9016113072861894E+17</v>
      </c>
      <c r="F293" s="62">
        <f t="shared" si="408"/>
        <v>57.400000000000027</v>
      </c>
      <c r="G293" s="66">
        <v>287</v>
      </c>
      <c r="H293" s="71">
        <f t="shared" si="346"/>
        <v>287</v>
      </c>
      <c r="I293" s="71">
        <f t="shared" si="347"/>
        <v>1</v>
      </c>
      <c r="J293" s="71">
        <v>1</v>
      </c>
      <c r="K293" s="62">
        <f t="shared" si="348"/>
        <v>1</v>
      </c>
      <c r="L293" s="70">
        <f t="shared" si="334"/>
        <v>588110544000000</v>
      </c>
      <c r="M293" s="70">
        <f t="shared" si="349"/>
        <v>1.68787726128E+17</v>
      </c>
      <c r="N293" s="70">
        <f t="shared" si="350"/>
        <v>1.9016113072861896E+18</v>
      </c>
      <c r="O293" s="70">
        <f t="shared" si="351"/>
        <v>9.5080565364309463E+18</v>
      </c>
      <c r="P293" s="70">
        <f t="shared" si="352"/>
        <v>206561.75303720878</v>
      </c>
      <c r="Q293" s="99">
        <f t="shared" si="413"/>
        <v>11.266289030069073</v>
      </c>
      <c r="S293" s="71">
        <f t="shared" si="353"/>
        <v>277</v>
      </c>
      <c r="T293" s="71">
        <f t="shared" si="354"/>
        <v>2.0499999999999998</v>
      </c>
      <c r="U293" s="71">
        <v>1</v>
      </c>
      <c r="V293" s="62">
        <f t="shared" si="355"/>
        <v>1.05</v>
      </c>
      <c r="W293" s="70">
        <f t="shared" si="335"/>
        <v>78414739200000</v>
      </c>
      <c r="X293" s="70">
        <f t="shared" si="356"/>
        <v>2.280692689632E+16</v>
      </c>
      <c r="Y293" s="70">
        <f t="shared" si="357"/>
        <v>9.7457579498417126E+17</v>
      </c>
      <c r="Z293" s="70">
        <f t="shared" si="358"/>
        <v>1.9491515899683439E+19</v>
      </c>
      <c r="AA293" s="70">
        <f t="shared" si="359"/>
        <v>206561.75303720878</v>
      </c>
      <c r="AB293" s="99">
        <f t="shared" si="332"/>
        <v>42.731570080203284</v>
      </c>
      <c r="AD293" s="71">
        <f t="shared" si="360"/>
        <v>252</v>
      </c>
      <c r="AE293" s="71">
        <f t="shared" si="361"/>
        <v>3.2249999999999996</v>
      </c>
      <c r="AF293" s="71">
        <v>1</v>
      </c>
      <c r="AG293" s="62">
        <f t="shared" si="362"/>
        <v>1.175</v>
      </c>
      <c r="AH293" s="70">
        <f t="shared" si="336"/>
        <v>6830795059200</v>
      </c>
      <c r="AI293" s="70">
        <f t="shared" si="363"/>
        <v>2022598417029120</v>
      </c>
      <c r="AJ293" s="70">
        <f t="shared" si="364"/>
        <v>4.791169114060896E+16</v>
      </c>
      <c r="AK293" s="70">
        <f t="shared" si="365"/>
        <v>3.06634823299898E+19</v>
      </c>
      <c r="AL293" s="70">
        <f t="shared" si="366"/>
        <v>206561.75303720878</v>
      </c>
      <c r="AM293" s="99">
        <f t="shared" si="409"/>
        <v>23.688187797053516</v>
      </c>
      <c r="AO293" s="71">
        <f t="shared" si="367"/>
        <v>222</v>
      </c>
      <c r="AP293" s="71">
        <f t="shared" si="368"/>
        <v>4.55</v>
      </c>
      <c r="AQ293" s="71">
        <v>1</v>
      </c>
      <c r="AR293" s="62">
        <f t="shared" si="369"/>
        <v>1.325</v>
      </c>
      <c r="AS293" s="70">
        <f t="shared" si="337"/>
        <v>585496719360</v>
      </c>
      <c r="AT293" s="70">
        <f t="shared" si="370"/>
        <v>172223859999744</v>
      </c>
      <c r="AU293" s="70">
        <f t="shared" si="371"/>
        <v>1056192803729507.4</v>
      </c>
      <c r="AV293" s="70">
        <f t="shared" si="372"/>
        <v>4.3261657240760803E+19</v>
      </c>
      <c r="AW293" s="70">
        <f t="shared" si="373"/>
        <v>206561.75303720878</v>
      </c>
      <c r="AX293" s="99">
        <f t="shared" si="333"/>
        <v>6.1326740890087894</v>
      </c>
      <c r="AZ293" s="71">
        <f t="shared" si="374"/>
        <v>185</v>
      </c>
      <c r="BA293" s="71">
        <f t="shared" si="375"/>
        <v>6.06</v>
      </c>
      <c r="BB293" s="71">
        <v>1</v>
      </c>
      <c r="BC293" s="62">
        <f t="shared" si="376"/>
        <v>1.51</v>
      </c>
      <c r="BD293" s="70">
        <f t="shared" si="338"/>
        <v>3097866240</v>
      </c>
      <c r="BE293" s="70">
        <f t="shared" si="377"/>
        <v>865388934144</v>
      </c>
      <c r="BF293" s="70">
        <f t="shared" si="378"/>
        <v>8328800580403.3047</v>
      </c>
      <c r="BG293" s="70">
        <f t="shared" si="379"/>
        <v>5.7618822610771542E+19</v>
      </c>
      <c r="BH293" s="70">
        <f t="shared" si="380"/>
        <v>206561.75303720878</v>
      </c>
      <c r="BI293" s="99">
        <f t="shared" si="416"/>
        <v>9.6243437508728285</v>
      </c>
      <c r="BK293" s="71">
        <f t="shared" si="381"/>
        <v>135</v>
      </c>
      <c r="BL293" s="71">
        <f t="shared" si="382"/>
        <v>7.8199999999999994</v>
      </c>
      <c r="BM293" s="71">
        <v>1</v>
      </c>
      <c r="BN293" s="62">
        <f t="shared" si="383"/>
        <v>1.76</v>
      </c>
      <c r="BO293" s="70">
        <f t="shared" si="339"/>
        <v>1310400</v>
      </c>
      <c r="BP293" s="70">
        <f t="shared" si="384"/>
        <v>311351040</v>
      </c>
      <c r="BQ293" s="70">
        <f t="shared" si="385"/>
        <v>10495826329.600094</v>
      </c>
      <c r="BR293" s="70">
        <f t="shared" si="386"/>
        <v>7.435300211488999E+19</v>
      </c>
      <c r="BS293" s="70">
        <f t="shared" si="387"/>
        <v>206561.75303720878</v>
      </c>
      <c r="BT293" s="99">
        <f t="shared" si="415"/>
        <v>33.710587026142882</v>
      </c>
      <c r="BV293" s="71">
        <f t="shared" si="388"/>
        <v>80</v>
      </c>
      <c r="BW293" s="71">
        <f t="shared" si="389"/>
        <v>9.8550000000000004</v>
      </c>
      <c r="BX293" s="71">
        <v>12</v>
      </c>
      <c r="BY293" s="62">
        <f t="shared" si="390"/>
        <v>2.0350000000000001</v>
      </c>
      <c r="BZ293" s="70">
        <f t="shared" si="340"/>
        <v>7200</v>
      </c>
      <c r="CA293" s="70">
        <f t="shared" si="391"/>
        <v>1172160</v>
      </c>
      <c r="CB293" s="70">
        <f t="shared" si="392"/>
        <v>6458572.8000000352</v>
      </c>
      <c r="CC293" s="70">
        <f t="shared" si="393"/>
        <v>9.3701897166526988E+19</v>
      </c>
      <c r="CD293" s="70">
        <f t="shared" si="394"/>
        <v>206561.75303720878</v>
      </c>
      <c r="CE293" s="99">
        <f t="shared" si="410"/>
        <v>5.5099754299754604</v>
      </c>
      <c r="CG293" s="71">
        <f t="shared" si="395"/>
        <v>30</v>
      </c>
      <c r="CH293" s="71">
        <f t="shared" si="396"/>
        <v>12.14</v>
      </c>
      <c r="CI293" s="71">
        <v>1</v>
      </c>
      <c r="CJ293" s="62">
        <f t="shared" si="397"/>
        <v>2.2850000000000001</v>
      </c>
      <c r="CK293" s="70">
        <f t="shared" si="341"/>
        <v>6</v>
      </c>
      <c r="CL293" s="70">
        <f t="shared" si="398"/>
        <v>411.3</v>
      </c>
      <c r="CM293" s="70">
        <f t="shared" si="399"/>
        <v>7769.600000000014</v>
      </c>
      <c r="CN293" s="70">
        <f t="shared" si="400"/>
        <v>1.1542780635227169E+20</v>
      </c>
      <c r="CO293" s="70">
        <f t="shared" si="401"/>
        <v>206561.75303720878</v>
      </c>
      <c r="CP293" s="99">
        <f t="shared" si="411"/>
        <v>18.890347678093882</v>
      </c>
      <c r="CR293" s="71">
        <f t="shared" si="402"/>
        <v>-33</v>
      </c>
      <c r="CS293" s="71">
        <f t="shared" si="403"/>
        <v>14.74</v>
      </c>
      <c r="CT293" s="71">
        <v>1</v>
      </c>
      <c r="CU293" s="62">
        <f t="shared" si="412"/>
        <v>2.6</v>
      </c>
      <c r="CV293" s="70">
        <f t="shared" si="342"/>
        <v>1</v>
      </c>
      <c r="CW293" s="70">
        <f t="shared" si="404"/>
        <v>-85.8</v>
      </c>
      <c r="CX293" s="70">
        <f t="shared" si="405"/>
        <v>1.5194958284994078</v>
      </c>
      <c r="CY293" s="70">
        <f t="shared" si="406"/>
        <v>1.4014875334699216E+20</v>
      </c>
      <c r="CZ293" s="70">
        <f t="shared" si="407"/>
        <v>206561.75303720878</v>
      </c>
    </row>
    <row r="294" spans="1:104">
      <c r="A294" s="62">
        <f t="shared" si="343"/>
        <v>5404.704402525882</v>
      </c>
      <c r="B294" s="62">
        <f t="shared" si="344"/>
        <v>9.6</v>
      </c>
      <c r="C294" s="83">
        <f t="shared" si="414"/>
        <v>12.14</v>
      </c>
      <c r="D294" s="87"/>
      <c r="E294" s="65">
        <f t="shared" si="345"/>
        <v>2.1843777805234074E+17</v>
      </c>
      <c r="F294" s="62">
        <f t="shared" si="408"/>
        <v>57.60000000000003</v>
      </c>
      <c r="G294" s="66">
        <v>288</v>
      </c>
      <c r="H294" s="71">
        <f t="shared" si="346"/>
        <v>288</v>
      </c>
      <c r="I294" s="71">
        <f t="shared" si="347"/>
        <v>1</v>
      </c>
      <c r="J294" s="71">
        <v>1</v>
      </c>
      <c r="K294" s="62">
        <f t="shared" si="348"/>
        <v>1</v>
      </c>
      <c r="L294" s="70">
        <f t="shared" si="334"/>
        <v>588110544000000</v>
      </c>
      <c r="M294" s="70">
        <f t="shared" si="349"/>
        <v>1.69375836672E+17</v>
      </c>
      <c r="N294" s="70">
        <f t="shared" si="350"/>
        <v>2.1843777805234074E+18</v>
      </c>
      <c r="O294" s="70">
        <f t="shared" si="351"/>
        <v>1.0921888902617037E+19</v>
      </c>
      <c r="P294" s="70">
        <f t="shared" si="352"/>
        <v>214026.29434002494</v>
      </c>
      <c r="Q294" s="99">
        <f t="shared" si="413"/>
        <v>12.896631676887315</v>
      </c>
      <c r="S294" s="71">
        <f t="shared" si="353"/>
        <v>278</v>
      </c>
      <c r="T294" s="71">
        <f t="shared" si="354"/>
        <v>2.0499999999999998</v>
      </c>
      <c r="U294" s="71">
        <v>1</v>
      </c>
      <c r="V294" s="62">
        <f t="shared" si="355"/>
        <v>1.05</v>
      </c>
      <c r="W294" s="70">
        <f t="shared" si="335"/>
        <v>78414739200000</v>
      </c>
      <c r="X294" s="70">
        <f t="shared" si="356"/>
        <v>2.288926237248E+16</v>
      </c>
      <c r="Y294" s="70">
        <f t="shared" si="357"/>
        <v>1.1194936125182452E+18</v>
      </c>
      <c r="Z294" s="70">
        <f t="shared" si="358"/>
        <v>2.2389872250364924E+19</v>
      </c>
      <c r="AA294" s="70">
        <f t="shared" si="359"/>
        <v>214026.29434002494</v>
      </c>
      <c r="AB294" s="99">
        <f t="shared" si="332"/>
        <v>48.90911704801043</v>
      </c>
      <c r="AD294" s="71">
        <f t="shared" si="360"/>
        <v>253</v>
      </c>
      <c r="AE294" s="71">
        <f t="shared" si="361"/>
        <v>3.2249999999999996</v>
      </c>
      <c r="AF294" s="71">
        <v>1</v>
      </c>
      <c r="AG294" s="62">
        <f t="shared" si="362"/>
        <v>1.175</v>
      </c>
      <c r="AH294" s="70">
        <f t="shared" si="336"/>
        <v>6830795059200</v>
      </c>
      <c r="AI294" s="70">
        <f t="shared" si="363"/>
        <v>2030624601223680</v>
      </c>
      <c r="AJ294" s="70">
        <f t="shared" si="364"/>
        <v>5.5036080798343528E+16</v>
      </c>
      <c r="AK294" s="70">
        <f t="shared" si="365"/>
        <v>3.5223091710939943E+19</v>
      </c>
      <c r="AL294" s="70">
        <f t="shared" si="366"/>
        <v>214026.29434002494</v>
      </c>
      <c r="AM294" s="99">
        <f t="shared" si="409"/>
        <v>27.103030646421839</v>
      </c>
      <c r="AO294" s="71">
        <f t="shared" si="367"/>
        <v>223</v>
      </c>
      <c r="AP294" s="71">
        <f t="shared" si="368"/>
        <v>4.55</v>
      </c>
      <c r="AQ294" s="71">
        <v>1</v>
      </c>
      <c r="AR294" s="62">
        <f t="shared" si="369"/>
        <v>1.325</v>
      </c>
      <c r="AS294" s="70">
        <f t="shared" si="337"/>
        <v>585496719360</v>
      </c>
      <c r="AT294" s="70">
        <f t="shared" si="370"/>
        <v>172999643152896</v>
      </c>
      <c r="AU294" s="70">
        <f t="shared" si="371"/>
        <v>1213246936203791.7</v>
      </c>
      <c r="AV294" s="70">
        <f t="shared" si="372"/>
        <v>4.9694594506907517E+19</v>
      </c>
      <c r="AW294" s="70">
        <f t="shared" si="373"/>
        <v>214026.29434002494</v>
      </c>
      <c r="AX294" s="99">
        <f t="shared" si="333"/>
        <v>7.0130025362626425</v>
      </c>
      <c r="AZ294" s="71">
        <f t="shared" si="374"/>
        <v>186</v>
      </c>
      <c r="BA294" s="71">
        <f t="shared" si="375"/>
        <v>6.06</v>
      </c>
      <c r="BB294" s="71">
        <v>1</v>
      </c>
      <c r="BC294" s="62">
        <f t="shared" si="376"/>
        <v>1.51</v>
      </c>
      <c r="BD294" s="70">
        <f t="shared" si="338"/>
        <v>3097866240</v>
      </c>
      <c r="BE294" s="70">
        <f t="shared" si="377"/>
        <v>870066712166.40002</v>
      </c>
      <c r="BF294" s="70">
        <f t="shared" si="378"/>
        <v>9567279525807.623</v>
      </c>
      <c r="BG294" s="70">
        <f t="shared" si="379"/>
        <v>6.6186646749859242E+19</v>
      </c>
      <c r="BH294" s="70">
        <f t="shared" si="380"/>
        <v>214026.29434002494</v>
      </c>
      <c r="BI294" s="99">
        <f t="shared" si="416"/>
        <v>10.996029835443105</v>
      </c>
      <c r="BK294" s="71">
        <f t="shared" si="381"/>
        <v>136</v>
      </c>
      <c r="BL294" s="71">
        <f t="shared" si="382"/>
        <v>7.8199999999999994</v>
      </c>
      <c r="BM294" s="71">
        <v>1</v>
      </c>
      <c r="BN294" s="62">
        <f t="shared" si="383"/>
        <v>1.76</v>
      </c>
      <c r="BO294" s="70">
        <f t="shared" si="339"/>
        <v>1310400</v>
      </c>
      <c r="BP294" s="70">
        <f t="shared" si="384"/>
        <v>313657344</v>
      </c>
      <c r="BQ294" s="70">
        <f t="shared" si="385"/>
        <v>12056538439.146196</v>
      </c>
      <c r="BR294" s="70">
        <f t="shared" si="386"/>
        <v>8.540917121846521E+19</v>
      </c>
      <c r="BS294" s="70">
        <f t="shared" si="387"/>
        <v>214026.29434002494</v>
      </c>
      <c r="BT294" s="99">
        <f t="shared" si="415"/>
        <v>38.438565746275643</v>
      </c>
      <c r="BV294" s="71">
        <f t="shared" si="388"/>
        <v>81</v>
      </c>
      <c r="BW294" s="71">
        <f t="shared" si="389"/>
        <v>9.8550000000000004</v>
      </c>
      <c r="BX294" s="71">
        <v>1</v>
      </c>
      <c r="BY294" s="62">
        <f t="shared" si="390"/>
        <v>2.0350000000000001</v>
      </c>
      <c r="BZ294" s="70">
        <f t="shared" si="340"/>
        <v>7200</v>
      </c>
      <c r="CA294" s="70">
        <f t="shared" si="391"/>
        <v>1186812</v>
      </c>
      <c r="CB294" s="70">
        <f t="shared" si="392"/>
        <v>7418951.9509886364</v>
      </c>
      <c r="CC294" s="70">
        <f t="shared" si="393"/>
        <v>1.076352151352909E+20</v>
      </c>
      <c r="CD294" s="70">
        <f t="shared" si="394"/>
        <v>214026.29434002494</v>
      </c>
      <c r="CE294" s="99">
        <f t="shared" si="410"/>
        <v>6.2511602098635981</v>
      </c>
      <c r="CG294" s="71">
        <f t="shared" si="395"/>
        <v>31</v>
      </c>
      <c r="CH294" s="71">
        <f t="shared" si="396"/>
        <v>12.14</v>
      </c>
      <c r="CI294" s="71">
        <v>1</v>
      </c>
      <c r="CJ294" s="62">
        <f t="shared" si="397"/>
        <v>2.2850000000000001</v>
      </c>
      <c r="CK294" s="70">
        <f t="shared" si="341"/>
        <v>6</v>
      </c>
      <c r="CL294" s="70">
        <f t="shared" si="398"/>
        <v>425.01000000000005</v>
      </c>
      <c r="CM294" s="70">
        <f t="shared" si="399"/>
        <v>8924.9267389849811</v>
      </c>
      <c r="CN294" s="70">
        <f t="shared" si="400"/>
        <v>1.3259173127777083E+20</v>
      </c>
      <c r="CO294" s="70">
        <f t="shared" si="401"/>
        <v>214026.29434002494</v>
      </c>
      <c r="CP294" s="99">
        <f t="shared" si="411"/>
        <v>20.999333519175973</v>
      </c>
      <c r="CR294" s="71">
        <f t="shared" si="402"/>
        <v>-32</v>
      </c>
      <c r="CS294" s="71">
        <f t="shared" si="403"/>
        <v>14.74</v>
      </c>
      <c r="CT294" s="71">
        <v>1</v>
      </c>
      <c r="CU294" s="62">
        <f t="shared" si="412"/>
        <v>2.6</v>
      </c>
      <c r="CV294" s="70">
        <f t="shared" si="342"/>
        <v>1</v>
      </c>
      <c r="CW294" s="70">
        <f t="shared" si="404"/>
        <v>-83.2</v>
      </c>
      <c r="CX294" s="70">
        <f t="shared" si="405"/>
        <v>1.7454423586221266</v>
      </c>
      <c r="CY294" s="70">
        <f t="shared" si="406"/>
        <v>1.6098864242457513E+20</v>
      </c>
      <c r="CZ294" s="70">
        <f t="shared" si="407"/>
        <v>214026.29434002494</v>
      </c>
    </row>
    <row r="295" spans="1:104">
      <c r="A295" s="62">
        <f t="shared" si="343"/>
        <v>5595.3008916661156</v>
      </c>
      <c r="B295" s="62">
        <f t="shared" si="344"/>
        <v>9.6333333333333329</v>
      </c>
      <c r="C295" s="83">
        <f t="shared" si="414"/>
        <v>12.14</v>
      </c>
      <c r="D295" s="87"/>
      <c r="E295" s="65">
        <f t="shared" si="345"/>
        <v>2.5091911631793126E+17</v>
      </c>
      <c r="F295" s="62">
        <f t="shared" si="408"/>
        <v>57.800000000000033</v>
      </c>
      <c r="G295" s="66">
        <v>289</v>
      </c>
      <c r="H295" s="71">
        <f t="shared" si="346"/>
        <v>289</v>
      </c>
      <c r="I295" s="71">
        <f t="shared" si="347"/>
        <v>1</v>
      </c>
      <c r="J295" s="71">
        <v>1</v>
      </c>
      <c r="K295" s="62">
        <f t="shared" si="348"/>
        <v>1</v>
      </c>
      <c r="L295" s="70">
        <f t="shared" si="334"/>
        <v>588110544000000</v>
      </c>
      <c r="M295" s="70">
        <f t="shared" si="349"/>
        <v>1.69963947216E+17</v>
      </c>
      <c r="N295" s="70">
        <f t="shared" si="350"/>
        <v>2.5091911631793126E+18</v>
      </c>
      <c r="O295" s="70">
        <f t="shared" si="351"/>
        <v>1.2545955815896564E+19</v>
      </c>
      <c r="P295" s="70">
        <f t="shared" si="352"/>
        <v>221760.42533970039</v>
      </c>
      <c r="Q295" s="99">
        <f t="shared" si="413"/>
        <v>14.763078901612515</v>
      </c>
      <c r="S295" s="71">
        <f t="shared" si="353"/>
        <v>279</v>
      </c>
      <c r="T295" s="71">
        <f t="shared" si="354"/>
        <v>2.0499999999999998</v>
      </c>
      <c r="U295" s="71">
        <v>1</v>
      </c>
      <c r="V295" s="62">
        <f t="shared" si="355"/>
        <v>1.05</v>
      </c>
      <c r="W295" s="70">
        <f t="shared" si="335"/>
        <v>78414739200000</v>
      </c>
      <c r="X295" s="70">
        <f t="shared" si="356"/>
        <v>2.297159784864E+16</v>
      </c>
      <c r="Y295" s="70">
        <f t="shared" si="357"/>
        <v>1.2859604711293967E+18</v>
      </c>
      <c r="Z295" s="70">
        <f t="shared" si="358"/>
        <v>2.5719209422587953E+19</v>
      </c>
      <c r="AA295" s="70">
        <f t="shared" si="359"/>
        <v>221760.42533970039</v>
      </c>
      <c r="AB295" s="99">
        <f t="shared" si="332"/>
        <v>55.980453758706652</v>
      </c>
      <c r="AD295" s="71">
        <f t="shared" si="360"/>
        <v>254</v>
      </c>
      <c r="AE295" s="71">
        <f t="shared" si="361"/>
        <v>3.2249999999999996</v>
      </c>
      <c r="AF295" s="71">
        <v>1</v>
      </c>
      <c r="AG295" s="62">
        <f t="shared" si="362"/>
        <v>1.175</v>
      </c>
      <c r="AH295" s="70">
        <f t="shared" si="336"/>
        <v>6830795059200</v>
      </c>
      <c r="AI295" s="70">
        <f t="shared" si="363"/>
        <v>2038650785418240</v>
      </c>
      <c r="AJ295" s="70">
        <f t="shared" si="364"/>
        <v>6.321985547854112E+16</v>
      </c>
      <c r="AK295" s="70">
        <f t="shared" si="365"/>
        <v>4.0460707506266415E+19</v>
      </c>
      <c r="AL295" s="70">
        <f t="shared" si="366"/>
        <v>221760.42533970039</v>
      </c>
      <c r="AM295" s="99">
        <f t="shared" si="409"/>
        <v>31.010635038983015</v>
      </c>
      <c r="AO295" s="71">
        <f t="shared" si="367"/>
        <v>224</v>
      </c>
      <c r="AP295" s="71">
        <f t="shared" si="368"/>
        <v>4.55</v>
      </c>
      <c r="AQ295" s="71">
        <v>1</v>
      </c>
      <c r="AR295" s="62">
        <f t="shared" si="369"/>
        <v>1.325</v>
      </c>
      <c r="AS295" s="70">
        <f t="shared" si="337"/>
        <v>585496719360</v>
      </c>
      <c r="AT295" s="70">
        <f t="shared" si="370"/>
        <v>173775426306048</v>
      </c>
      <c r="AU295" s="70">
        <f t="shared" si="371"/>
        <v>1393654759822488.2</v>
      </c>
      <c r="AV295" s="70">
        <f t="shared" si="372"/>
        <v>5.7084098962329362E+19</v>
      </c>
      <c r="AW295" s="70">
        <f t="shared" si="373"/>
        <v>221760.42533970039</v>
      </c>
      <c r="AX295" s="99">
        <f t="shared" si="333"/>
        <v>8.019860974865491</v>
      </c>
      <c r="AZ295" s="71">
        <f t="shared" si="374"/>
        <v>187</v>
      </c>
      <c r="BA295" s="71">
        <f t="shared" si="375"/>
        <v>6.06</v>
      </c>
      <c r="BB295" s="71">
        <v>1</v>
      </c>
      <c r="BC295" s="62">
        <f t="shared" si="376"/>
        <v>1.51</v>
      </c>
      <c r="BD295" s="70">
        <f t="shared" si="338"/>
        <v>3097866240</v>
      </c>
      <c r="BE295" s="70">
        <f t="shared" si="377"/>
        <v>874744490188.80005</v>
      </c>
      <c r="BF295" s="70">
        <f t="shared" si="378"/>
        <v>10989918253092.031</v>
      </c>
      <c r="BG295" s="70">
        <f t="shared" si="379"/>
        <v>7.6028492244333167E+19</v>
      </c>
      <c r="BH295" s="70">
        <f t="shared" si="380"/>
        <v>221760.42533970039</v>
      </c>
      <c r="BI295" s="99">
        <f t="shared" si="416"/>
        <v>12.563575279816884</v>
      </c>
      <c r="BK295" s="71">
        <f t="shared" si="381"/>
        <v>137</v>
      </c>
      <c r="BL295" s="71">
        <f t="shared" si="382"/>
        <v>7.8199999999999994</v>
      </c>
      <c r="BM295" s="71">
        <v>1</v>
      </c>
      <c r="BN295" s="62">
        <f t="shared" si="383"/>
        <v>1.76</v>
      </c>
      <c r="BO295" s="70">
        <f t="shared" si="339"/>
        <v>1310400</v>
      </c>
      <c r="BP295" s="70">
        <f t="shared" si="384"/>
        <v>315963648</v>
      </c>
      <c r="BQ295" s="70">
        <f t="shared" si="385"/>
        <v>13849325872.005756</v>
      </c>
      <c r="BR295" s="70">
        <f t="shared" si="386"/>
        <v>9.8109374480311124E+19</v>
      </c>
      <c r="BS295" s="70">
        <f t="shared" si="387"/>
        <v>221760.42533970039</v>
      </c>
      <c r="BT295" s="99">
        <f t="shared" si="415"/>
        <v>43.832022954760149</v>
      </c>
      <c r="BV295" s="71">
        <f t="shared" si="388"/>
        <v>82</v>
      </c>
      <c r="BW295" s="71">
        <f t="shared" si="389"/>
        <v>9.8550000000000004</v>
      </c>
      <c r="BX295" s="71">
        <v>1</v>
      </c>
      <c r="BY295" s="62">
        <f t="shared" si="390"/>
        <v>2.0350000000000001</v>
      </c>
      <c r="BZ295" s="70">
        <f t="shared" si="340"/>
        <v>7200</v>
      </c>
      <c r="CA295" s="70">
        <f t="shared" si="391"/>
        <v>1201464</v>
      </c>
      <c r="CB295" s="70">
        <f t="shared" si="392"/>
        <v>8522137.9019026905</v>
      </c>
      <c r="CC295" s="70">
        <f t="shared" si="393"/>
        <v>1.2364039456566064E+20</v>
      </c>
      <c r="CD295" s="70">
        <f t="shared" si="394"/>
        <v>221760.42533970039</v>
      </c>
      <c r="CE295" s="99">
        <f t="shared" si="410"/>
        <v>7.0931279687969768</v>
      </c>
      <c r="CG295" s="71">
        <f t="shared" si="395"/>
        <v>32</v>
      </c>
      <c r="CH295" s="71">
        <f t="shared" si="396"/>
        <v>12.14</v>
      </c>
      <c r="CI295" s="71">
        <v>1</v>
      </c>
      <c r="CJ295" s="62">
        <f t="shared" si="397"/>
        <v>2.2850000000000001</v>
      </c>
      <c r="CK295" s="70">
        <f t="shared" si="341"/>
        <v>6</v>
      </c>
      <c r="CL295" s="70">
        <f t="shared" si="398"/>
        <v>438.72</v>
      </c>
      <c r="CM295" s="70">
        <f t="shared" si="399"/>
        <v>10252.048663541102</v>
      </c>
      <c r="CN295" s="70">
        <f t="shared" si="400"/>
        <v>1.5230790360498428E+20</v>
      </c>
      <c r="CO295" s="70">
        <f t="shared" si="401"/>
        <v>221760.42533970039</v>
      </c>
      <c r="CP295" s="99">
        <f t="shared" ref="CP295:CP326" si="417">CM295/CL295</f>
        <v>23.368090498589307</v>
      </c>
      <c r="CR295" s="71">
        <f t="shared" si="402"/>
        <v>-31</v>
      </c>
      <c r="CS295" s="71">
        <f t="shared" si="403"/>
        <v>14.74</v>
      </c>
      <c r="CT295" s="71">
        <v>1</v>
      </c>
      <c r="CU295" s="62">
        <f t="shared" si="412"/>
        <v>2.6</v>
      </c>
      <c r="CV295" s="70">
        <f t="shared" si="342"/>
        <v>1</v>
      </c>
      <c r="CW295" s="70">
        <f t="shared" si="404"/>
        <v>-80.600000000000009</v>
      </c>
      <c r="CX295" s="70">
        <f t="shared" si="405"/>
        <v>2.004986766091382</v>
      </c>
      <c r="CY295" s="70">
        <f t="shared" si="406"/>
        <v>1.8492738872631535E+20</v>
      </c>
      <c r="CZ295" s="70">
        <f t="shared" si="407"/>
        <v>221760.42533970039</v>
      </c>
    </row>
    <row r="296" spans="1:104">
      <c r="A296" s="62">
        <f t="shared" si="343"/>
        <v>5792.6187514803141</v>
      </c>
      <c r="B296" s="62">
        <f t="shared" si="344"/>
        <v>9.6666666666666661</v>
      </c>
      <c r="C296" s="83">
        <f t="shared" si="414"/>
        <v>12.14</v>
      </c>
      <c r="D296" s="87"/>
      <c r="E296" s="65">
        <f t="shared" si="345"/>
        <v>2.8823037615171731E+17</v>
      </c>
      <c r="F296" s="62">
        <f t="shared" si="408"/>
        <v>58.000000000000036</v>
      </c>
      <c r="G296" s="66">
        <v>290</v>
      </c>
      <c r="H296" s="71">
        <f t="shared" si="346"/>
        <v>290</v>
      </c>
      <c r="I296" s="71">
        <f t="shared" si="347"/>
        <v>1</v>
      </c>
      <c r="J296" s="71">
        <v>1</v>
      </c>
      <c r="K296" s="62">
        <f t="shared" si="348"/>
        <v>1</v>
      </c>
      <c r="L296" s="70">
        <f t="shared" si="334"/>
        <v>588110544000000</v>
      </c>
      <c r="M296" s="70">
        <f t="shared" si="349"/>
        <v>1.7055205776E+17</v>
      </c>
      <c r="N296" s="70">
        <f t="shared" si="350"/>
        <v>2.8823037615171732E+18</v>
      </c>
      <c r="O296" s="70">
        <f t="shared" si="351"/>
        <v>1.4411518807585866E+19</v>
      </c>
      <c r="P296" s="70">
        <f t="shared" si="352"/>
        <v>229773.87714205246</v>
      </c>
      <c r="Q296" s="99">
        <f t="shared" si="413"/>
        <v>16.899847468115201</v>
      </c>
      <c r="S296" s="71">
        <f t="shared" si="353"/>
        <v>280</v>
      </c>
      <c r="T296" s="71">
        <f t="shared" si="354"/>
        <v>2.0499999999999998</v>
      </c>
      <c r="U296" s="71">
        <v>15</v>
      </c>
      <c r="V296" s="62">
        <f t="shared" si="355"/>
        <v>1.05</v>
      </c>
      <c r="W296" s="70">
        <f t="shared" si="335"/>
        <v>1176221088000000</v>
      </c>
      <c r="X296" s="70">
        <f t="shared" si="356"/>
        <v>3.45808999872E+17</v>
      </c>
      <c r="Y296" s="70">
        <f t="shared" si="357"/>
        <v>1.4771806777775503E+18</v>
      </c>
      <c r="Z296" s="70">
        <f t="shared" si="358"/>
        <v>2.9543613555551019E+19</v>
      </c>
      <c r="AA296" s="70">
        <f t="shared" si="359"/>
        <v>229773.87714205246</v>
      </c>
      <c r="AB296" s="99">
        <f t="shared" si="332"/>
        <v>4.2716663774636396</v>
      </c>
      <c r="AD296" s="71">
        <f t="shared" si="360"/>
        <v>255</v>
      </c>
      <c r="AE296" s="71">
        <f t="shared" si="361"/>
        <v>3.2249999999999996</v>
      </c>
      <c r="AF296" s="71">
        <v>1</v>
      </c>
      <c r="AG296" s="62">
        <f t="shared" si="362"/>
        <v>1.175</v>
      </c>
      <c r="AH296" s="70">
        <f t="shared" si="336"/>
        <v>6830795059200</v>
      </c>
      <c r="AI296" s="70">
        <f t="shared" si="363"/>
        <v>2046676969612800</v>
      </c>
      <c r="AJ296" s="70">
        <f t="shared" si="364"/>
        <v>7.2620543991350496E+16</v>
      </c>
      <c r="AK296" s="70">
        <f t="shared" si="365"/>
        <v>4.6477148154464412E+19</v>
      </c>
      <c r="AL296" s="70">
        <f t="shared" si="366"/>
        <v>229773.87714205246</v>
      </c>
      <c r="AM296" s="99">
        <f t="shared" si="409"/>
        <v>35.482171866666967</v>
      </c>
      <c r="AO296" s="71">
        <f t="shared" si="367"/>
        <v>225</v>
      </c>
      <c r="AP296" s="71">
        <f t="shared" si="368"/>
        <v>4.55</v>
      </c>
      <c r="AQ296" s="71">
        <v>1</v>
      </c>
      <c r="AR296" s="62">
        <f t="shared" si="369"/>
        <v>1.325</v>
      </c>
      <c r="AS296" s="70">
        <f t="shared" si="337"/>
        <v>585496719360</v>
      </c>
      <c r="AT296" s="70">
        <f t="shared" si="370"/>
        <v>174551209459200</v>
      </c>
      <c r="AU296" s="70">
        <f t="shared" si="371"/>
        <v>1600888930041880.5</v>
      </c>
      <c r="AV296" s="70">
        <f t="shared" si="372"/>
        <v>6.5572410574515683E+19</v>
      </c>
      <c r="AW296" s="70">
        <f t="shared" si="373"/>
        <v>229773.87714205246</v>
      </c>
      <c r="AX296" s="99">
        <f t="shared" si="333"/>
        <v>9.1714571042034283</v>
      </c>
      <c r="AZ296" s="71">
        <f t="shared" si="374"/>
        <v>188</v>
      </c>
      <c r="BA296" s="71">
        <f t="shared" si="375"/>
        <v>6.06</v>
      </c>
      <c r="BB296" s="71">
        <v>1</v>
      </c>
      <c r="BC296" s="62">
        <f t="shared" si="376"/>
        <v>1.51</v>
      </c>
      <c r="BD296" s="70">
        <f t="shared" si="338"/>
        <v>3097866240</v>
      </c>
      <c r="BE296" s="70">
        <f t="shared" si="377"/>
        <v>879422268211.19995</v>
      </c>
      <c r="BF296" s="70">
        <f t="shared" si="378"/>
        <v>12624101018878.707</v>
      </c>
      <c r="BG296" s="70">
        <f t="shared" si="379"/>
        <v>8.7333803973970346E+19</v>
      </c>
      <c r="BH296" s="70">
        <f t="shared" si="380"/>
        <v>229773.87714205246</v>
      </c>
      <c r="BI296" s="99">
        <f t="shared" si="416"/>
        <v>14.354993585228312</v>
      </c>
      <c r="BK296" s="71">
        <f t="shared" si="381"/>
        <v>138</v>
      </c>
      <c r="BL296" s="71">
        <f t="shared" si="382"/>
        <v>7.8199999999999994</v>
      </c>
      <c r="BM296" s="71">
        <v>1</v>
      </c>
      <c r="BN296" s="62">
        <f t="shared" si="383"/>
        <v>1.76</v>
      </c>
      <c r="BO296" s="70">
        <f t="shared" si="339"/>
        <v>1310400</v>
      </c>
      <c r="BP296" s="70">
        <f t="shared" si="384"/>
        <v>318269952</v>
      </c>
      <c r="BQ296" s="70">
        <f t="shared" si="385"/>
        <v>15908697846.990892</v>
      </c>
      <c r="BR296" s="70">
        <f t="shared" si="386"/>
        <v>1.1269807707532145E+20</v>
      </c>
      <c r="BS296" s="70">
        <f t="shared" si="387"/>
        <v>229773.87714205246</v>
      </c>
      <c r="BT296" s="99">
        <f t="shared" si="415"/>
        <v>49.984919239221469</v>
      </c>
      <c r="BV296" s="71">
        <f t="shared" si="388"/>
        <v>83</v>
      </c>
      <c r="BW296" s="71">
        <f t="shared" si="389"/>
        <v>9.8550000000000004</v>
      </c>
      <c r="BX296" s="71">
        <v>1</v>
      </c>
      <c r="BY296" s="62">
        <f t="shared" si="390"/>
        <v>2.0350000000000001</v>
      </c>
      <c r="BZ296" s="70">
        <f t="shared" si="340"/>
        <v>7200</v>
      </c>
      <c r="CA296" s="70">
        <f t="shared" si="391"/>
        <v>1216116</v>
      </c>
      <c r="CB296" s="70">
        <f t="shared" si="392"/>
        <v>9789365.7889735028</v>
      </c>
      <c r="CC296" s="70">
        <f t="shared" si="393"/>
        <v>1.4202551784875871E+20</v>
      </c>
      <c r="CD296" s="70">
        <f t="shared" si="394"/>
        <v>229773.87714205246</v>
      </c>
      <c r="CE296" s="99">
        <f t="shared" si="410"/>
        <v>8.0496973882207801</v>
      </c>
      <c r="CG296" s="71">
        <f t="shared" si="395"/>
        <v>33</v>
      </c>
      <c r="CH296" s="71">
        <f t="shared" si="396"/>
        <v>12.14</v>
      </c>
      <c r="CI296" s="71">
        <v>1</v>
      </c>
      <c r="CJ296" s="62">
        <f t="shared" si="397"/>
        <v>2.2850000000000001</v>
      </c>
      <c r="CK296" s="70">
        <f t="shared" si="341"/>
        <v>6</v>
      </c>
      <c r="CL296" s="70">
        <f t="shared" si="398"/>
        <v>452.43</v>
      </c>
      <c r="CM296" s="70">
        <f t="shared" si="399"/>
        <v>11776.511435159216</v>
      </c>
      <c r="CN296" s="70">
        <f t="shared" si="400"/>
        <v>1.749558383240924E+20</v>
      </c>
      <c r="CO296" s="70">
        <f t="shared" si="401"/>
        <v>229773.87714205246</v>
      </c>
      <c r="CP296" s="99">
        <f t="shared" si="417"/>
        <v>26.029466293480134</v>
      </c>
      <c r="CR296" s="71">
        <f t="shared" si="402"/>
        <v>-30</v>
      </c>
      <c r="CS296" s="71">
        <f t="shared" si="403"/>
        <v>14.74</v>
      </c>
      <c r="CT296" s="71">
        <v>1</v>
      </c>
      <c r="CU296" s="62">
        <f t="shared" si="412"/>
        <v>2.6</v>
      </c>
      <c r="CV296" s="70">
        <f t="shared" si="342"/>
        <v>1</v>
      </c>
      <c r="CW296" s="70">
        <f t="shared" si="404"/>
        <v>-78</v>
      </c>
      <c r="CX296" s="70">
        <f t="shared" si="405"/>
        <v>2.3031249999999961</v>
      </c>
      <c r="CY296" s="70">
        <f t="shared" si="406"/>
        <v>2.1242578722381565E+20</v>
      </c>
      <c r="CZ296" s="70">
        <f t="shared" si="407"/>
        <v>229773.87714205246</v>
      </c>
    </row>
    <row r="297" spans="1:104">
      <c r="A297" s="62">
        <f t="shared" si="343"/>
        <v>5996.8950105934018</v>
      </c>
      <c r="B297" s="62">
        <f t="shared" si="344"/>
        <v>9.6999999999999993</v>
      </c>
      <c r="C297" s="83">
        <f t="shared" si="414"/>
        <v>12.14</v>
      </c>
      <c r="D297" s="87"/>
      <c r="E297" s="65">
        <f t="shared" si="345"/>
        <v>3.310897589456544E+17</v>
      </c>
      <c r="F297" s="62">
        <f t="shared" si="408"/>
        <v>58.200000000000024</v>
      </c>
      <c r="G297" s="66">
        <v>291</v>
      </c>
      <c r="H297" s="71">
        <f t="shared" si="346"/>
        <v>291</v>
      </c>
      <c r="I297" s="71">
        <f t="shared" si="347"/>
        <v>1</v>
      </c>
      <c r="J297" s="71">
        <v>1</v>
      </c>
      <c r="K297" s="62">
        <f t="shared" si="348"/>
        <v>1</v>
      </c>
      <c r="L297" s="70">
        <f t="shared" si="334"/>
        <v>588110544000000</v>
      </c>
      <c r="M297" s="70">
        <f t="shared" si="349"/>
        <v>1.71140168304E+17</v>
      </c>
      <c r="N297" s="70">
        <f t="shared" si="350"/>
        <v>3.3108975894565437E+18</v>
      </c>
      <c r="O297" s="70">
        <f t="shared" si="351"/>
        <v>1.6554487947282721E+19</v>
      </c>
      <c r="P297" s="70">
        <f t="shared" si="352"/>
        <v>238076.73192055806</v>
      </c>
      <c r="Q297" s="99">
        <f t="shared" si="413"/>
        <v>19.346116240667268</v>
      </c>
      <c r="S297" s="71">
        <f t="shared" si="353"/>
        <v>281</v>
      </c>
      <c r="T297" s="71">
        <f t="shared" si="354"/>
        <v>2.0499999999999998</v>
      </c>
      <c r="U297" s="71">
        <v>1</v>
      </c>
      <c r="V297" s="62">
        <f t="shared" si="355"/>
        <v>1.05</v>
      </c>
      <c r="W297" s="70">
        <f t="shared" si="335"/>
        <v>1176221088000000</v>
      </c>
      <c r="X297" s="70">
        <f t="shared" si="356"/>
        <v>3.470440320144E+17</v>
      </c>
      <c r="Y297" s="70">
        <f t="shared" si="357"/>
        <v>1.6968350145964774E+18</v>
      </c>
      <c r="Z297" s="70">
        <f t="shared" si="358"/>
        <v>3.3936700291929575E+19</v>
      </c>
      <c r="AA297" s="70">
        <f t="shared" si="359"/>
        <v>238076.73192055806</v>
      </c>
      <c r="AB297" s="99">
        <f t="shared" si="332"/>
        <v>4.8893940193908021</v>
      </c>
      <c r="AD297" s="71">
        <f t="shared" si="360"/>
        <v>256</v>
      </c>
      <c r="AE297" s="71">
        <f t="shared" si="361"/>
        <v>3.2249999999999996</v>
      </c>
      <c r="AF297" s="71">
        <v>1</v>
      </c>
      <c r="AG297" s="62">
        <f t="shared" si="362"/>
        <v>1.175</v>
      </c>
      <c r="AH297" s="70">
        <f t="shared" si="336"/>
        <v>6830795059200</v>
      </c>
      <c r="AI297" s="70">
        <f t="shared" si="363"/>
        <v>2054703153807360</v>
      </c>
      <c r="AJ297" s="70">
        <f t="shared" si="364"/>
        <v>8.3419099421854128E+16</v>
      </c>
      <c r="AK297" s="70">
        <f t="shared" si="365"/>
        <v>5.3388223629986767E+19</v>
      </c>
      <c r="AL297" s="70">
        <f t="shared" si="366"/>
        <v>238076.73192055806</v>
      </c>
      <c r="AM297" s="99">
        <f t="shared" si="409"/>
        <v>40.599100296935219</v>
      </c>
      <c r="AO297" s="71">
        <f t="shared" si="367"/>
        <v>226</v>
      </c>
      <c r="AP297" s="71">
        <f t="shared" si="368"/>
        <v>4.55</v>
      </c>
      <c r="AQ297" s="71">
        <v>1</v>
      </c>
      <c r="AR297" s="62">
        <f t="shared" si="369"/>
        <v>1.325</v>
      </c>
      <c r="AS297" s="70">
        <f t="shared" si="337"/>
        <v>585496719360</v>
      </c>
      <c r="AT297" s="70">
        <f t="shared" si="370"/>
        <v>175326992612352</v>
      </c>
      <c r="AU297" s="70">
        <f t="shared" si="371"/>
        <v>1838938480472071.2</v>
      </c>
      <c r="AV297" s="70">
        <f t="shared" si="372"/>
        <v>7.5322920160136364E+19</v>
      </c>
      <c r="AW297" s="70">
        <f t="shared" si="373"/>
        <v>238076.73192055806</v>
      </c>
      <c r="AX297" s="99">
        <f t="shared" si="333"/>
        <v>10.488621592557424</v>
      </c>
      <c r="AZ297" s="71">
        <f t="shared" si="374"/>
        <v>189</v>
      </c>
      <c r="BA297" s="71">
        <f t="shared" si="375"/>
        <v>6.06</v>
      </c>
      <c r="BB297" s="71">
        <v>1</v>
      </c>
      <c r="BC297" s="62">
        <f t="shared" si="376"/>
        <v>1.51</v>
      </c>
      <c r="BD297" s="70">
        <f t="shared" si="338"/>
        <v>3097866240</v>
      </c>
      <c r="BE297" s="70">
        <f t="shared" si="377"/>
        <v>884100046233.59998</v>
      </c>
      <c r="BF297" s="70">
        <f t="shared" si="378"/>
        <v>14501284073702.363</v>
      </c>
      <c r="BG297" s="70">
        <f t="shared" si="379"/>
        <v>1.0032019696053327E+20</v>
      </c>
      <c r="BH297" s="70">
        <f t="shared" si="380"/>
        <v>238076.73192055806</v>
      </c>
      <c r="BI297" s="99">
        <f t="shared" si="416"/>
        <v>16.402311181274143</v>
      </c>
      <c r="BK297" s="71">
        <f t="shared" si="381"/>
        <v>139</v>
      </c>
      <c r="BL297" s="71">
        <f t="shared" si="382"/>
        <v>7.8199999999999994</v>
      </c>
      <c r="BM297" s="71">
        <v>1</v>
      </c>
      <c r="BN297" s="62">
        <f t="shared" si="383"/>
        <v>1.76</v>
      </c>
      <c r="BO297" s="70">
        <f t="shared" si="339"/>
        <v>1310400</v>
      </c>
      <c r="BP297" s="70">
        <f t="shared" si="384"/>
        <v>320576256</v>
      </c>
      <c r="BQ297" s="70">
        <f t="shared" si="385"/>
        <v>18274295046.983311</v>
      </c>
      <c r="BR297" s="70">
        <f t="shared" si="386"/>
        <v>1.2945609574775085E+20</v>
      </c>
      <c r="BS297" s="70">
        <f t="shared" si="387"/>
        <v>238076.73192055806</v>
      </c>
      <c r="BT297" s="99">
        <f t="shared" si="415"/>
        <v>57.004518285294687</v>
      </c>
      <c r="BV297" s="71">
        <f t="shared" si="388"/>
        <v>84</v>
      </c>
      <c r="BW297" s="71">
        <f t="shared" si="389"/>
        <v>9.8550000000000004</v>
      </c>
      <c r="BX297" s="71">
        <v>1</v>
      </c>
      <c r="BY297" s="62">
        <f t="shared" si="390"/>
        <v>2.0350000000000001</v>
      </c>
      <c r="BZ297" s="70">
        <f t="shared" si="340"/>
        <v>7200</v>
      </c>
      <c r="CA297" s="70">
        <f t="shared" si="391"/>
        <v>1230768</v>
      </c>
      <c r="CB297" s="70">
        <f t="shared" si="392"/>
        <v>11245028.378258117</v>
      </c>
      <c r="CC297" s="70">
        <f t="shared" si="393"/>
        <v>1.631444787204712E+20</v>
      </c>
      <c r="CD297" s="70">
        <f t="shared" si="394"/>
        <v>238076.73192055806</v>
      </c>
      <c r="CE297" s="99">
        <f t="shared" si="410"/>
        <v>9.136594693929414</v>
      </c>
      <c r="CG297" s="71">
        <f t="shared" si="395"/>
        <v>34</v>
      </c>
      <c r="CH297" s="71">
        <f t="shared" si="396"/>
        <v>12.14</v>
      </c>
      <c r="CI297" s="71">
        <v>1</v>
      </c>
      <c r="CJ297" s="62">
        <f t="shared" si="397"/>
        <v>2.2850000000000001</v>
      </c>
      <c r="CK297" s="70">
        <f t="shared" si="341"/>
        <v>6</v>
      </c>
      <c r="CL297" s="70">
        <f t="shared" si="398"/>
        <v>466.14000000000004</v>
      </c>
      <c r="CM297" s="70">
        <f t="shared" si="399"/>
        <v>13527.659313171163</v>
      </c>
      <c r="CN297" s="70">
        <f t="shared" si="400"/>
        <v>2.0097148368001224E+20</v>
      </c>
      <c r="CO297" s="70">
        <f t="shared" si="401"/>
        <v>238076.73192055806</v>
      </c>
      <c r="CP297" s="99">
        <f t="shared" si="417"/>
        <v>29.020593197689884</v>
      </c>
      <c r="CR297" s="71">
        <f t="shared" si="402"/>
        <v>-29</v>
      </c>
      <c r="CS297" s="71">
        <f t="shared" si="403"/>
        <v>14.74</v>
      </c>
      <c r="CT297" s="71">
        <v>1</v>
      </c>
      <c r="CU297" s="62">
        <f t="shared" si="412"/>
        <v>2.6</v>
      </c>
      <c r="CV297" s="70">
        <f t="shared" si="342"/>
        <v>1</v>
      </c>
      <c r="CW297" s="70">
        <f t="shared" si="404"/>
        <v>-75.400000000000006</v>
      </c>
      <c r="CX297" s="70">
        <f t="shared" si="405"/>
        <v>2.6455958988525414</v>
      </c>
      <c r="CY297" s="70">
        <f t="shared" si="406"/>
        <v>2.4401315234294727E+20</v>
      </c>
      <c r="CZ297" s="70">
        <f t="shared" si="407"/>
        <v>238076.73192055806</v>
      </c>
    </row>
    <row r="298" spans="1:104">
      <c r="A298" s="62">
        <f t="shared" si="343"/>
        <v>6208.3750564267148</v>
      </c>
      <c r="B298" s="62">
        <f t="shared" si="344"/>
        <v>9.7333333333333325</v>
      </c>
      <c r="C298" s="83">
        <f t="shared" si="414"/>
        <v>12.14</v>
      </c>
      <c r="D298" s="87"/>
      <c r="E298" s="65">
        <f t="shared" si="345"/>
        <v>3.8032226145723802E+17</v>
      </c>
      <c r="F298" s="62">
        <f t="shared" si="408"/>
        <v>58.400000000000027</v>
      </c>
      <c r="G298" s="66">
        <v>292</v>
      </c>
      <c r="H298" s="71">
        <f t="shared" si="346"/>
        <v>292</v>
      </c>
      <c r="I298" s="71">
        <f t="shared" si="347"/>
        <v>1</v>
      </c>
      <c r="J298" s="71">
        <v>1</v>
      </c>
      <c r="K298" s="62">
        <f t="shared" si="348"/>
        <v>1</v>
      </c>
      <c r="L298" s="70">
        <f t="shared" si="334"/>
        <v>588110544000000</v>
      </c>
      <c r="M298" s="70">
        <f t="shared" si="349"/>
        <v>1.71728278848E+17</v>
      </c>
      <c r="N298" s="70">
        <f t="shared" si="350"/>
        <v>3.8032226145723802E+18</v>
      </c>
      <c r="O298" s="70">
        <f t="shared" si="351"/>
        <v>1.9016113072861901E+19</v>
      </c>
      <c r="P298" s="70">
        <f t="shared" si="352"/>
        <v>246679.43557535482</v>
      </c>
      <c r="Q298" s="99">
        <f t="shared" si="413"/>
        <v>22.146746244039896</v>
      </c>
      <c r="S298" s="71">
        <f t="shared" si="353"/>
        <v>282</v>
      </c>
      <c r="T298" s="71">
        <f t="shared" si="354"/>
        <v>2.0499999999999998</v>
      </c>
      <c r="U298" s="71">
        <v>1</v>
      </c>
      <c r="V298" s="62">
        <f t="shared" si="355"/>
        <v>1.05</v>
      </c>
      <c r="W298" s="70">
        <f t="shared" si="335"/>
        <v>1176221088000000</v>
      </c>
      <c r="X298" s="70">
        <f t="shared" si="356"/>
        <v>3.482790641568E+17</v>
      </c>
      <c r="Y298" s="70">
        <f t="shared" si="357"/>
        <v>1.9491515899683433E+18</v>
      </c>
      <c r="Z298" s="70">
        <f t="shared" si="358"/>
        <v>3.8983031799366894E+19</v>
      </c>
      <c r="AA298" s="70">
        <f t="shared" si="359"/>
        <v>246679.43557535482</v>
      </c>
      <c r="AB298" s="99">
        <f t="shared" ref="AB298:AB361" si="418">Y298/X298</f>
        <v>5.5965224171235528</v>
      </c>
      <c r="AD298" s="71">
        <f t="shared" si="360"/>
        <v>257</v>
      </c>
      <c r="AE298" s="71">
        <f t="shared" si="361"/>
        <v>3.2249999999999996</v>
      </c>
      <c r="AF298" s="71">
        <v>1</v>
      </c>
      <c r="AG298" s="62">
        <f t="shared" si="362"/>
        <v>1.175</v>
      </c>
      <c r="AH298" s="70">
        <f t="shared" si="336"/>
        <v>6830795059200</v>
      </c>
      <c r="AI298" s="70">
        <f t="shared" si="363"/>
        <v>2062729338001920</v>
      </c>
      <c r="AJ298" s="70">
        <f t="shared" si="364"/>
        <v>9.5823382281217952E+16</v>
      </c>
      <c r="AK298" s="70">
        <f t="shared" si="365"/>
        <v>6.1326964659979624E+19</v>
      </c>
      <c r="AL298" s="70">
        <f t="shared" si="366"/>
        <v>246679.43557535482</v>
      </c>
      <c r="AM298" s="99">
        <f t="shared" si="409"/>
        <v>46.454656224571892</v>
      </c>
      <c r="AO298" s="71">
        <f t="shared" si="367"/>
        <v>227</v>
      </c>
      <c r="AP298" s="71">
        <f t="shared" si="368"/>
        <v>4.55</v>
      </c>
      <c r="AQ298" s="71">
        <v>1</v>
      </c>
      <c r="AR298" s="62">
        <f t="shared" si="369"/>
        <v>1.325</v>
      </c>
      <c r="AS298" s="70">
        <f t="shared" si="337"/>
        <v>585496719360</v>
      </c>
      <c r="AT298" s="70">
        <f t="shared" si="370"/>
        <v>176102775765504</v>
      </c>
      <c r="AU298" s="70">
        <f t="shared" si="371"/>
        <v>2112385607459015.7</v>
      </c>
      <c r="AV298" s="70">
        <f t="shared" si="372"/>
        <v>8.6523314481521656E+19</v>
      </c>
      <c r="AW298" s="70">
        <f t="shared" si="373"/>
        <v>246679.43557535482</v>
      </c>
      <c r="AX298" s="99">
        <f t="shared" si="333"/>
        <v>11.995186323876229</v>
      </c>
      <c r="AZ298" s="71">
        <f t="shared" si="374"/>
        <v>190</v>
      </c>
      <c r="BA298" s="71">
        <f t="shared" si="375"/>
        <v>6.06</v>
      </c>
      <c r="BB298" s="71">
        <v>1</v>
      </c>
      <c r="BC298" s="62">
        <f t="shared" si="376"/>
        <v>1.51</v>
      </c>
      <c r="BD298" s="70">
        <f t="shared" si="338"/>
        <v>3097866240</v>
      </c>
      <c r="BE298" s="70">
        <f t="shared" si="377"/>
        <v>888777824256</v>
      </c>
      <c r="BF298" s="70">
        <f t="shared" si="378"/>
        <v>16657601160806.609</v>
      </c>
      <c r="BG298" s="70">
        <f t="shared" si="379"/>
        <v>1.1523764522154312E+20</v>
      </c>
      <c r="BH298" s="70">
        <f t="shared" si="380"/>
        <v>246679.43557535482</v>
      </c>
      <c r="BI298" s="99">
        <f t="shared" si="416"/>
        <v>18.742143093804984</v>
      </c>
      <c r="BK298" s="71">
        <f t="shared" si="381"/>
        <v>140</v>
      </c>
      <c r="BL298" s="71">
        <f t="shared" si="382"/>
        <v>7.8199999999999994</v>
      </c>
      <c r="BM298" s="71">
        <v>14</v>
      </c>
      <c r="BN298" s="62">
        <f t="shared" si="383"/>
        <v>1.76</v>
      </c>
      <c r="BO298" s="70">
        <f t="shared" si="339"/>
        <v>18345600</v>
      </c>
      <c r="BP298" s="70">
        <f t="shared" si="384"/>
        <v>4520355840</v>
      </c>
      <c r="BQ298" s="70">
        <f t="shared" si="385"/>
        <v>20991652659.200191</v>
      </c>
      <c r="BR298" s="70">
        <f t="shared" si="386"/>
        <v>1.4870600422978005E+20</v>
      </c>
      <c r="BS298" s="70">
        <f t="shared" si="387"/>
        <v>246679.43557535482</v>
      </c>
      <c r="BT298" s="99">
        <f t="shared" si="415"/>
        <v>4.643805355642133</v>
      </c>
      <c r="BV298" s="71">
        <f t="shared" si="388"/>
        <v>85</v>
      </c>
      <c r="BW298" s="71">
        <f t="shared" si="389"/>
        <v>9.8550000000000004</v>
      </c>
      <c r="BX298" s="71">
        <v>1</v>
      </c>
      <c r="BY298" s="62">
        <f t="shared" si="390"/>
        <v>2.0350000000000001</v>
      </c>
      <c r="BZ298" s="70">
        <f t="shared" si="340"/>
        <v>7200</v>
      </c>
      <c r="CA298" s="70">
        <f t="shared" si="391"/>
        <v>1245420</v>
      </c>
      <c r="CB298" s="70">
        <f t="shared" si="392"/>
        <v>12917145.600000072</v>
      </c>
      <c r="CC298" s="70">
        <f t="shared" si="393"/>
        <v>1.8740379433305404E+20</v>
      </c>
      <c r="CD298" s="70">
        <f t="shared" si="394"/>
        <v>246679.43557535482</v>
      </c>
      <c r="CE298" s="99">
        <f t="shared" si="410"/>
        <v>10.371718456424396</v>
      </c>
      <c r="CG298" s="71">
        <f t="shared" si="395"/>
        <v>35</v>
      </c>
      <c r="CH298" s="71">
        <f t="shared" si="396"/>
        <v>12.14</v>
      </c>
      <c r="CI298" s="71">
        <v>1</v>
      </c>
      <c r="CJ298" s="62">
        <f t="shared" si="397"/>
        <v>2.2850000000000001</v>
      </c>
      <c r="CK298" s="70">
        <f t="shared" si="341"/>
        <v>6</v>
      </c>
      <c r="CL298" s="70">
        <f t="shared" si="398"/>
        <v>479.85</v>
      </c>
      <c r="CM298" s="70">
        <f t="shared" si="399"/>
        <v>15539.200000000039</v>
      </c>
      <c r="CN298" s="70">
        <f t="shared" si="400"/>
        <v>2.3085561270454347E+20</v>
      </c>
      <c r="CO298" s="70">
        <f t="shared" si="401"/>
        <v>246679.43557535482</v>
      </c>
      <c r="CP298" s="99">
        <f t="shared" si="417"/>
        <v>32.383453162446678</v>
      </c>
      <c r="CR298" s="71">
        <f t="shared" si="402"/>
        <v>-28</v>
      </c>
      <c r="CS298" s="71">
        <f t="shared" si="403"/>
        <v>14.74</v>
      </c>
      <c r="CT298" s="71">
        <v>1</v>
      </c>
      <c r="CU298" s="62">
        <f t="shared" si="412"/>
        <v>2.6</v>
      </c>
      <c r="CV298" s="70">
        <f t="shared" si="342"/>
        <v>1</v>
      </c>
      <c r="CW298" s="70">
        <f t="shared" si="404"/>
        <v>-72.8</v>
      </c>
      <c r="CX298" s="70">
        <f t="shared" si="405"/>
        <v>3.0389916569988165</v>
      </c>
      <c r="CY298" s="70">
        <f t="shared" si="406"/>
        <v>2.8029750669398442E+20</v>
      </c>
      <c r="CZ298" s="70">
        <f t="shared" si="407"/>
        <v>246679.43557535482</v>
      </c>
    </row>
    <row r="299" spans="1:104">
      <c r="A299" s="62">
        <f t="shared" si="343"/>
        <v>6427.3129299703114</v>
      </c>
      <c r="B299" s="62">
        <f t="shared" si="344"/>
        <v>9.7666666666666675</v>
      </c>
      <c r="C299" s="83">
        <f t="shared" si="414"/>
        <v>12.14</v>
      </c>
      <c r="D299" s="87"/>
      <c r="E299" s="65">
        <f t="shared" si="345"/>
        <v>4.3687555610468154E+17</v>
      </c>
      <c r="F299" s="62">
        <f t="shared" si="408"/>
        <v>58.60000000000003</v>
      </c>
      <c r="G299" s="66">
        <v>293</v>
      </c>
      <c r="H299" s="71">
        <f t="shared" si="346"/>
        <v>293</v>
      </c>
      <c r="I299" s="71">
        <f t="shared" si="347"/>
        <v>1</v>
      </c>
      <c r="J299" s="71">
        <v>1</v>
      </c>
      <c r="K299" s="62">
        <f t="shared" si="348"/>
        <v>1</v>
      </c>
      <c r="L299" s="70">
        <f t="shared" si="334"/>
        <v>588110544000000</v>
      </c>
      <c r="M299" s="70">
        <f t="shared" si="349"/>
        <v>1.72316389392E+17</v>
      </c>
      <c r="N299" s="70">
        <f t="shared" si="350"/>
        <v>4.3687555610468152E+18</v>
      </c>
      <c r="O299" s="70">
        <f t="shared" si="351"/>
        <v>2.1843777805234078E+19</v>
      </c>
      <c r="P299" s="70">
        <f t="shared" si="352"/>
        <v>255592.81084848606</v>
      </c>
      <c r="Q299" s="99">
        <f t="shared" si="413"/>
        <v>25.353105276065168</v>
      </c>
      <c r="S299" s="71">
        <f t="shared" si="353"/>
        <v>283</v>
      </c>
      <c r="T299" s="71">
        <f t="shared" si="354"/>
        <v>2.0499999999999998</v>
      </c>
      <c r="U299" s="71">
        <v>1</v>
      </c>
      <c r="V299" s="62">
        <f t="shared" si="355"/>
        <v>1.05</v>
      </c>
      <c r="W299" s="70">
        <f t="shared" si="335"/>
        <v>1176221088000000</v>
      </c>
      <c r="X299" s="70">
        <f t="shared" si="356"/>
        <v>3.495140962992E+17</v>
      </c>
      <c r="Y299" s="70">
        <f t="shared" si="357"/>
        <v>2.2389872250364913E+18</v>
      </c>
      <c r="Z299" s="70">
        <f t="shared" si="358"/>
        <v>4.4779744500729856E+19</v>
      </c>
      <c r="AA299" s="70">
        <f t="shared" si="359"/>
        <v>255592.81084848606</v>
      </c>
      <c r="AB299" s="99">
        <f t="shared" si="418"/>
        <v>6.405999782966739</v>
      </c>
      <c r="AD299" s="71">
        <f t="shared" si="360"/>
        <v>258</v>
      </c>
      <c r="AE299" s="71">
        <f t="shared" si="361"/>
        <v>3.2249999999999996</v>
      </c>
      <c r="AF299" s="71">
        <v>1</v>
      </c>
      <c r="AG299" s="62">
        <f t="shared" si="362"/>
        <v>1.175</v>
      </c>
      <c r="AH299" s="70">
        <f t="shared" si="336"/>
        <v>6830795059200</v>
      </c>
      <c r="AI299" s="70">
        <f t="shared" si="363"/>
        <v>2070755522196480</v>
      </c>
      <c r="AJ299" s="70">
        <f t="shared" si="364"/>
        <v>1.100721615966871E+17</v>
      </c>
      <c r="AK299" s="70">
        <f t="shared" si="365"/>
        <v>7.0446183421879886E+19</v>
      </c>
      <c r="AL299" s="70">
        <f t="shared" si="366"/>
        <v>255592.81084848606</v>
      </c>
      <c r="AM299" s="99">
        <f t="shared" si="409"/>
        <v>53.155556229028903</v>
      </c>
      <c r="AO299" s="71">
        <f t="shared" si="367"/>
        <v>228</v>
      </c>
      <c r="AP299" s="71">
        <f t="shared" si="368"/>
        <v>4.55</v>
      </c>
      <c r="AQ299" s="71">
        <v>1</v>
      </c>
      <c r="AR299" s="62">
        <f t="shared" si="369"/>
        <v>1.325</v>
      </c>
      <c r="AS299" s="70">
        <f t="shared" si="337"/>
        <v>585496719360</v>
      </c>
      <c r="AT299" s="70">
        <f t="shared" si="370"/>
        <v>176878558918656</v>
      </c>
      <c r="AU299" s="70">
        <f t="shared" si="371"/>
        <v>2426493872407583.5</v>
      </c>
      <c r="AV299" s="70">
        <f t="shared" si="372"/>
        <v>9.9389189013815034E+19</v>
      </c>
      <c r="AW299" s="70">
        <f t="shared" si="373"/>
        <v>255592.81084848606</v>
      </c>
      <c r="AX299" s="99">
        <f t="shared" si="333"/>
        <v>13.718417241987449</v>
      </c>
      <c r="AZ299" s="71">
        <f t="shared" si="374"/>
        <v>191</v>
      </c>
      <c r="BA299" s="71">
        <f t="shared" si="375"/>
        <v>6.06</v>
      </c>
      <c r="BB299" s="71">
        <v>1</v>
      </c>
      <c r="BC299" s="62">
        <f t="shared" si="376"/>
        <v>1.51</v>
      </c>
      <c r="BD299" s="70">
        <f t="shared" si="338"/>
        <v>3097866240</v>
      </c>
      <c r="BE299" s="70">
        <f t="shared" si="377"/>
        <v>893455602278.40002</v>
      </c>
      <c r="BF299" s="70">
        <f t="shared" si="378"/>
        <v>19134559051615.258</v>
      </c>
      <c r="BG299" s="70">
        <f t="shared" si="379"/>
        <v>1.323732934997185E+20</v>
      </c>
      <c r="BH299" s="70">
        <f t="shared" si="380"/>
        <v>255592.81084848606</v>
      </c>
      <c r="BI299" s="99">
        <f t="shared" si="416"/>
        <v>21.416351302538416</v>
      </c>
      <c r="BK299" s="71">
        <f t="shared" si="381"/>
        <v>141</v>
      </c>
      <c r="BL299" s="71">
        <f t="shared" si="382"/>
        <v>7.8199999999999994</v>
      </c>
      <c r="BM299" s="71">
        <v>1</v>
      </c>
      <c r="BN299" s="62">
        <f t="shared" si="383"/>
        <v>1.76</v>
      </c>
      <c r="BO299" s="70">
        <f t="shared" si="339"/>
        <v>18345600</v>
      </c>
      <c r="BP299" s="70">
        <f t="shared" si="384"/>
        <v>4552644096</v>
      </c>
      <c r="BQ299" s="70">
        <f t="shared" si="385"/>
        <v>24113076878.292397</v>
      </c>
      <c r="BR299" s="70">
        <f t="shared" si="386"/>
        <v>1.7081834243693045E+20</v>
      </c>
      <c r="BS299" s="70">
        <f t="shared" si="387"/>
        <v>255592.81084848606</v>
      </c>
      <c r="BT299" s="99">
        <f t="shared" si="415"/>
        <v>5.2964994341372726</v>
      </c>
      <c r="BV299" s="71">
        <f t="shared" si="388"/>
        <v>86</v>
      </c>
      <c r="BW299" s="71">
        <f t="shared" si="389"/>
        <v>9.8550000000000004</v>
      </c>
      <c r="BX299" s="71">
        <v>1</v>
      </c>
      <c r="BY299" s="62">
        <f t="shared" si="390"/>
        <v>2.0350000000000001</v>
      </c>
      <c r="BZ299" s="70">
        <f t="shared" si="340"/>
        <v>7200</v>
      </c>
      <c r="CA299" s="70">
        <f t="shared" si="391"/>
        <v>1260072</v>
      </c>
      <c r="CB299" s="70">
        <f t="shared" si="392"/>
        <v>14837903.901977275</v>
      </c>
      <c r="CC299" s="70">
        <f t="shared" si="393"/>
        <v>2.1527043027058183E+20</v>
      </c>
      <c r="CD299" s="70">
        <f t="shared" si="394"/>
        <v>255592.81084848606</v>
      </c>
      <c r="CE299" s="99">
        <f t="shared" si="410"/>
        <v>11.775441325557011</v>
      </c>
      <c r="CG299" s="71">
        <f t="shared" si="395"/>
        <v>36</v>
      </c>
      <c r="CH299" s="71">
        <f t="shared" si="396"/>
        <v>12.14</v>
      </c>
      <c r="CI299" s="71">
        <v>1</v>
      </c>
      <c r="CJ299" s="62">
        <f t="shared" si="397"/>
        <v>2.2850000000000001</v>
      </c>
      <c r="CK299" s="70">
        <f t="shared" si="341"/>
        <v>6</v>
      </c>
      <c r="CL299" s="70">
        <f t="shared" si="398"/>
        <v>493.56000000000006</v>
      </c>
      <c r="CM299" s="70">
        <f t="shared" si="399"/>
        <v>17849.853477969969</v>
      </c>
      <c r="CN299" s="70">
        <f t="shared" si="400"/>
        <v>2.651834625555417E+20</v>
      </c>
      <c r="CO299" s="70">
        <f t="shared" si="401"/>
        <v>255592.81084848606</v>
      </c>
      <c r="CP299" s="99">
        <f t="shared" si="417"/>
        <v>36.165518838580859</v>
      </c>
      <c r="CR299" s="71">
        <f t="shared" si="402"/>
        <v>-27</v>
      </c>
      <c r="CS299" s="71">
        <f t="shared" si="403"/>
        <v>14.74</v>
      </c>
      <c r="CT299" s="71">
        <v>1</v>
      </c>
      <c r="CU299" s="62">
        <f t="shared" si="412"/>
        <v>2.6</v>
      </c>
      <c r="CV299" s="70">
        <f t="shared" si="342"/>
        <v>1</v>
      </c>
      <c r="CW299" s="70">
        <f t="shared" si="404"/>
        <v>-70.2</v>
      </c>
      <c r="CX299" s="70">
        <f t="shared" si="405"/>
        <v>3.490884717244255</v>
      </c>
      <c r="CY299" s="70">
        <f t="shared" si="406"/>
        <v>3.2197728484915033E+20</v>
      </c>
      <c r="CZ299" s="70">
        <f t="shared" si="407"/>
        <v>255592.81084848606</v>
      </c>
    </row>
    <row r="300" spans="1:104">
      <c r="A300" s="62">
        <f t="shared" si="343"/>
        <v>6653.9716309504165</v>
      </c>
      <c r="B300" s="62">
        <f t="shared" si="344"/>
        <v>9.8000000000000007</v>
      </c>
      <c r="C300" s="83">
        <f t="shared" si="414"/>
        <v>12.14</v>
      </c>
      <c r="D300" s="87"/>
      <c r="E300" s="65">
        <f t="shared" si="345"/>
        <v>5.0183823263586259E+17</v>
      </c>
      <c r="F300" s="62">
        <f t="shared" si="408"/>
        <v>58.800000000000033</v>
      </c>
      <c r="G300" s="66">
        <v>294</v>
      </c>
      <c r="H300" s="71">
        <f t="shared" si="346"/>
        <v>294</v>
      </c>
      <c r="I300" s="71">
        <f t="shared" si="347"/>
        <v>1</v>
      </c>
      <c r="J300" s="71">
        <v>1</v>
      </c>
      <c r="K300" s="62">
        <f t="shared" si="348"/>
        <v>1</v>
      </c>
      <c r="L300" s="70">
        <f t="shared" si="334"/>
        <v>588110544000000</v>
      </c>
      <c r="M300" s="70">
        <f t="shared" si="349"/>
        <v>1.72904499936E+17</v>
      </c>
      <c r="N300" s="70">
        <f t="shared" si="350"/>
        <v>5.0183823263586263E+18</v>
      </c>
      <c r="O300" s="70">
        <f t="shared" si="351"/>
        <v>2.5091911631793132E+19</v>
      </c>
      <c r="P300" s="70">
        <f t="shared" si="352"/>
        <v>264828.07091182657</v>
      </c>
      <c r="Q300" s="99">
        <f t="shared" si="413"/>
        <v>29.02401226235386</v>
      </c>
      <c r="S300" s="71">
        <f t="shared" si="353"/>
        <v>284</v>
      </c>
      <c r="T300" s="71">
        <f t="shared" si="354"/>
        <v>2.0499999999999998</v>
      </c>
      <c r="U300" s="71">
        <v>1</v>
      </c>
      <c r="V300" s="62">
        <f t="shared" si="355"/>
        <v>1.05</v>
      </c>
      <c r="W300" s="70">
        <f t="shared" si="335"/>
        <v>1176221088000000</v>
      </c>
      <c r="X300" s="70">
        <f t="shared" si="356"/>
        <v>3.507491284416E+17</v>
      </c>
      <c r="Y300" s="70">
        <f t="shared" si="357"/>
        <v>2.5719209422587945E+18</v>
      </c>
      <c r="Z300" s="70">
        <f t="shared" si="358"/>
        <v>5.1438418845175906E+19</v>
      </c>
      <c r="AA300" s="70">
        <f t="shared" si="359"/>
        <v>264828.07091182657</v>
      </c>
      <c r="AB300" s="99">
        <f t="shared" si="418"/>
        <v>7.3326509852953814</v>
      </c>
      <c r="AD300" s="71">
        <f t="shared" si="360"/>
        <v>259</v>
      </c>
      <c r="AE300" s="71">
        <f t="shared" si="361"/>
        <v>3.2249999999999996</v>
      </c>
      <c r="AF300" s="71">
        <v>1</v>
      </c>
      <c r="AG300" s="62">
        <f t="shared" si="362"/>
        <v>1.175</v>
      </c>
      <c r="AH300" s="70">
        <f t="shared" si="336"/>
        <v>6830795059200</v>
      </c>
      <c r="AI300" s="70">
        <f t="shared" si="363"/>
        <v>2078781706391040</v>
      </c>
      <c r="AJ300" s="70">
        <f t="shared" si="364"/>
        <v>1.2643971095708229E+17</v>
      </c>
      <c r="AK300" s="70">
        <f t="shared" si="365"/>
        <v>8.0921415012532847E+19</v>
      </c>
      <c r="AL300" s="70">
        <f t="shared" si="366"/>
        <v>264828.07091182657</v>
      </c>
      <c r="AM300" s="99">
        <f t="shared" si="409"/>
        <v>60.823948261789106</v>
      </c>
      <c r="AO300" s="71">
        <f t="shared" si="367"/>
        <v>229</v>
      </c>
      <c r="AP300" s="71">
        <f t="shared" si="368"/>
        <v>4.55</v>
      </c>
      <c r="AQ300" s="71">
        <v>1</v>
      </c>
      <c r="AR300" s="62">
        <f t="shared" si="369"/>
        <v>1.325</v>
      </c>
      <c r="AS300" s="70">
        <f t="shared" si="337"/>
        <v>585496719360</v>
      </c>
      <c r="AT300" s="70">
        <f t="shared" si="370"/>
        <v>177654342071808</v>
      </c>
      <c r="AU300" s="70">
        <f t="shared" si="371"/>
        <v>2787309519644977</v>
      </c>
      <c r="AV300" s="70">
        <f t="shared" si="372"/>
        <v>1.1416819792465874E+20</v>
      </c>
      <c r="AW300" s="70">
        <f t="shared" si="373"/>
        <v>264828.07091182657</v>
      </c>
      <c r="AX300" s="99">
        <f t="shared" si="333"/>
        <v>15.689509680086202</v>
      </c>
      <c r="AZ300" s="71">
        <f t="shared" si="374"/>
        <v>192</v>
      </c>
      <c r="BA300" s="71">
        <f t="shared" si="375"/>
        <v>6.06</v>
      </c>
      <c r="BB300" s="71">
        <v>1</v>
      </c>
      <c r="BC300" s="62">
        <f t="shared" si="376"/>
        <v>1.51</v>
      </c>
      <c r="BD300" s="70">
        <f t="shared" si="338"/>
        <v>3097866240</v>
      </c>
      <c r="BE300" s="70">
        <f t="shared" si="377"/>
        <v>898133380300.80005</v>
      </c>
      <c r="BF300" s="70">
        <f t="shared" si="378"/>
        <v>21979836506184.074</v>
      </c>
      <c r="BG300" s="70">
        <f t="shared" si="379"/>
        <v>1.5205698448866637E+20</v>
      </c>
      <c r="BH300" s="70">
        <f t="shared" si="380"/>
        <v>264828.07091182657</v>
      </c>
      <c r="BI300" s="99">
        <f t="shared" si="416"/>
        <v>24.472797680476653</v>
      </c>
      <c r="BK300" s="71">
        <f t="shared" si="381"/>
        <v>142</v>
      </c>
      <c r="BL300" s="71">
        <f t="shared" si="382"/>
        <v>7.8199999999999994</v>
      </c>
      <c r="BM300" s="71">
        <v>1</v>
      </c>
      <c r="BN300" s="62">
        <f t="shared" si="383"/>
        <v>1.76</v>
      </c>
      <c r="BO300" s="70">
        <f t="shared" si="339"/>
        <v>18345600</v>
      </c>
      <c r="BP300" s="70">
        <f t="shared" si="384"/>
        <v>4584932352</v>
      </c>
      <c r="BQ300" s="70">
        <f t="shared" si="385"/>
        <v>27698651744.011517</v>
      </c>
      <c r="BR300" s="70">
        <f t="shared" si="386"/>
        <v>1.9621874896062225E+20</v>
      </c>
      <c r="BS300" s="70">
        <f t="shared" si="387"/>
        <v>264828.07091182657</v>
      </c>
      <c r="BT300" s="99">
        <f t="shared" si="415"/>
        <v>6.0412345521148305</v>
      </c>
      <c r="BV300" s="71">
        <f t="shared" si="388"/>
        <v>87</v>
      </c>
      <c r="BW300" s="71">
        <f t="shared" si="389"/>
        <v>9.8550000000000004</v>
      </c>
      <c r="BX300" s="71">
        <v>1</v>
      </c>
      <c r="BY300" s="62">
        <f t="shared" si="390"/>
        <v>2.0350000000000001</v>
      </c>
      <c r="BZ300" s="70">
        <f t="shared" si="340"/>
        <v>7200</v>
      </c>
      <c r="CA300" s="70">
        <f t="shared" si="391"/>
        <v>1274724</v>
      </c>
      <c r="CB300" s="70">
        <f t="shared" si="392"/>
        <v>17044275.803805385</v>
      </c>
      <c r="CC300" s="70">
        <f t="shared" si="393"/>
        <v>2.4728078913132128E+20</v>
      </c>
      <c r="CD300" s="70">
        <f t="shared" si="394"/>
        <v>264828.07091182657</v>
      </c>
      <c r="CE300" s="99">
        <f t="shared" si="410"/>
        <v>13.370953872214994</v>
      </c>
      <c r="CG300" s="71">
        <f t="shared" si="395"/>
        <v>37</v>
      </c>
      <c r="CH300" s="71">
        <f t="shared" si="396"/>
        <v>12.14</v>
      </c>
      <c r="CI300" s="71">
        <v>1</v>
      </c>
      <c r="CJ300" s="62">
        <f t="shared" si="397"/>
        <v>2.2850000000000001</v>
      </c>
      <c r="CK300" s="70">
        <f t="shared" si="341"/>
        <v>6</v>
      </c>
      <c r="CL300" s="70">
        <f t="shared" si="398"/>
        <v>507.27000000000004</v>
      </c>
      <c r="CM300" s="70">
        <f t="shared" si="399"/>
        <v>20504.097327082207</v>
      </c>
      <c r="CN300" s="70">
        <f t="shared" si="400"/>
        <v>3.0461580720996857E+20</v>
      </c>
      <c r="CO300" s="70">
        <f t="shared" si="401"/>
        <v>264828.07091182657</v>
      </c>
      <c r="CP300" s="99">
        <f t="shared" si="417"/>
        <v>40.420480862424753</v>
      </c>
      <c r="CR300" s="71">
        <f t="shared" si="402"/>
        <v>-26</v>
      </c>
      <c r="CS300" s="71">
        <f t="shared" si="403"/>
        <v>14.74</v>
      </c>
      <c r="CT300" s="71">
        <v>1</v>
      </c>
      <c r="CU300" s="62">
        <f t="shared" si="412"/>
        <v>2.6</v>
      </c>
      <c r="CV300" s="70">
        <f t="shared" si="342"/>
        <v>1</v>
      </c>
      <c r="CW300" s="70">
        <f t="shared" si="404"/>
        <v>-67.600000000000009</v>
      </c>
      <c r="CX300" s="70">
        <f t="shared" si="405"/>
        <v>4.009973532182765</v>
      </c>
      <c r="CY300" s="70">
        <f t="shared" si="406"/>
        <v>3.698547774526307E+20</v>
      </c>
      <c r="CZ300" s="70">
        <f t="shared" si="407"/>
        <v>264828.07091182657</v>
      </c>
    </row>
    <row r="301" spans="1:104">
      <c r="A301" s="62">
        <f t="shared" si="343"/>
        <v>6888.6234337585711</v>
      </c>
      <c r="B301" s="62">
        <f t="shared" si="344"/>
        <v>9.8333333333333339</v>
      </c>
      <c r="C301" s="83">
        <f t="shared" si="414"/>
        <v>12.14</v>
      </c>
      <c r="D301" s="87"/>
      <c r="E301" s="65">
        <f t="shared" si="345"/>
        <v>5.7646075230343488E+17</v>
      </c>
      <c r="F301" s="62">
        <f t="shared" si="408"/>
        <v>59.000000000000028</v>
      </c>
      <c r="G301" s="66">
        <v>295</v>
      </c>
      <c r="H301" s="71">
        <f t="shared" si="346"/>
        <v>295</v>
      </c>
      <c r="I301" s="71">
        <f t="shared" si="347"/>
        <v>1</v>
      </c>
      <c r="J301" s="71">
        <v>1</v>
      </c>
      <c r="K301" s="62">
        <f t="shared" si="348"/>
        <v>1</v>
      </c>
      <c r="L301" s="70">
        <f t="shared" si="334"/>
        <v>588110544000000</v>
      </c>
      <c r="M301" s="70">
        <f t="shared" si="349"/>
        <v>1.7349261048E+17</v>
      </c>
      <c r="N301" s="70">
        <f t="shared" si="350"/>
        <v>5.7646075230343485E+18</v>
      </c>
      <c r="O301" s="70">
        <f t="shared" si="351"/>
        <v>2.8823037615171744E+19</v>
      </c>
      <c r="P301" s="70">
        <f t="shared" si="352"/>
        <v>274396.83344471641</v>
      </c>
      <c r="Q301" s="99">
        <f t="shared" si="413"/>
        <v>33.226818750870571</v>
      </c>
      <c r="S301" s="71">
        <f t="shared" si="353"/>
        <v>285</v>
      </c>
      <c r="T301" s="71">
        <f t="shared" si="354"/>
        <v>2.0499999999999998</v>
      </c>
      <c r="U301" s="71">
        <v>1</v>
      </c>
      <c r="V301" s="62">
        <f t="shared" si="355"/>
        <v>1.05</v>
      </c>
      <c r="W301" s="70">
        <f t="shared" si="335"/>
        <v>1176221088000000</v>
      </c>
      <c r="X301" s="70">
        <f t="shared" si="356"/>
        <v>3.51984160584E+17</v>
      </c>
      <c r="Y301" s="70">
        <f t="shared" si="357"/>
        <v>2.9543613555551017E+18</v>
      </c>
      <c r="Z301" s="70">
        <f t="shared" si="358"/>
        <v>5.9087227111102071E+19</v>
      </c>
      <c r="AA301" s="70">
        <f t="shared" si="359"/>
        <v>274396.83344471641</v>
      </c>
      <c r="AB301" s="99">
        <f t="shared" si="418"/>
        <v>8.3934497241390833</v>
      </c>
      <c r="AD301" s="71">
        <f t="shared" si="360"/>
        <v>260</v>
      </c>
      <c r="AE301" s="71">
        <f t="shared" si="361"/>
        <v>3.2249999999999996</v>
      </c>
      <c r="AF301" s="71">
        <v>15</v>
      </c>
      <c r="AG301" s="62">
        <f t="shared" si="362"/>
        <v>1.175</v>
      </c>
      <c r="AH301" s="70">
        <f t="shared" si="336"/>
        <v>102461925888000</v>
      </c>
      <c r="AI301" s="70">
        <f t="shared" si="363"/>
        <v>3.1302118358784E+16</v>
      </c>
      <c r="AJ301" s="70">
        <f t="shared" si="364"/>
        <v>1.4524108798270102E+17</v>
      </c>
      <c r="AK301" s="70">
        <f t="shared" si="365"/>
        <v>9.2954296308928872E+19</v>
      </c>
      <c r="AL301" s="70">
        <f t="shared" si="366"/>
        <v>274396.83344471641</v>
      </c>
      <c r="AM301" s="99">
        <f t="shared" si="409"/>
        <v>4.6399763210256815</v>
      </c>
      <c r="AO301" s="71">
        <f t="shared" si="367"/>
        <v>230</v>
      </c>
      <c r="AP301" s="71">
        <f t="shared" si="368"/>
        <v>4.55</v>
      </c>
      <c r="AQ301" s="71">
        <v>1</v>
      </c>
      <c r="AR301" s="62">
        <f t="shared" si="369"/>
        <v>1.325</v>
      </c>
      <c r="AS301" s="70">
        <f t="shared" si="337"/>
        <v>585496719360</v>
      </c>
      <c r="AT301" s="70">
        <f t="shared" si="370"/>
        <v>178430125224960</v>
      </c>
      <c r="AU301" s="70">
        <f t="shared" si="371"/>
        <v>3201777860083761</v>
      </c>
      <c r="AV301" s="70">
        <f t="shared" si="372"/>
        <v>1.3114482114903143E+20</v>
      </c>
      <c r="AW301" s="70">
        <f t="shared" si="373"/>
        <v>274396.83344471641</v>
      </c>
      <c r="AX301" s="99">
        <f t="shared" ref="AX301:AX364" si="419">AU301/AT301</f>
        <v>17.944155203876274</v>
      </c>
      <c r="AZ301" s="71">
        <f t="shared" si="374"/>
        <v>193</v>
      </c>
      <c r="BA301" s="71">
        <f t="shared" si="375"/>
        <v>6.06</v>
      </c>
      <c r="BB301" s="71">
        <v>1</v>
      </c>
      <c r="BC301" s="62">
        <f t="shared" si="376"/>
        <v>1.51</v>
      </c>
      <c r="BD301" s="70">
        <f t="shared" si="338"/>
        <v>3097866240</v>
      </c>
      <c r="BE301" s="70">
        <f t="shared" si="377"/>
        <v>902811158323.19995</v>
      </c>
      <c r="BF301" s="70">
        <f t="shared" si="378"/>
        <v>25248202037757.422</v>
      </c>
      <c r="BG301" s="70">
        <f t="shared" si="379"/>
        <v>1.7466760794794076E+20</v>
      </c>
      <c r="BH301" s="70">
        <f t="shared" si="380"/>
        <v>274396.83344471641</v>
      </c>
      <c r="BI301" s="99">
        <f t="shared" si="416"/>
        <v>27.966205119408531</v>
      </c>
      <c r="BK301" s="71">
        <f t="shared" si="381"/>
        <v>143</v>
      </c>
      <c r="BL301" s="71">
        <f t="shared" si="382"/>
        <v>7.8199999999999994</v>
      </c>
      <c r="BM301" s="71">
        <v>1</v>
      </c>
      <c r="BN301" s="62">
        <f t="shared" si="383"/>
        <v>1.76</v>
      </c>
      <c r="BO301" s="70">
        <f t="shared" si="339"/>
        <v>18345600</v>
      </c>
      <c r="BP301" s="70">
        <f t="shared" si="384"/>
        <v>4617220608</v>
      </c>
      <c r="BQ301" s="70">
        <f t="shared" si="385"/>
        <v>31817395693.981789</v>
      </c>
      <c r="BR301" s="70">
        <f t="shared" si="386"/>
        <v>2.2539615415064301E+20</v>
      </c>
      <c r="BS301" s="70">
        <f t="shared" si="387"/>
        <v>274396.83344471641</v>
      </c>
      <c r="BT301" s="99">
        <f t="shared" si="415"/>
        <v>6.8910278271853773</v>
      </c>
      <c r="BV301" s="71">
        <f t="shared" si="388"/>
        <v>88</v>
      </c>
      <c r="BW301" s="71">
        <f t="shared" si="389"/>
        <v>9.8550000000000004</v>
      </c>
      <c r="BX301" s="71">
        <v>1</v>
      </c>
      <c r="BY301" s="62">
        <f t="shared" si="390"/>
        <v>2.0350000000000001</v>
      </c>
      <c r="BZ301" s="70">
        <f t="shared" si="340"/>
        <v>7200</v>
      </c>
      <c r="CA301" s="70">
        <f t="shared" si="391"/>
        <v>1289376</v>
      </c>
      <c r="CB301" s="70">
        <f t="shared" si="392"/>
        <v>19578731.577947013</v>
      </c>
      <c r="CC301" s="70">
        <f t="shared" si="393"/>
        <v>2.8405103569751756E+20</v>
      </c>
      <c r="CD301" s="70">
        <f t="shared" si="394"/>
        <v>274396.83344471641</v>
      </c>
      <c r="CE301" s="99">
        <f t="shared" si="410"/>
        <v>15.184656436871023</v>
      </c>
      <c r="CG301" s="71">
        <f t="shared" si="395"/>
        <v>38</v>
      </c>
      <c r="CH301" s="71">
        <f t="shared" si="396"/>
        <v>12.14</v>
      </c>
      <c r="CI301" s="71">
        <v>1</v>
      </c>
      <c r="CJ301" s="62">
        <f t="shared" si="397"/>
        <v>2.2850000000000001</v>
      </c>
      <c r="CK301" s="70">
        <f t="shared" si="341"/>
        <v>6</v>
      </c>
      <c r="CL301" s="70">
        <f t="shared" si="398"/>
        <v>520.98</v>
      </c>
      <c r="CM301" s="70">
        <f t="shared" si="399"/>
        <v>23553.022870318437</v>
      </c>
      <c r="CN301" s="70">
        <f t="shared" si="400"/>
        <v>3.49911676648185E+20</v>
      </c>
      <c r="CO301" s="70">
        <f t="shared" si="401"/>
        <v>274396.83344471641</v>
      </c>
      <c r="CP301" s="99">
        <f t="shared" si="417"/>
        <v>45.209073036044444</v>
      </c>
      <c r="CR301" s="71">
        <f t="shared" si="402"/>
        <v>-25</v>
      </c>
      <c r="CS301" s="71">
        <f t="shared" si="403"/>
        <v>14.74</v>
      </c>
      <c r="CT301" s="71">
        <v>1</v>
      </c>
      <c r="CU301" s="62">
        <f t="shared" si="412"/>
        <v>2.6</v>
      </c>
      <c r="CV301" s="70">
        <f t="shared" si="342"/>
        <v>1</v>
      </c>
      <c r="CW301" s="70">
        <f t="shared" si="404"/>
        <v>-65</v>
      </c>
      <c r="CX301" s="70">
        <f t="shared" si="405"/>
        <v>4.6062499999999922</v>
      </c>
      <c r="CY301" s="70">
        <f t="shared" si="406"/>
        <v>4.248515744476315E+20</v>
      </c>
      <c r="CZ301" s="70">
        <f t="shared" si="407"/>
        <v>274396.83344471641</v>
      </c>
    </row>
    <row r="302" spans="1:104">
      <c r="A302" s="62">
        <f t="shared" si="343"/>
        <v>7131.5502145219943</v>
      </c>
      <c r="B302" s="62">
        <f t="shared" si="344"/>
        <v>9.8666666666666671</v>
      </c>
      <c r="C302" s="83">
        <f t="shared" si="414"/>
        <v>12.14</v>
      </c>
      <c r="D302" s="87"/>
      <c r="E302" s="65">
        <f t="shared" si="345"/>
        <v>6.6217951789130893E+17</v>
      </c>
      <c r="F302" s="62">
        <f t="shared" si="408"/>
        <v>59.200000000000031</v>
      </c>
      <c r="G302" s="66">
        <v>296</v>
      </c>
      <c r="H302" s="71">
        <f t="shared" si="346"/>
        <v>296</v>
      </c>
      <c r="I302" s="71">
        <f t="shared" si="347"/>
        <v>1</v>
      </c>
      <c r="J302" s="71">
        <v>1</v>
      </c>
      <c r="K302" s="62">
        <f t="shared" si="348"/>
        <v>1</v>
      </c>
      <c r="L302" s="70">
        <f t="shared" si="334"/>
        <v>588110544000000</v>
      </c>
      <c r="M302" s="70">
        <f t="shared" si="349"/>
        <v>1.74080721024E+17</v>
      </c>
      <c r="N302" s="70">
        <f t="shared" si="350"/>
        <v>6.6217951789130895E+18</v>
      </c>
      <c r="O302" s="70">
        <f t="shared" si="351"/>
        <v>3.3108975894565446E+19</v>
      </c>
      <c r="P302" s="70">
        <f t="shared" si="352"/>
        <v>284311.13521894353</v>
      </c>
      <c r="Q302" s="99">
        <f t="shared" si="413"/>
        <v>38.038647473203895</v>
      </c>
      <c r="S302" s="71">
        <f t="shared" si="353"/>
        <v>286</v>
      </c>
      <c r="T302" s="71">
        <f t="shared" si="354"/>
        <v>2.0499999999999998</v>
      </c>
      <c r="U302" s="71">
        <v>1</v>
      </c>
      <c r="V302" s="62">
        <f t="shared" si="355"/>
        <v>1.05</v>
      </c>
      <c r="W302" s="70">
        <f t="shared" si="335"/>
        <v>1176221088000000</v>
      </c>
      <c r="X302" s="70">
        <f t="shared" si="356"/>
        <v>3.532191927264E+17</v>
      </c>
      <c r="Y302" s="70">
        <f t="shared" si="357"/>
        <v>3.3936700291929549E+18</v>
      </c>
      <c r="Z302" s="70">
        <f t="shared" si="358"/>
        <v>6.7873400583859159E+19</v>
      </c>
      <c r="AA302" s="70">
        <f t="shared" si="359"/>
        <v>284311.13521894353</v>
      </c>
      <c r="AB302" s="99">
        <f t="shared" si="418"/>
        <v>9.6078302059357714</v>
      </c>
      <c r="AD302" s="71">
        <f t="shared" si="360"/>
        <v>261</v>
      </c>
      <c r="AE302" s="71">
        <f t="shared" si="361"/>
        <v>3.2249999999999996</v>
      </c>
      <c r="AF302" s="71">
        <v>1</v>
      </c>
      <c r="AG302" s="62">
        <f t="shared" si="362"/>
        <v>1.175</v>
      </c>
      <c r="AH302" s="70">
        <f t="shared" si="336"/>
        <v>102461925888000</v>
      </c>
      <c r="AI302" s="70">
        <f t="shared" si="363"/>
        <v>3.14225111217024E+16</v>
      </c>
      <c r="AJ302" s="70">
        <f t="shared" si="364"/>
        <v>1.6683819884370829E+17</v>
      </c>
      <c r="AK302" s="70">
        <f t="shared" si="365"/>
        <v>1.0677644725997355E+20</v>
      </c>
      <c r="AL302" s="70">
        <f t="shared" si="366"/>
        <v>284311.13521894353</v>
      </c>
      <c r="AM302" s="99">
        <f t="shared" si="409"/>
        <v>5.3095119673131128</v>
      </c>
      <c r="AO302" s="71">
        <f t="shared" si="367"/>
        <v>231</v>
      </c>
      <c r="AP302" s="71">
        <f t="shared" si="368"/>
        <v>4.55</v>
      </c>
      <c r="AQ302" s="71">
        <v>1</v>
      </c>
      <c r="AR302" s="62">
        <f t="shared" si="369"/>
        <v>1.325</v>
      </c>
      <c r="AS302" s="70">
        <f t="shared" si="337"/>
        <v>585496719360</v>
      </c>
      <c r="AT302" s="70">
        <f t="shared" si="370"/>
        <v>179205908378112</v>
      </c>
      <c r="AU302" s="70">
        <f t="shared" si="371"/>
        <v>3677876960944144</v>
      </c>
      <c r="AV302" s="70">
        <f t="shared" si="372"/>
        <v>1.5064584032027276E+20</v>
      </c>
      <c r="AW302" s="70">
        <f t="shared" si="373"/>
        <v>284311.13521894353</v>
      </c>
      <c r="AX302" s="99">
        <f t="shared" si="419"/>
        <v>20.523190302320163</v>
      </c>
      <c r="AZ302" s="71">
        <f t="shared" si="374"/>
        <v>194</v>
      </c>
      <c r="BA302" s="71">
        <f t="shared" si="375"/>
        <v>6.06</v>
      </c>
      <c r="BB302" s="71">
        <v>1</v>
      </c>
      <c r="BC302" s="62">
        <f t="shared" si="376"/>
        <v>1.51</v>
      </c>
      <c r="BD302" s="70">
        <f t="shared" si="338"/>
        <v>3097866240</v>
      </c>
      <c r="BE302" s="70">
        <f t="shared" si="377"/>
        <v>907488936345.59998</v>
      </c>
      <c r="BF302" s="70">
        <f t="shared" si="378"/>
        <v>29002568147404.742</v>
      </c>
      <c r="BG302" s="70">
        <f t="shared" si="379"/>
        <v>2.006403939210666E+20</v>
      </c>
      <c r="BH302" s="70">
        <f t="shared" si="380"/>
        <v>284311.13521894353</v>
      </c>
      <c r="BI302" s="99">
        <f t="shared" si="416"/>
        <v>31.959142404750665</v>
      </c>
      <c r="BK302" s="71">
        <f t="shared" si="381"/>
        <v>144</v>
      </c>
      <c r="BL302" s="71">
        <f t="shared" si="382"/>
        <v>7.8199999999999994</v>
      </c>
      <c r="BM302" s="71">
        <v>1</v>
      </c>
      <c r="BN302" s="62">
        <f t="shared" si="383"/>
        <v>1.76</v>
      </c>
      <c r="BO302" s="70">
        <f t="shared" si="339"/>
        <v>18345600</v>
      </c>
      <c r="BP302" s="70">
        <f t="shared" si="384"/>
        <v>4649508864</v>
      </c>
      <c r="BQ302" s="70">
        <f t="shared" si="385"/>
        <v>36548590093.966629</v>
      </c>
      <c r="BR302" s="70">
        <f t="shared" si="386"/>
        <v>2.5891219149550177E+20</v>
      </c>
      <c r="BS302" s="70">
        <f t="shared" si="387"/>
        <v>284311.13521894353</v>
      </c>
      <c r="BT302" s="99">
        <f t="shared" si="415"/>
        <v>7.8607421048174242</v>
      </c>
      <c r="BV302" s="71">
        <f t="shared" si="388"/>
        <v>89</v>
      </c>
      <c r="BW302" s="71">
        <f t="shared" si="389"/>
        <v>9.8550000000000004</v>
      </c>
      <c r="BX302" s="71">
        <v>1</v>
      </c>
      <c r="BY302" s="62">
        <f t="shared" si="390"/>
        <v>2.0350000000000001</v>
      </c>
      <c r="BZ302" s="70">
        <f t="shared" si="340"/>
        <v>7200</v>
      </c>
      <c r="CA302" s="70">
        <f t="shared" si="391"/>
        <v>1304028</v>
      </c>
      <c r="CB302" s="70">
        <f t="shared" si="392"/>
        <v>22490056.756516244</v>
      </c>
      <c r="CC302" s="70">
        <f t="shared" si="393"/>
        <v>3.2628895744094247E+20</v>
      </c>
      <c r="CD302" s="70">
        <f t="shared" si="394"/>
        <v>284311.13521894353</v>
      </c>
      <c r="CE302" s="99">
        <f t="shared" si="410"/>
        <v>17.24660571438362</v>
      </c>
      <c r="CG302" s="71">
        <f t="shared" si="395"/>
        <v>39</v>
      </c>
      <c r="CH302" s="71">
        <f t="shared" si="396"/>
        <v>12.14</v>
      </c>
      <c r="CI302" s="71">
        <v>1</v>
      </c>
      <c r="CJ302" s="62">
        <f t="shared" si="397"/>
        <v>2.2850000000000001</v>
      </c>
      <c r="CK302" s="70">
        <f t="shared" si="341"/>
        <v>6</v>
      </c>
      <c r="CL302" s="70">
        <f t="shared" si="398"/>
        <v>534.69000000000005</v>
      </c>
      <c r="CM302" s="70">
        <f t="shared" si="399"/>
        <v>27055.318626342338</v>
      </c>
      <c r="CN302" s="70">
        <f t="shared" si="400"/>
        <v>4.0194296736002454E+20</v>
      </c>
      <c r="CO302" s="70">
        <f t="shared" si="401"/>
        <v>284311.13521894353</v>
      </c>
      <c r="CP302" s="99">
        <f t="shared" si="417"/>
        <v>50.600008652382378</v>
      </c>
      <c r="CR302" s="71">
        <f t="shared" si="402"/>
        <v>-24</v>
      </c>
      <c r="CS302" s="71">
        <f t="shared" si="403"/>
        <v>14.74</v>
      </c>
      <c r="CT302" s="71">
        <v>1</v>
      </c>
      <c r="CU302" s="62">
        <f t="shared" si="412"/>
        <v>2.6</v>
      </c>
      <c r="CV302" s="70">
        <f t="shared" si="342"/>
        <v>1</v>
      </c>
      <c r="CW302" s="70">
        <f t="shared" si="404"/>
        <v>-62.400000000000006</v>
      </c>
      <c r="CX302" s="70">
        <f t="shared" si="405"/>
        <v>5.2911917977050846</v>
      </c>
      <c r="CY302" s="70">
        <f t="shared" si="406"/>
        <v>4.8802630468589466E+20</v>
      </c>
      <c r="CZ302" s="70">
        <f t="shared" si="407"/>
        <v>284311.13521894353</v>
      </c>
    </row>
    <row r="303" spans="1:104">
      <c r="A303" s="62">
        <f t="shared" si="343"/>
        <v>7383.0437897080728</v>
      </c>
      <c r="B303" s="62">
        <f t="shared" si="344"/>
        <v>9.9</v>
      </c>
      <c r="C303" s="83">
        <f t="shared" si="414"/>
        <v>12.14</v>
      </c>
      <c r="D303" s="87"/>
      <c r="E303" s="65">
        <f t="shared" si="345"/>
        <v>7.6064452291447629E+17</v>
      </c>
      <c r="F303" s="62">
        <f t="shared" si="408"/>
        <v>59.400000000000034</v>
      </c>
      <c r="G303" s="66">
        <v>297</v>
      </c>
      <c r="H303" s="71">
        <f t="shared" si="346"/>
        <v>297</v>
      </c>
      <c r="I303" s="71">
        <f t="shared" si="347"/>
        <v>1</v>
      </c>
      <c r="J303" s="71">
        <v>1</v>
      </c>
      <c r="K303" s="62">
        <f t="shared" si="348"/>
        <v>1</v>
      </c>
      <c r="L303" s="70">
        <f t="shared" si="334"/>
        <v>588110544000000</v>
      </c>
      <c r="M303" s="70">
        <f t="shared" si="349"/>
        <v>1.74668831568E+17</v>
      </c>
      <c r="N303" s="70">
        <f t="shared" si="350"/>
        <v>7.6064452291447624E+18</v>
      </c>
      <c r="O303" s="70">
        <f t="shared" si="351"/>
        <v>3.8032226145723818E+19</v>
      </c>
      <c r="P303" s="70">
        <f t="shared" si="352"/>
        <v>294583.4472093521</v>
      </c>
      <c r="Q303" s="99">
        <f t="shared" si="413"/>
        <v>43.54781079636129</v>
      </c>
      <c r="S303" s="71">
        <f t="shared" si="353"/>
        <v>287</v>
      </c>
      <c r="T303" s="71">
        <f t="shared" si="354"/>
        <v>2.0499999999999998</v>
      </c>
      <c r="U303" s="71">
        <v>1</v>
      </c>
      <c r="V303" s="62">
        <f t="shared" si="355"/>
        <v>1.05</v>
      </c>
      <c r="W303" s="70">
        <f t="shared" si="335"/>
        <v>1176221088000000</v>
      </c>
      <c r="X303" s="70">
        <f t="shared" si="356"/>
        <v>3.544542248688E+17</v>
      </c>
      <c r="Y303" s="70">
        <f t="shared" si="357"/>
        <v>3.8983031799366881E+18</v>
      </c>
      <c r="Z303" s="70">
        <f t="shared" si="358"/>
        <v>7.7966063598733804E+19</v>
      </c>
      <c r="AA303" s="70">
        <f t="shared" si="359"/>
        <v>294583.4472093521</v>
      </c>
      <c r="AB303" s="99">
        <f t="shared" si="418"/>
        <v>10.998044053162666</v>
      </c>
      <c r="AD303" s="71">
        <f t="shared" si="360"/>
        <v>262</v>
      </c>
      <c r="AE303" s="71">
        <f t="shared" si="361"/>
        <v>3.2249999999999996</v>
      </c>
      <c r="AF303" s="71">
        <v>1</v>
      </c>
      <c r="AG303" s="62">
        <f t="shared" si="362"/>
        <v>1.175</v>
      </c>
      <c r="AH303" s="70">
        <f t="shared" si="336"/>
        <v>102461925888000</v>
      </c>
      <c r="AI303" s="70">
        <f t="shared" si="363"/>
        <v>3.15429038846208E+16</v>
      </c>
      <c r="AJ303" s="70">
        <f t="shared" si="364"/>
        <v>1.9164676456243594E+17</v>
      </c>
      <c r="AK303" s="70">
        <f t="shared" si="365"/>
        <v>1.226539293199593E+20</v>
      </c>
      <c r="AL303" s="70">
        <f t="shared" si="366"/>
        <v>294583.4472093521</v>
      </c>
      <c r="AM303" s="99">
        <f t="shared" si="409"/>
        <v>6.0757489311526607</v>
      </c>
      <c r="AO303" s="71">
        <f t="shared" si="367"/>
        <v>232</v>
      </c>
      <c r="AP303" s="71">
        <f t="shared" si="368"/>
        <v>4.55</v>
      </c>
      <c r="AQ303" s="71">
        <v>1</v>
      </c>
      <c r="AR303" s="62">
        <f t="shared" si="369"/>
        <v>1.325</v>
      </c>
      <c r="AS303" s="70">
        <f t="shared" si="337"/>
        <v>585496719360</v>
      </c>
      <c r="AT303" s="70">
        <f t="shared" si="370"/>
        <v>179981691531264</v>
      </c>
      <c r="AU303" s="70">
        <f t="shared" si="371"/>
        <v>4224771214918033</v>
      </c>
      <c r="AV303" s="70">
        <f t="shared" si="372"/>
        <v>1.7304662896304334E+20</v>
      </c>
      <c r="AW303" s="70">
        <f t="shared" si="373"/>
        <v>294583.4472093521</v>
      </c>
      <c r="AX303" s="99">
        <f t="shared" si="419"/>
        <v>23.47333875448194</v>
      </c>
      <c r="AZ303" s="71">
        <f t="shared" si="374"/>
        <v>195</v>
      </c>
      <c r="BA303" s="71">
        <f t="shared" si="375"/>
        <v>6.06</v>
      </c>
      <c r="BB303" s="71">
        <v>1</v>
      </c>
      <c r="BC303" s="62">
        <f t="shared" si="376"/>
        <v>1.51</v>
      </c>
      <c r="BD303" s="70">
        <f t="shared" si="338"/>
        <v>3097866240</v>
      </c>
      <c r="BE303" s="70">
        <f t="shared" si="377"/>
        <v>912166714368</v>
      </c>
      <c r="BF303" s="70">
        <f t="shared" si="378"/>
        <v>33315202321613.234</v>
      </c>
      <c r="BG303" s="70">
        <f t="shared" si="379"/>
        <v>2.304752904430863E+20</v>
      </c>
      <c r="BH303" s="70">
        <f t="shared" si="380"/>
        <v>294583.4472093521</v>
      </c>
      <c r="BI303" s="99">
        <f t="shared" si="416"/>
        <v>36.523150644337932</v>
      </c>
      <c r="BK303" s="71">
        <f t="shared" si="381"/>
        <v>145</v>
      </c>
      <c r="BL303" s="71">
        <f t="shared" si="382"/>
        <v>7.8199999999999994</v>
      </c>
      <c r="BM303" s="71">
        <v>1</v>
      </c>
      <c r="BN303" s="62">
        <f t="shared" si="383"/>
        <v>1.76</v>
      </c>
      <c r="BO303" s="70">
        <f t="shared" si="339"/>
        <v>18345600</v>
      </c>
      <c r="BP303" s="70">
        <f t="shared" si="384"/>
        <v>4681797120</v>
      </c>
      <c r="BQ303" s="70">
        <f t="shared" si="385"/>
        <v>41983305318.400406</v>
      </c>
      <c r="BR303" s="70">
        <f t="shared" si="386"/>
        <v>2.9741200845956022E+20</v>
      </c>
      <c r="BS303" s="70">
        <f t="shared" si="387"/>
        <v>294583.4472093521</v>
      </c>
      <c r="BT303" s="99">
        <f t="shared" si="415"/>
        <v>8.9673482729641236</v>
      </c>
      <c r="BV303" s="71">
        <f t="shared" si="388"/>
        <v>90</v>
      </c>
      <c r="BW303" s="71">
        <f t="shared" si="389"/>
        <v>9.8550000000000004</v>
      </c>
      <c r="BX303" s="71">
        <v>1</v>
      </c>
      <c r="BY303" s="62">
        <f t="shared" si="390"/>
        <v>2.0350000000000001</v>
      </c>
      <c r="BZ303" s="70">
        <f t="shared" si="340"/>
        <v>7200</v>
      </c>
      <c r="CA303" s="70">
        <f t="shared" si="391"/>
        <v>1318680</v>
      </c>
      <c r="CB303" s="70">
        <f t="shared" si="392"/>
        <v>25834291.200000159</v>
      </c>
      <c r="CC303" s="70">
        <f t="shared" si="393"/>
        <v>3.7480758866610822E+20</v>
      </c>
      <c r="CD303" s="70">
        <f t="shared" si="394"/>
        <v>294583.4472093521</v>
      </c>
      <c r="CE303" s="99">
        <f t="shared" si="410"/>
        <v>19.591023751023872</v>
      </c>
      <c r="CG303" s="71">
        <f t="shared" si="395"/>
        <v>40</v>
      </c>
      <c r="CH303" s="71">
        <f t="shared" si="396"/>
        <v>12.14</v>
      </c>
      <c r="CI303" s="71">
        <v>10</v>
      </c>
      <c r="CJ303" s="62">
        <f t="shared" si="397"/>
        <v>2.2850000000000001</v>
      </c>
      <c r="CK303" s="70">
        <f t="shared" si="341"/>
        <v>60</v>
      </c>
      <c r="CL303" s="70">
        <f t="shared" si="398"/>
        <v>5484</v>
      </c>
      <c r="CM303" s="70">
        <f t="shared" si="399"/>
        <v>31078.400000000085</v>
      </c>
      <c r="CN303" s="70">
        <f t="shared" si="400"/>
        <v>4.6171122540908708E+20</v>
      </c>
      <c r="CO303" s="70">
        <f t="shared" si="401"/>
        <v>294583.4472093521</v>
      </c>
      <c r="CP303" s="99">
        <f t="shared" si="417"/>
        <v>5.6671043034281698</v>
      </c>
      <c r="CR303" s="71">
        <f t="shared" si="402"/>
        <v>-23</v>
      </c>
      <c r="CS303" s="71">
        <f t="shared" si="403"/>
        <v>14.74</v>
      </c>
      <c r="CT303" s="71">
        <v>1</v>
      </c>
      <c r="CU303" s="62">
        <f t="shared" si="412"/>
        <v>2.6</v>
      </c>
      <c r="CV303" s="70">
        <f t="shared" si="342"/>
        <v>1</v>
      </c>
      <c r="CW303" s="70">
        <f t="shared" si="404"/>
        <v>-59.800000000000004</v>
      </c>
      <c r="CX303" s="70">
        <f t="shared" si="405"/>
        <v>6.0779833139976347</v>
      </c>
      <c r="CY303" s="70">
        <f t="shared" si="406"/>
        <v>5.6059501338796904E+20</v>
      </c>
      <c r="CZ303" s="70">
        <f t="shared" si="407"/>
        <v>294583.4472093521</v>
      </c>
    </row>
    <row r="304" spans="1:104">
      <c r="A304" s="62">
        <f t="shared" si="343"/>
        <v>7643.4062666696836</v>
      </c>
      <c r="B304" s="62">
        <f t="shared" si="344"/>
        <v>9.9333333333333336</v>
      </c>
      <c r="C304" s="83">
        <f t="shared" si="414"/>
        <v>12.14</v>
      </c>
      <c r="D304" s="87"/>
      <c r="E304" s="65">
        <f t="shared" si="345"/>
        <v>8.7375111220936346E+17</v>
      </c>
      <c r="F304" s="62">
        <f t="shared" si="408"/>
        <v>59.600000000000037</v>
      </c>
      <c r="G304" s="66">
        <v>298</v>
      </c>
      <c r="H304" s="71">
        <f t="shared" si="346"/>
        <v>298</v>
      </c>
      <c r="I304" s="71">
        <f t="shared" si="347"/>
        <v>1</v>
      </c>
      <c r="J304" s="71">
        <v>1</v>
      </c>
      <c r="K304" s="62">
        <f t="shared" si="348"/>
        <v>1</v>
      </c>
      <c r="L304" s="70">
        <f t="shared" si="334"/>
        <v>588110544000000</v>
      </c>
      <c r="M304" s="70">
        <f t="shared" si="349"/>
        <v>1.75256942112E+17</v>
      </c>
      <c r="N304" s="70">
        <f t="shared" si="350"/>
        <v>8.7375111220936346E+18</v>
      </c>
      <c r="O304" s="70">
        <f t="shared" si="351"/>
        <v>4.3687555610468172E+19</v>
      </c>
      <c r="P304" s="70">
        <f t="shared" si="352"/>
        <v>305226.69024900941</v>
      </c>
      <c r="Q304" s="99">
        <f t="shared" si="413"/>
        <v>49.855435207295962</v>
      </c>
      <c r="S304" s="71">
        <f t="shared" si="353"/>
        <v>288</v>
      </c>
      <c r="T304" s="71">
        <f t="shared" si="354"/>
        <v>2.0499999999999998</v>
      </c>
      <c r="U304" s="71">
        <v>1</v>
      </c>
      <c r="V304" s="62">
        <f t="shared" si="355"/>
        <v>1.05</v>
      </c>
      <c r="W304" s="70">
        <f t="shared" si="335"/>
        <v>1176221088000000</v>
      </c>
      <c r="X304" s="70">
        <f t="shared" si="356"/>
        <v>3.556892570112E+17</v>
      </c>
      <c r="Y304" s="70">
        <f t="shared" si="357"/>
        <v>4.4779744500729851E+18</v>
      </c>
      <c r="Z304" s="70">
        <f t="shared" si="358"/>
        <v>8.9559489001459745E+19</v>
      </c>
      <c r="AA304" s="70">
        <f t="shared" si="359"/>
        <v>305226.69024900941</v>
      </c>
      <c r="AB304" s="99">
        <f t="shared" si="418"/>
        <v>12.589569017913808</v>
      </c>
      <c r="AD304" s="71">
        <f t="shared" si="360"/>
        <v>263</v>
      </c>
      <c r="AE304" s="71">
        <f t="shared" si="361"/>
        <v>3.2249999999999996</v>
      </c>
      <c r="AF304" s="71">
        <v>1</v>
      </c>
      <c r="AG304" s="62">
        <f t="shared" si="362"/>
        <v>1.175</v>
      </c>
      <c r="AH304" s="70">
        <f t="shared" si="336"/>
        <v>102461925888000</v>
      </c>
      <c r="AI304" s="70">
        <f t="shared" si="363"/>
        <v>3.16632966475392E+16</v>
      </c>
      <c r="AJ304" s="70">
        <f t="shared" si="364"/>
        <v>2.2014432319337427E+17</v>
      </c>
      <c r="AK304" s="70">
        <f t="shared" si="365"/>
        <v>1.4089236684375985E+20</v>
      </c>
      <c r="AL304" s="70">
        <f t="shared" si="366"/>
        <v>305226.69024900941</v>
      </c>
      <c r="AM304" s="99">
        <f t="shared" si="409"/>
        <v>6.9526659098045434</v>
      </c>
      <c r="AO304" s="71">
        <f t="shared" si="367"/>
        <v>233</v>
      </c>
      <c r="AP304" s="71">
        <f t="shared" si="368"/>
        <v>4.55</v>
      </c>
      <c r="AQ304" s="71">
        <v>1</v>
      </c>
      <c r="AR304" s="62">
        <f t="shared" si="369"/>
        <v>1.325</v>
      </c>
      <c r="AS304" s="70">
        <f t="shared" si="337"/>
        <v>585496719360</v>
      </c>
      <c r="AT304" s="70">
        <f t="shared" si="370"/>
        <v>180757474684416</v>
      </c>
      <c r="AU304" s="70">
        <f t="shared" si="371"/>
        <v>4852987744815170</v>
      </c>
      <c r="AV304" s="70">
        <f t="shared" si="372"/>
        <v>1.987783780276302E+20</v>
      </c>
      <c r="AW304" s="70">
        <f t="shared" si="373"/>
        <v>305226.69024900941</v>
      </c>
      <c r="AX304" s="99">
        <f t="shared" si="419"/>
        <v>26.848061211786614</v>
      </c>
      <c r="AZ304" s="71">
        <f t="shared" si="374"/>
        <v>196</v>
      </c>
      <c r="BA304" s="71">
        <f t="shared" si="375"/>
        <v>6.06</v>
      </c>
      <c r="BB304" s="71">
        <v>1</v>
      </c>
      <c r="BC304" s="62">
        <f t="shared" si="376"/>
        <v>1.51</v>
      </c>
      <c r="BD304" s="70">
        <f t="shared" si="338"/>
        <v>3097866240</v>
      </c>
      <c r="BE304" s="70">
        <f t="shared" si="377"/>
        <v>916844492390.40002</v>
      </c>
      <c r="BF304" s="70">
        <f t="shared" si="378"/>
        <v>38269118103230.531</v>
      </c>
      <c r="BG304" s="70">
        <f t="shared" si="379"/>
        <v>2.647465869994371E+20</v>
      </c>
      <c r="BH304" s="70">
        <f t="shared" si="380"/>
        <v>305226.69024900941</v>
      </c>
      <c r="BI304" s="99">
        <f t="shared" si="416"/>
        <v>41.740031620253461</v>
      </c>
      <c r="BK304" s="71">
        <f t="shared" si="381"/>
        <v>146</v>
      </c>
      <c r="BL304" s="71">
        <f t="shared" si="382"/>
        <v>7.8199999999999994</v>
      </c>
      <c r="BM304" s="71">
        <v>1</v>
      </c>
      <c r="BN304" s="62">
        <f t="shared" si="383"/>
        <v>1.76</v>
      </c>
      <c r="BO304" s="70">
        <f t="shared" si="339"/>
        <v>18345600</v>
      </c>
      <c r="BP304" s="70">
        <f t="shared" si="384"/>
        <v>4714085376</v>
      </c>
      <c r="BQ304" s="70">
        <f t="shared" si="385"/>
        <v>48226153756.584816</v>
      </c>
      <c r="BR304" s="70">
        <f t="shared" si="386"/>
        <v>3.4163668487386104E+20</v>
      </c>
      <c r="BS304" s="70">
        <f t="shared" si="387"/>
        <v>305226.69024900941</v>
      </c>
      <c r="BT304" s="99">
        <f t="shared" si="415"/>
        <v>10.230224934429533</v>
      </c>
      <c r="BV304" s="71">
        <f t="shared" si="388"/>
        <v>91</v>
      </c>
      <c r="BW304" s="71">
        <f t="shared" si="389"/>
        <v>9.8550000000000004</v>
      </c>
      <c r="BX304" s="71">
        <v>1</v>
      </c>
      <c r="BY304" s="62">
        <f t="shared" si="390"/>
        <v>2.0350000000000001</v>
      </c>
      <c r="BZ304" s="70">
        <f t="shared" si="340"/>
        <v>7200</v>
      </c>
      <c r="CA304" s="70">
        <f t="shared" si="391"/>
        <v>1333332</v>
      </c>
      <c r="CB304" s="70">
        <f t="shared" si="392"/>
        <v>29675807.803954557</v>
      </c>
      <c r="CC304" s="70">
        <f t="shared" si="393"/>
        <v>4.3054086054116386E+20</v>
      </c>
      <c r="CD304" s="70">
        <f t="shared" si="394"/>
        <v>305226.69024900941</v>
      </c>
      <c r="CE304" s="99">
        <f t="shared" si="410"/>
        <v>22.256878109844028</v>
      </c>
      <c r="CG304" s="71">
        <f t="shared" si="395"/>
        <v>41</v>
      </c>
      <c r="CH304" s="71">
        <f t="shared" si="396"/>
        <v>12.14</v>
      </c>
      <c r="CI304" s="71">
        <v>1</v>
      </c>
      <c r="CJ304" s="62">
        <f t="shared" si="397"/>
        <v>2.2850000000000001</v>
      </c>
      <c r="CK304" s="70">
        <f t="shared" si="341"/>
        <v>60</v>
      </c>
      <c r="CL304" s="70">
        <f t="shared" si="398"/>
        <v>5621.1</v>
      </c>
      <c r="CM304" s="70">
        <f t="shared" si="399"/>
        <v>35699.706955939953</v>
      </c>
      <c r="CN304" s="70">
        <f t="shared" si="400"/>
        <v>5.303669251110836E+20</v>
      </c>
      <c r="CO304" s="70">
        <f t="shared" si="401"/>
        <v>305226.69024900941</v>
      </c>
      <c r="CP304" s="99">
        <f t="shared" si="417"/>
        <v>6.3510179423849333</v>
      </c>
      <c r="CR304" s="71">
        <f t="shared" si="402"/>
        <v>-22</v>
      </c>
      <c r="CS304" s="71">
        <f t="shared" si="403"/>
        <v>14.74</v>
      </c>
      <c r="CT304" s="71">
        <v>1</v>
      </c>
      <c r="CU304" s="62">
        <f t="shared" si="412"/>
        <v>2.6</v>
      </c>
      <c r="CV304" s="70">
        <f t="shared" si="342"/>
        <v>1</v>
      </c>
      <c r="CW304" s="70">
        <f t="shared" si="404"/>
        <v>-57.2</v>
      </c>
      <c r="CX304" s="70">
        <f t="shared" si="405"/>
        <v>6.9817694344885126</v>
      </c>
      <c r="CY304" s="70">
        <f t="shared" si="406"/>
        <v>6.4395456969830079E+20</v>
      </c>
      <c r="CZ304" s="70">
        <f t="shared" si="407"/>
        <v>305226.69024900941</v>
      </c>
    </row>
    <row r="305" spans="1:104">
      <c r="A305" s="62">
        <f t="shared" si="343"/>
        <v>7912.950406552498</v>
      </c>
      <c r="B305" s="62">
        <f t="shared" si="344"/>
        <v>9.9666666666666668</v>
      </c>
      <c r="C305" s="83">
        <f t="shared" si="414"/>
        <v>12.14</v>
      </c>
      <c r="D305" s="87"/>
      <c r="E305" s="65">
        <f t="shared" si="345"/>
        <v>1.0036764652717257E+18</v>
      </c>
      <c r="F305" s="62">
        <f t="shared" si="408"/>
        <v>59.800000000000026</v>
      </c>
      <c r="G305" s="66">
        <v>299</v>
      </c>
      <c r="H305" s="71">
        <f t="shared" si="346"/>
        <v>299</v>
      </c>
      <c r="I305" s="71">
        <f t="shared" si="347"/>
        <v>1</v>
      </c>
      <c r="J305" s="71">
        <v>1</v>
      </c>
      <c r="K305" s="62">
        <f t="shared" si="348"/>
        <v>1</v>
      </c>
      <c r="L305" s="70">
        <f t="shared" si="334"/>
        <v>588110544000000</v>
      </c>
      <c r="M305" s="70">
        <f t="shared" si="349"/>
        <v>1.75845052656E+17</v>
      </c>
      <c r="N305" s="70">
        <f t="shared" si="350"/>
        <v>1.0036764652717257E+19</v>
      </c>
      <c r="O305" s="70">
        <f t="shared" si="351"/>
        <v>5.0183823263586288E+19</v>
      </c>
      <c r="P305" s="70">
        <f t="shared" si="352"/>
        <v>316254.25124854816</v>
      </c>
      <c r="Q305" s="99">
        <f t="shared" si="413"/>
        <v>57.077321773458451</v>
      </c>
      <c r="S305" s="71">
        <f t="shared" si="353"/>
        <v>289</v>
      </c>
      <c r="T305" s="71">
        <f t="shared" si="354"/>
        <v>2.0499999999999998</v>
      </c>
      <c r="U305" s="71">
        <v>1</v>
      </c>
      <c r="V305" s="62">
        <f t="shared" si="355"/>
        <v>1.05</v>
      </c>
      <c r="W305" s="70">
        <f t="shared" si="335"/>
        <v>1176221088000000</v>
      </c>
      <c r="X305" s="70">
        <f t="shared" si="356"/>
        <v>3.569242891536E+17</v>
      </c>
      <c r="Y305" s="70">
        <f t="shared" si="357"/>
        <v>5.143841884517591E+18</v>
      </c>
      <c r="Z305" s="70">
        <f t="shared" si="358"/>
        <v>1.0287683769035188E+20</v>
      </c>
      <c r="AA305" s="70">
        <f t="shared" si="359"/>
        <v>316254.25124854816</v>
      </c>
      <c r="AB305" s="99">
        <f t="shared" si="418"/>
        <v>14.411577023002692</v>
      </c>
      <c r="AD305" s="71">
        <f t="shared" si="360"/>
        <v>264</v>
      </c>
      <c r="AE305" s="71">
        <f t="shared" si="361"/>
        <v>3.2249999999999996</v>
      </c>
      <c r="AF305" s="71">
        <v>1</v>
      </c>
      <c r="AG305" s="62">
        <f t="shared" si="362"/>
        <v>1.175</v>
      </c>
      <c r="AH305" s="70">
        <f t="shared" si="336"/>
        <v>102461925888000</v>
      </c>
      <c r="AI305" s="70">
        <f t="shared" si="363"/>
        <v>3.17836894104576E+16</v>
      </c>
      <c r="AJ305" s="70">
        <f t="shared" si="364"/>
        <v>2.5287942191416464E+17</v>
      </c>
      <c r="AK305" s="70">
        <f t="shared" si="365"/>
        <v>1.6184283002506576E+20</v>
      </c>
      <c r="AL305" s="70">
        <f t="shared" si="366"/>
        <v>316254.25124854816</v>
      </c>
      <c r="AM305" s="99">
        <f t="shared" si="409"/>
        <v>7.9562639392946375</v>
      </c>
      <c r="AO305" s="71">
        <f t="shared" si="367"/>
        <v>234</v>
      </c>
      <c r="AP305" s="71">
        <f t="shared" si="368"/>
        <v>4.55</v>
      </c>
      <c r="AQ305" s="71">
        <v>1</v>
      </c>
      <c r="AR305" s="62">
        <f t="shared" si="369"/>
        <v>1.325</v>
      </c>
      <c r="AS305" s="70">
        <f t="shared" si="337"/>
        <v>585496719360</v>
      </c>
      <c r="AT305" s="70">
        <f t="shared" si="370"/>
        <v>181533257837568</v>
      </c>
      <c r="AU305" s="70">
        <f t="shared" si="371"/>
        <v>5574619039289956</v>
      </c>
      <c r="AV305" s="70">
        <f t="shared" si="372"/>
        <v>2.2833639584931758E+20</v>
      </c>
      <c r="AW305" s="70">
        <f t="shared" si="373"/>
        <v>316254.25124854816</v>
      </c>
      <c r="AX305" s="99">
        <f t="shared" si="419"/>
        <v>30.708527493502064</v>
      </c>
      <c r="AZ305" s="71">
        <f t="shared" si="374"/>
        <v>197</v>
      </c>
      <c r="BA305" s="71">
        <f t="shared" si="375"/>
        <v>6.06</v>
      </c>
      <c r="BB305" s="71">
        <v>1</v>
      </c>
      <c r="BC305" s="62">
        <f t="shared" si="376"/>
        <v>1.51</v>
      </c>
      <c r="BD305" s="70">
        <f t="shared" si="338"/>
        <v>3097866240</v>
      </c>
      <c r="BE305" s="70">
        <f t="shared" si="377"/>
        <v>921522270412.80005</v>
      </c>
      <c r="BF305" s="70">
        <f t="shared" si="378"/>
        <v>43959673012368.156</v>
      </c>
      <c r="BG305" s="70">
        <f t="shared" si="379"/>
        <v>3.0411396897733286E+20</v>
      </c>
      <c r="BH305" s="70">
        <f t="shared" si="380"/>
        <v>316254.25124854816</v>
      </c>
      <c r="BI305" s="99">
        <f t="shared" si="416"/>
        <v>47.703321367020486</v>
      </c>
      <c r="BK305" s="71">
        <f t="shared" si="381"/>
        <v>147</v>
      </c>
      <c r="BL305" s="71">
        <f t="shared" si="382"/>
        <v>7.8199999999999994</v>
      </c>
      <c r="BM305" s="71">
        <v>1</v>
      </c>
      <c r="BN305" s="62">
        <f t="shared" si="383"/>
        <v>1.76</v>
      </c>
      <c r="BO305" s="70">
        <f t="shared" si="339"/>
        <v>18345600</v>
      </c>
      <c r="BP305" s="70">
        <f t="shared" si="384"/>
        <v>4746373632</v>
      </c>
      <c r="BQ305" s="70">
        <f t="shared" si="385"/>
        <v>55397303488.023064</v>
      </c>
      <c r="BR305" s="70">
        <f t="shared" si="386"/>
        <v>3.9243749792124469E+20</v>
      </c>
      <c r="BS305" s="70">
        <f t="shared" si="387"/>
        <v>316254.25124854816</v>
      </c>
      <c r="BT305" s="99">
        <f t="shared" si="415"/>
        <v>11.671500767351107</v>
      </c>
      <c r="BV305" s="71">
        <f t="shared" si="388"/>
        <v>92</v>
      </c>
      <c r="BW305" s="71">
        <f t="shared" si="389"/>
        <v>9.8550000000000004</v>
      </c>
      <c r="BX305" s="71">
        <v>1</v>
      </c>
      <c r="BY305" s="62">
        <f t="shared" si="390"/>
        <v>2.0350000000000001</v>
      </c>
      <c r="BZ305" s="70">
        <f t="shared" si="340"/>
        <v>7200</v>
      </c>
      <c r="CA305" s="70">
        <f t="shared" si="391"/>
        <v>1347984</v>
      </c>
      <c r="CB305" s="70">
        <f t="shared" si="392"/>
        <v>34088551.607610784</v>
      </c>
      <c r="CC305" s="70">
        <f t="shared" si="393"/>
        <v>4.9456157826264288E+20</v>
      </c>
      <c r="CD305" s="70">
        <f t="shared" si="394"/>
        <v>316254.25124854816</v>
      </c>
      <c r="CE305" s="99">
        <f t="shared" si="410"/>
        <v>25.288543193102281</v>
      </c>
      <c r="CG305" s="71">
        <f t="shared" si="395"/>
        <v>42</v>
      </c>
      <c r="CH305" s="71">
        <f t="shared" si="396"/>
        <v>12.14</v>
      </c>
      <c r="CI305" s="71">
        <v>1</v>
      </c>
      <c r="CJ305" s="62">
        <f t="shared" si="397"/>
        <v>2.2850000000000001</v>
      </c>
      <c r="CK305" s="70">
        <f t="shared" si="341"/>
        <v>60</v>
      </c>
      <c r="CL305" s="70">
        <f t="shared" si="398"/>
        <v>5758.2000000000007</v>
      </c>
      <c r="CM305" s="70">
        <f t="shared" si="399"/>
        <v>41008.194654164436</v>
      </c>
      <c r="CN305" s="70">
        <f t="shared" si="400"/>
        <v>6.0923161441993753E+20</v>
      </c>
      <c r="CO305" s="70">
        <f t="shared" si="401"/>
        <v>316254.25124854816</v>
      </c>
      <c r="CP305" s="99">
        <f t="shared" si="417"/>
        <v>7.1217037709986508</v>
      </c>
      <c r="CR305" s="71">
        <f t="shared" si="402"/>
        <v>-21</v>
      </c>
      <c r="CS305" s="71">
        <f t="shared" si="403"/>
        <v>14.74</v>
      </c>
      <c r="CT305" s="71">
        <v>1</v>
      </c>
      <c r="CU305" s="62">
        <f t="shared" si="412"/>
        <v>2.6</v>
      </c>
      <c r="CV305" s="70">
        <f t="shared" si="342"/>
        <v>1</v>
      </c>
      <c r="CW305" s="70">
        <f t="shared" si="404"/>
        <v>-54.6</v>
      </c>
      <c r="CX305" s="70">
        <f t="shared" si="405"/>
        <v>8.0199470643655335</v>
      </c>
      <c r="CY305" s="70">
        <f t="shared" si="406"/>
        <v>7.3970955490526193E+20</v>
      </c>
      <c r="CZ305" s="70">
        <f t="shared" si="407"/>
        <v>316254.25124854816</v>
      </c>
    </row>
    <row r="306" spans="1:104">
      <c r="A306" s="62">
        <f t="shared" si="343"/>
        <v>8192.0000000001692</v>
      </c>
      <c r="B306" s="62">
        <f t="shared" si="344"/>
        <v>10</v>
      </c>
      <c r="C306" s="83">
        <f t="shared" si="414"/>
        <v>12.14</v>
      </c>
      <c r="D306" s="87"/>
      <c r="E306" s="65">
        <f t="shared" si="345"/>
        <v>1.15292150460687E+18</v>
      </c>
      <c r="F306" s="62">
        <f t="shared" si="408"/>
        <v>60.000000000000028</v>
      </c>
      <c r="G306" s="66">
        <v>300</v>
      </c>
      <c r="H306" s="71">
        <f t="shared" si="346"/>
        <v>300</v>
      </c>
      <c r="I306" s="71">
        <f t="shared" si="347"/>
        <v>1</v>
      </c>
      <c r="J306" s="71">
        <v>15</v>
      </c>
      <c r="K306" s="62">
        <f t="shared" si="348"/>
        <v>1</v>
      </c>
      <c r="L306" s="70">
        <f t="shared" si="334"/>
        <v>8821658160000000</v>
      </c>
      <c r="M306" s="70">
        <f t="shared" si="349"/>
        <v>2.646497448E+18</v>
      </c>
      <c r="N306" s="70">
        <f t="shared" si="350"/>
        <v>1.1529215046068699E+19</v>
      </c>
      <c r="O306" s="70">
        <f t="shared" si="351"/>
        <v>5.7646075230343504E+19</v>
      </c>
      <c r="P306" s="70">
        <f t="shared" si="352"/>
        <v>327680.00000000675</v>
      </c>
      <c r="Q306" s="99">
        <f t="shared" si="413"/>
        <v>4.3564051251141427</v>
      </c>
      <c r="S306" s="71">
        <f t="shared" si="353"/>
        <v>290</v>
      </c>
      <c r="T306" s="71">
        <f t="shared" si="354"/>
        <v>2.0499999999999998</v>
      </c>
      <c r="U306" s="71">
        <v>1</v>
      </c>
      <c r="V306" s="62">
        <f t="shared" si="355"/>
        <v>1.05</v>
      </c>
      <c r="W306" s="70">
        <f t="shared" si="335"/>
        <v>1176221088000000</v>
      </c>
      <c r="X306" s="70">
        <f t="shared" si="356"/>
        <v>3.58159321296E+17</v>
      </c>
      <c r="Y306" s="70">
        <f t="shared" si="357"/>
        <v>5.9087227111102044E+18</v>
      </c>
      <c r="Z306" s="70">
        <f t="shared" si="358"/>
        <v>1.1817445422220416E+20</v>
      </c>
      <c r="AA306" s="70">
        <f t="shared" si="359"/>
        <v>327680.00000000675</v>
      </c>
      <c r="AB306" s="99">
        <f t="shared" si="418"/>
        <v>16.497470147445789</v>
      </c>
      <c r="AD306" s="71">
        <f t="shared" si="360"/>
        <v>265</v>
      </c>
      <c r="AE306" s="71">
        <f t="shared" si="361"/>
        <v>3.2249999999999996</v>
      </c>
      <c r="AF306" s="71">
        <v>1</v>
      </c>
      <c r="AG306" s="62">
        <f t="shared" si="362"/>
        <v>1.175</v>
      </c>
      <c r="AH306" s="70">
        <f t="shared" si="336"/>
        <v>102461925888000</v>
      </c>
      <c r="AI306" s="70">
        <f t="shared" si="363"/>
        <v>3.1904082173376E+16</v>
      </c>
      <c r="AJ306" s="70">
        <f t="shared" si="364"/>
        <v>2.9048217596540218E+17</v>
      </c>
      <c r="AK306" s="70">
        <f t="shared" si="365"/>
        <v>1.8590859261785778E+20</v>
      </c>
      <c r="AL306" s="70">
        <f t="shared" si="366"/>
        <v>327680.00000000675</v>
      </c>
      <c r="AM306" s="99">
        <f t="shared" si="409"/>
        <v>9.1048591959749263</v>
      </c>
      <c r="AO306" s="71">
        <f t="shared" si="367"/>
        <v>235</v>
      </c>
      <c r="AP306" s="71">
        <f t="shared" si="368"/>
        <v>4.55</v>
      </c>
      <c r="AQ306" s="71">
        <v>1</v>
      </c>
      <c r="AR306" s="62">
        <f t="shared" si="369"/>
        <v>1.325</v>
      </c>
      <c r="AS306" s="70">
        <f t="shared" si="337"/>
        <v>585496719360</v>
      </c>
      <c r="AT306" s="70">
        <f t="shared" si="370"/>
        <v>182309040990720</v>
      </c>
      <c r="AU306" s="70">
        <f t="shared" si="371"/>
        <v>6403555720167525</v>
      </c>
      <c r="AV306" s="70">
        <f t="shared" si="372"/>
        <v>2.622896422980629E+20</v>
      </c>
      <c r="AW306" s="70">
        <f t="shared" si="373"/>
        <v>327680.00000000675</v>
      </c>
      <c r="AX306" s="99">
        <f t="shared" si="419"/>
        <v>35.124729335247189</v>
      </c>
      <c r="AZ306" s="71">
        <f t="shared" si="374"/>
        <v>198</v>
      </c>
      <c r="BA306" s="71">
        <f t="shared" si="375"/>
        <v>6.06</v>
      </c>
      <c r="BB306" s="71">
        <v>1</v>
      </c>
      <c r="BC306" s="62">
        <f t="shared" si="376"/>
        <v>1.51</v>
      </c>
      <c r="BD306" s="70">
        <f t="shared" si="338"/>
        <v>3097866240</v>
      </c>
      <c r="BE306" s="70">
        <f t="shared" si="377"/>
        <v>926200048435.19995</v>
      </c>
      <c r="BF306" s="70">
        <f t="shared" si="378"/>
        <v>50496404075514.859</v>
      </c>
      <c r="BG306" s="70">
        <f t="shared" si="379"/>
        <v>3.4933521589588158E+20</v>
      </c>
      <c r="BH306" s="70">
        <f t="shared" si="380"/>
        <v>327680.00000000675</v>
      </c>
      <c r="BI306" s="99">
        <f t="shared" si="416"/>
        <v>54.51997563682675</v>
      </c>
      <c r="BK306" s="71">
        <f t="shared" si="381"/>
        <v>148</v>
      </c>
      <c r="BL306" s="71">
        <f t="shared" si="382"/>
        <v>7.8199999999999994</v>
      </c>
      <c r="BM306" s="71">
        <v>1</v>
      </c>
      <c r="BN306" s="62">
        <f t="shared" si="383"/>
        <v>1.76</v>
      </c>
      <c r="BO306" s="70">
        <f t="shared" si="339"/>
        <v>18345600</v>
      </c>
      <c r="BP306" s="70">
        <f t="shared" si="384"/>
        <v>4778661888</v>
      </c>
      <c r="BQ306" s="70">
        <f t="shared" si="385"/>
        <v>63634791387.9636</v>
      </c>
      <c r="BR306" s="70">
        <f t="shared" si="386"/>
        <v>4.5079230830128615E+20</v>
      </c>
      <c r="BS306" s="70">
        <f t="shared" si="387"/>
        <v>327680.00000000675</v>
      </c>
      <c r="BT306" s="99">
        <f t="shared" si="415"/>
        <v>13.316445666047423</v>
      </c>
      <c r="BV306" s="71">
        <f t="shared" si="388"/>
        <v>93</v>
      </c>
      <c r="BW306" s="71">
        <f t="shared" si="389"/>
        <v>9.8550000000000004</v>
      </c>
      <c r="BX306" s="71">
        <v>1</v>
      </c>
      <c r="BY306" s="62">
        <f t="shared" si="390"/>
        <v>2.0350000000000001</v>
      </c>
      <c r="BZ306" s="70">
        <f t="shared" si="340"/>
        <v>7200</v>
      </c>
      <c r="CA306" s="70">
        <f t="shared" si="391"/>
        <v>1362636</v>
      </c>
      <c r="CB306" s="70">
        <f t="shared" si="392"/>
        <v>39157463.155894041</v>
      </c>
      <c r="CC306" s="70">
        <f t="shared" si="393"/>
        <v>5.6810207139503525E+20</v>
      </c>
      <c r="CD306" s="70">
        <f t="shared" si="394"/>
        <v>327680.00000000675</v>
      </c>
      <c r="CE306" s="99">
        <f t="shared" si="410"/>
        <v>28.736554117089259</v>
      </c>
      <c r="CG306" s="71">
        <f t="shared" si="395"/>
        <v>43</v>
      </c>
      <c r="CH306" s="71">
        <f t="shared" si="396"/>
        <v>12.14</v>
      </c>
      <c r="CI306" s="71">
        <v>1</v>
      </c>
      <c r="CJ306" s="62">
        <f t="shared" si="397"/>
        <v>2.2850000000000001</v>
      </c>
      <c r="CK306" s="70">
        <f t="shared" si="341"/>
        <v>60</v>
      </c>
      <c r="CL306" s="70">
        <f t="shared" si="398"/>
        <v>5895.3</v>
      </c>
      <c r="CM306" s="70">
        <f t="shared" si="399"/>
        <v>47106.045740636895</v>
      </c>
      <c r="CN306" s="70">
        <f t="shared" si="400"/>
        <v>6.9982335329637014E+20</v>
      </c>
      <c r="CO306" s="70">
        <f t="shared" si="401"/>
        <v>327680.00000000675</v>
      </c>
      <c r="CP306" s="99">
        <f t="shared" si="417"/>
        <v>7.9904408156729758</v>
      </c>
      <c r="CR306" s="71">
        <f t="shared" si="402"/>
        <v>-20</v>
      </c>
      <c r="CS306" s="71">
        <f t="shared" si="403"/>
        <v>14.74</v>
      </c>
      <c r="CT306" s="71">
        <v>1</v>
      </c>
      <c r="CU306" s="62">
        <f t="shared" si="412"/>
        <v>2.6</v>
      </c>
      <c r="CV306" s="70">
        <f t="shared" si="342"/>
        <v>1</v>
      </c>
      <c r="CW306" s="70">
        <f t="shared" si="404"/>
        <v>-52</v>
      </c>
      <c r="CX306" s="70">
        <f t="shared" si="405"/>
        <v>9.2124999999999879</v>
      </c>
      <c r="CY306" s="70">
        <f t="shared" si="406"/>
        <v>8.4970314889526326E+20</v>
      </c>
      <c r="CZ306" s="70">
        <f t="shared" si="407"/>
        <v>327680.00000000675</v>
      </c>
    </row>
    <row r="307" spans="1:104">
      <c r="A307" s="62">
        <v>8192</v>
      </c>
      <c r="B307" s="62">
        <f t="shared" si="344"/>
        <v>10.033333333333333</v>
      </c>
      <c r="C307" s="83">
        <f t="shared" si="414"/>
        <v>12.14</v>
      </c>
      <c r="D307" s="87"/>
      <c r="E307" s="65">
        <f t="shared" si="345"/>
        <v>1.3243590357826181E+18</v>
      </c>
      <c r="F307" s="62">
        <f t="shared" si="408"/>
        <v>60.200000000000031</v>
      </c>
      <c r="G307" s="66">
        <v>301</v>
      </c>
      <c r="H307" s="71">
        <f t="shared" si="346"/>
        <v>301</v>
      </c>
      <c r="I307" s="71">
        <f t="shared" si="347"/>
        <v>1</v>
      </c>
      <c r="J307" s="71">
        <v>1</v>
      </c>
      <c r="K307" s="62">
        <f t="shared" si="348"/>
        <v>1</v>
      </c>
      <c r="L307" s="70">
        <f t="shared" si="334"/>
        <v>8821658160000000</v>
      </c>
      <c r="M307" s="70">
        <f t="shared" si="349"/>
        <v>2.65531910616E+18</v>
      </c>
      <c r="N307" s="70">
        <f t="shared" si="350"/>
        <v>1.3243590357826181E+19</v>
      </c>
      <c r="O307" s="70">
        <f t="shared" si="351"/>
        <v>6.6217951789130908E+19</v>
      </c>
      <c r="P307" s="70">
        <f t="shared" si="352"/>
        <v>327953.06666666665</v>
      </c>
      <c r="Q307" s="99">
        <f t="shared" si="413"/>
        <v>4.9875701670291717</v>
      </c>
      <c r="S307" s="71">
        <f t="shared" si="353"/>
        <v>291</v>
      </c>
      <c r="T307" s="71">
        <f t="shared" si="354"/>
        <v>2.0499999999999998</v>
      </c>
      <c r="U307" s="71">
        <v>1</v>
      </c>
      <c r="V307" s="62">
        <f t="shared" si="355"/>
        <v>1.05</v>
      </c>
      <c r="W307" s="70">
        <f t="shared" si="335"/>
        <v>1176221088000000</v>
      </c>
      <c r="X307" s="70">
        <f t="shared" si="356"/>
        <v>3.593943534384E+17</v>
      </c>
      <c r="Y307" s="70">
        <f t="shared" si="357"/>
        <v>6.7873400583859149E+18</v>
      </c>
      <c r="Z307" s="70">
        <f t="shared" si="358"/>
        <v>1.3574680116771835E+20</v>
      </c>
      <c r="AA307" s="70">
        <f t="shared" si="359"/>
        <v>327953.06666666665</v>
      </c>
      <c r="AB307" s="99">
        <f t="shared" si="418"/>
        <v>18.885494425413285</v>
      </c>
      <c r="AD307" s="71">
        <f t="shared" si="360"/>
        <v>266</v>
      </c>
      <c r="AE307" s="71">
        <f t="shared" si="361"/>
        <v>3.2249999999999996</v>
      </c>
      <c r="AF307" s="71">
        <v>1</v>
      </c>
      <c r="AG307" s="62">
        <f t="shared" si="362"/>
        <v>1.175</v>
      </c>
      <c r="AH307" s="70">
        <f t="shared" si="336"/>
        <v>102461925888000</v>
      </c>
      <c r="AI307" s="70">
        <f t="shared" si="363"/>
        <v>3.20244749362944E+16</v>
      </c>
      <c r="AJ307" s="70">
        <f t="shared" si="364"/>
        <v>3.336763976874167E+17</v>
      </c>
      <c r="AK307" s="70">
        <f t="shared" si="365"/>
        <v>2.1355289451994713E+20</v>
      </c>
      <c r="AL307" s="70">
        <f t="shared" si="366"/>
        <v>327953.06666666665</v>
      </c>
      <c r="AM307" s="99">
        <f t="shared" si="409"/>
        <v>10.419418221569346</v>
      </c>
      <c r="AO307" s="71">
        <f t="shared" si="367"/>
        <v>236</v>
      </c>
      <c r="AP307" s="71">
        <f t="shared" si="368"/>
        <v>4.55</v>
      </c>
      <c r="AQ307" s="71">
        <v>1</v>
      </c>
      <c r="AR307" s="62">
        <f t="shared" si="369"/>
        <v>1.325</v>
      </c>
      <c r="AS307" s="70">
        <f t="shared" si="337"/>
        <v>585496719360</v>
      </c>
      <c r="AT307" s="70">
        <f t="shared" si="370"/>
        <v>183084824143872</v>
      </c>
      <c r="AU307" s="70">
        <f t="shared" si="371"/>
        <v>7355753921888291</v>
      </c>
      <c r="AV307" s="70">
        <f t="shared" si="372"/>
        <v>3.0129168064054559E+20</v>
      </c>
      <c r="AW307" s="70">
        <f t="shared" si="373"/>
        <v>327953.06666666665</v>
      </c>
      <c r="AX307" s="99">
        <f t="shared" si="419"/>
        <v>40.17675389691491</v>
      </c>
      <c r="AZ307" s="71">
        <f t="shared" si="374"/>
        <v>199</v>
      </c>
      <c r="BA307" s="71">
        <f t="shared" si="375"/>
        <v>6.06</v>
      </c>
      <c r="BB307" s="71">
        <v>1</v>
      </c>
      <c r="BC307" s="62">
        <f t="shared" si="376"/>
        <v>1.51</v>
      </c>
      <c r="BD307" s="70">
        <f t="shared" si="338"/>
        <v>3097866240</v>
      </c>
      <c r="BE307" s="70">
        <f t="shared" si="377"/>
        <v>930877826457.59998</v>
      </c>
      <c r="BF307" s="70">
        <f t="shared" si="378"/>
        <v>58005136294809.492</v>
      </c>
      <c r="BG307" s="70">
        <f t="shared" si="379"/>
        <v>4.0128078784213326E+20</v>
      </c>
      <c r="BH307" s="70">
        <f t="shared" si="380"/>
        <v>327953.06666666665</v>
      </c>
      <c r="BI307" s="99">
        <f t="shared" si="416"/>
        <v>62.312297753986229</v>
      </c>
      <c r="BK307" s="71">
        <f t="shared" si="381"/>
        <v>149</v>
      </c>
      <c r="BL307" s="71">
        <f t="shared" si="382"/>
        <v>7.8199999999999994</v>
      </c>
      <c r="BM307" s="71">
        <v>1</v>
      </c>
      <c r="BN307" s="62">
        <f t="shared" si="383"/>
        <v>1.76</v>
      </c>
      <c r="BO307" s="70">
        <f t="shared" si="339"/>
        <v>18345600</v>
      </c>
      <c r="BP307" s="70">
        <f t="shared" si="384"/>
        <v>4810950144</v>
      </c>
      <c r="BQ307" s="70">
        <f t="shared" si="385"/>
        <v>73097180187.933273</v>
      </c>
      <c r="BR307" s="70">
        <f t="shared" si="386"/>
        <v>5.1782438299100368E+20</v>
      </c>
      <c r="BS307" s="70">
        <f t="shared" si="387"/>
        <v>327953.06666666665</v>
      </c>
      <c r="BT307" s="99">
        <f t="shared" si="415"/>
        <v>15.193917625418916</v>
      </c>
      <c r="BV307" s="71">
        <f t="shared" si="388"/>
        <v>94</v>
      </c>
      <c r="BW307" s="71">
        <f t="shared" si="389"/>
        <v>9.8550000000000004</v>
      </c>
      <c r="BX307" s="71">
        <v>1</v>
      </c>
      <c r="BY307" s="62">
        <f t="shared" si="390"/>
        <v>2.0350000000000001</v>
      </c>
      <c r="BZ307" s="70">
        <f t="shared" si="340"/>
        <v>7200</v>
      </c>
      <c r="CA307" s="70">
        <f t="shared" si="391"/>
        <v>1377288</v>
      </c>
      <c r="CB307" s="70">
        <f t="shared" si="392"/>
        <v>44980113.513032489</v>
      </c>
      <c r="CC307" s="70">
        <f t="shared" si="393"/>
        <v>6.5257791488188508E+20</v>
      </c>
      <c r="CD307" s="70">
        <f t="shared" si="394"/>
        <v>327953.06666666665</v>
      </c>
      <c r="CE307" s="99">
        <f t="shared" si="410"/>
        <v>32.658466140003028</v>
      </c>
      <c r="CG307" s="71">
        <f t="shared" si="395"/>
        <v>44</v>
      </c>
      <c r="CH307" s="71">
        <f t="shared" si="396"/>
        <v>12.14</v>
      </c>
      <c r="CI307" s="71">
        <v>1</v>
      </c>
      <c r="CJ307" s="62">
        <f t="shared" si="397"/>
        <v>2.2850000000000001</v>
      </c>
      <c r="CK307" s="70">
        <f t="shared" si="341"/>
        <v>60</v>
      </c>
      <c r="CL307" s="70">
        <f t="shared" si="398"/>
        <v>6032.4000000000005</v>
      </c>
      <c r="CM307" s="70">
        <f t="shared" si="399"/>
        <v>54110.63725268469</v>
      </c>
      <c r="CN307" s="70">
        <f t="shared" si="400"/>
        <v>8.0388593472004922E+20</v>
      </c>
      <c r="CO307" s="70">
        <f t="shared" si="401"/>
        <v>327953.06666666665</v>
      </c>
      <c r="CP307" s="99">
        <f t="shared" si="417"/>
        <v>8.9700015338314252</v>
      </c>
      <c r="CR307" s="71">
        <f t="shared" si="402"/>
        <v>-19</v>
      </c>
      <c r="CS307" s="71">
        <f t="shared" si="403"/>
        <v>14.74</v>
      </c>
      <c r="CT307" s="71">
        <v>1</v>
      </c>
      <c r="CU307" s="62">
        <f t="shared" si="412"/>
        <v>2.6</v>
      </c>
      <c r="CV307" s="70">
        <f t="shared" si="342"/>
        <v>1</v>
      </c>
      <c r="CW307" s="70">
        <f t="shared" si="404"/>
        <v>-49.4</v>
      </c>
      <c r="CX307" s="70">
        <f t="shared" si="405"/>
        <v>10.582383595410173</v>
      </c>
      <c r="CY307" s="70">
        <f t="shared" si="406"/>
        <v>9.7605260937178946E+20</v>
      </c>
      <c r="CZ307" s="70">
        <f t="shared" si="407"/>
        <v>327953.06666666665</v>
      </c>
    </row>
    <row r="308" spans="1:104">
      <c r="A308" s="62">
        <v>8192</v>
      </c>
      <c r="B308" s="62">
        <f t="shared" si="344"/>
        <v>10.066666666666666</v>
      </c>
      <c r="C308" s="83">
        <f t="shared" si="414"/>
        <v>12.14</v>
      </c>
      <c r="D308" s="87"/>
      <c r="E308" s="65">
        <f t="shared" si="345"/>
        <v>1.5212890458289531E+18</v>
      </c>
      <c r="F308" s="62">
        <f t="shared" si="408"/>
        <v>60.400000000000034</v>
      </c>
      <c r="G308" s="66">
        <v>302</v>
      </c>
      <c r="H308" s="71">
        <f t="shared" si="346"/>
        <v>302</v>
      </c>
      <c r="I308" s="71">
        <f t="shared" si="347"/>
        <v>1</v>
      </c>
      <c r="J308" s="71">
        <v>1</v>
      </c>
      <c r="K308" s="62">
        <f t="shared" si="348"/>
        <v>1</v>
      </c>
      <c r="L308" s="70">
        <f t="shared" si="334"/>
        <v>8821658160000000</v>
      </c>
      <c r="M308" s="70">
        <f t="shared" si="349"/>
        <v>2.66414076432E+18</v>
      </c>
      <c r="N308" s="70">
        <f t="shared" si="350"/>
        <v>1.5212890458289531E+19</v>
      </c>
      <c r="O308" s="70">
        <f t="shared" si="351"/>
        <v>7.6064452291447652E+19</v>
      </c>
      <c r="P308" s="70">
        <f t="shared" si="352"/>
        <v>328226.1333333333</v>
      </c>
      <c r="Q308" s="99">
        <f t="shared" si="413"/>
        <v>5.7102427401851257</v>
      </c>
      <c r="S308" s="71">
        <f t="shared" si="353"/>
        <v>292</v>
      </c>
      <c r="T308" s="71">
        <f t="shared" si="354"/>
        <v>2.0499999999999998</v>
      </c>
      <c r="U308" s="71">
        <v>1</v>
      </c>
      <c r="V308" s="62">
        <f t="shared" si="355"/>
        <v>1.05</v>
      </c>
      <c r="W308" s="70">
        <f t="shared" si="335"/>
        <v>1176221088000000</v>
      </c>
      <c r="X308" s="70">
        <f t="shared" si="356"/>
        <v>3.606293855808E+17</v>
      </c>
      <c r="Y308" s="70">
        <f t="shared" si="357"/>
        <v>7.7966063598733793E+18</v>
      </c>
      <c r="Z308" s="70">
        <f t="shared" si="358"/>
        <v>1.5593212719746767E+20</v>
      </c>
      <c r="AA308" s="70">
        <f t="shared" si="359"/>
        <v>328226.1333333333</v>
      </c>
      <c r="AB308" s="99">
        <f t="shared" si="418"/>
        <v>21.619442762038947</v>
      </c>
      <c r="AD308" s="71">
        <f t="shared" si="360"/>
        <v>267</v>
      </c>
      <c r="AE308" s="71">
        <f t="shared" si="361"/>
        <v>3.2249999999999996</v>
      </c>
      <c r="AF308" s="71">
        <v>1</v>
      </c>
      <c r="AG308" s="62">
        <f t="shared" si="362"/>
        <v>1.175</v>
      </c>
      <c r="AH308" s="70">
        <f t="shared" si="336"/>
        <v>102461925888000</v>
      </c>
      <c r="AI308" s="70">
        <f t="shared" si="363"/>
        <v>3.21448676992128E+16</v>
      </c>
      <c r="AJ308" s="70">
        <f t="shared" si="364"/>
        <v>3.8329352912487206E+17</v>
      </c>
      <c r="AK308" s="70">
        <f t="shared" si="365"/>
        <v>2.4530785863991863E+20</v>
      </c>
      <c r="AL308" s="70">
        <f t="shared" si="366"/>
        <v>328226.1333333333</v>
      </c>
      <c r="AM308" s="99">
        <f t="shared" si="409"/>
        <v>11.923941722561782</v>
      </c>
      <c r="AO308" s="71">
        <f t="shared" si="367"/>
        <v>237</v>
      </c>
      <c r="AP308" s="71">
        <f t="shared" si="368"/>
        <v>4.55</v>
      </c>
      <c r="AQ308" s="71">
        <v>1</v>
      </c>
      <c r="AR308" s="62">
        <f t="shared" si="369"/>
        <v>1.325</v>
      </c>
      <c r="AS308" s="70">
        <f t="shared" si="337"/>
        <v>585496719360</v>
      </c>
      <c r="AT308" s="70">
        <f t="shared" si="370"/>
        <v>183860607297024</v>
      </c>
      <c r="AU308" s="70">
        <f t="shared" si="371"/>
        <v>8449542429836067</v>
      </c>
      <c r="AV308" s="70">
        <f t="shared" si="372"/>
        <v>3.4609325792608682E+20</v>
      </c>
      <c r="AW308" s="70">
        <f t="shared" si="373"/>
        <v>328226.1333333333</v>
      </c>
      <c r="AX308" s="99">
        <f t="shared" si="419"/>
        <v>45.956241274597559</v>
      </c>
      <c r="AZ308" s="71">
        <f t="shared" si="374"/>
        <v>200</v>
      </c>
      <c r="BA308" s="71">
        <f t="shared" si="375"/>
        <v>6.06</v>
      </c>
      <c r="BB308" s="71">
        <v>15</v>
      </c>
      <c r="BC308" s="62">
        <f t="shared" si="376"/>
        <v>1.51</v>
      </c>
      <c r="BD308" s="70">
        <f t="shared" si="338"/>
        <v>46467993600</v>
      </c>
      <c r="BE308" s="70">
        <f t="shared" si="377"/>
        <v>14033334067200</v>
      </c>
      <c r="BF308" s="70">
        <f t="shared" si="378"/>
        <v>66630404643226.484</v>
      </c>
      <c r="BG308" s="70">
        <f t="shared" si="379"/>
        <v>4.6095058088617279E+20</v>
      </c>
      <c r="BH308" s="70">
        <f t="shared" si="380"/>
        <v>328226.1333333333</v>
      </c>
      <c r="BI308" s="99">
        <f t="shared" si="416"/>
        <v>4.748009583763932</v>
      </c>
      <c r="BK308" s="71">
        <f t="shared" si="381"/>
        <v>150</v>
      </c>
      <c r="BL308" s="71">
        <f t="shared" si="382"/>
        <v>7.8199999999999994</v>
      </c>
      <c r="BM308" s="71">
        <v>1</v>
      </c>
      <c r="BN308" s="62">
        <f t="shared" si="383"/>
        <v>1.76</v>
      </c>
      <c r="BO308" s="70">
        <f t="shared" si="339"/>
        <v>18345600</v>
      </c>
      <c r="BP308" s="70">
        <f t="shared" si="384"/>
        <v>4843238400</v>
      </c>
      <c r="BQ308" s="70">
        <f t="shared" si="385"/>
        <v>83966610636.800827</v>
      </c>
      <c r="BR308" s="70">
        <f t="shared" si="386"/>
        <v>5.9482401691912058E+20</v>
      </c>
      <c r="BS308" s="70">
        <f t="shared" si="387"/>
        <v>328226.1333333333</v>
      </c>
      <c r="BT308" s="99">
        <f t="shared" si="415"/>
        <v>17.33687332773064</v>
      </c>
      <c r="BV308" s="71">
        <f t="shared" si="388"/>
        <v>95</v>
      </c>
      <c r="BW308" s="71">
        <f t="shared" si="389"/>
        <v>9.8550000000000004</v>
      </c>
      <c r="BX308" s="71">
        <v>1</v>
      </c>
      <c r="BY308" s="62">
        <f t="shared" si="390"/>
        <v>2.0350000000000001</v>
      </c>
      <c r="BZ308" s="70">
        <f t="shared" si="340"/>
        <v>7200</v>
      </c>
      <c r="CA308" s="70">
        <f t="shared" si="391"/>
        <v>1391940</v>
      </c>
      <c r="CB308" s="70">
        <f t="shared" si="392"/>
        <v>51668582.400000341</v>
      </c>
      <c r="CC308" s="70">
        <f t="shared" si="393"/>
        <v>7.4961517733221656E+20</v>
      </c>
      <c r="CD308" s="70">
        <f t="shared" si="394"/>
        <v>328226.1333333333</v>
      </c>
      <c r="CE308" s="99">
        <f t="shared" si="410"/>
        <v>37.119834475624195</v>
      </c>
      <c r="CG308" s="71">
        <f t="shared" si="395"/>
        <v>45</v>
      </c>
      <c r="CH308" s="71">
        <f t="shared" si="396"/>
        <v>12.14</v>
      </c>
      <c r="CI308" s="71">
        <v>1</v>
      </c>
      <c r="CJ308" s="62">
        <f t="shared" si="397"/>
        <v>2.2850000000000001</v>
      </c>
      <c r="CK308" s="70">
        <f t="shared" si="341"/>
        <v>60</v>
      </c>
      <c r="CL308" s="70">
        <f t="shared" si="398"/>
        <v>6169.5</v>
      </c>
      <c r="CM308" s="70">
        <f t="shared" si="399"/>
        <v>62156.800000000185</v>
      </c>
      <c r="CN308" s="70">
        <f t="shared" si="400"/>
        <v>9.2342245081817455E+20</v>
      </c>
      <c r="CO308" s="70">
        <f t="shared" si="401"/>
        <v>328226.1333333333</v>
      </c>
      <c r="CP308" s="99">
        <f t="shared" si="417"/>
        <v>10.074852094983417</v>
      </c>
      <c r="CR308" s="71">
        <f t="shared" si="402"/>
        <v>-18</v>
      </c>
      <c r="CS308" s="71">
        <f t="shared" si="403"/>
        <v>14.74</v>
      </c>
      <c r="CT308" s="71">
        <v>1</v>
      </c>
      <c r="CU308" s="62">
        <f t="shared" si="412"/>
        <v>2.6</v>
      </c>
      <c r="CV308" s="70">
        <f t="shared" si="342"/>
        <v>1</v>
      </c>
      <c r="CW308" s="70">
        <f t="shared" si="404"/>
        <v>-46.800000000000004</v>
      </c>
      <c r="CX308" s="70">
        <f t="shared" si="405"/>
        <v>12.155966627995276</v>
      </c>
      <c r="CY308" s="70">
        <f t="shared" si="406"/>
        <v>1.1211900267759385E+21</v>
      </c>
      <c r="CZ308" s="70">
        <f t="shared" si="407"/>
        <v>328226.1333333333</v>
      </c>
    </row>
    <row r="309" spans="1:104">
      <c r="A309" s="62">
        <v>8192</v>
      </c>
      <c r="B309" s="62">
        <f t="shared" si="344"/>
        <v>10.1</v>
      </c>
      <c r="C309" s="83">
        <f t="shared" si="414"/>
        <v>12.14</v>
      </c>
      <c r="D309" s="87"/>
      <c r="E309" s="65">
        <f t="shared" si="345"/>
        <v>1.7475022244187272E+18</v>
      </c>
      <c r="F309" s="62">
        <f t="shared" si="408"/>
        <v>60.60000000000003</v>
      </c>
      <c r="G309" s="66">
        <v>303</v>
      </c>
      <c r="H309" s="71">
        <f t="shared" si="346"/>
        <v>303</v>
      </c>
      <c r="I309" s="71">
        <f t="shared" si="347"/>
        <v>1</v>
      </c>
      <c r="J309" s="71">
        <v>1</v>
      </c>
      <c r="K309" s="62">
        <f t="shared" si="348"/>
        <v>1</v>
      </c>
      <c r="L309" s="70">
        <f t="shared" si="334"/>
        <v>8821658160000000</v>
      </c>
      <c r="M309" s="70">
        <f t="shared" si="349"/>
        <v>2.67296242248E+18</v>
      </c>
      <c r="N309" s="70">
        <f t="shared" si="350"/>
        <v>1.7475022244187271E+19</v>
      </c>
      <c r="O309" s="70">
        <f t="shared" si="351"/>
        <v>8.737511122093636E+19</v>
      </c>
      <c r="P309" s="70">
        <f t="shared" si="352"/>
        <v>328499.20000000001</v>
      </c>
      <c r="Q309" s="99">
        <f t="shared" si="413"/>
        <v>6.5376984342240689</v>
      </c>
      <c r="S309" s="71">
        <f t="shared" si="353"/>
        <v>293</v>
      </c>
      <c r="T309" s="71">
        <f t="shared" si="354"/>
        <v>2.0499999999999998</v>
      </c>
      <c r="U309" s="71">
        <v>1</v>
      </c>
      <c r="V309" s="62">
        <f t="shared" si="355"/>
        <v>1.05</v>
      </c>
      <c r="W309" s="70">
        <f t="shared" si="335"/>
        <v>1176221088000000</v>
      </c>
      <c r="X309" s="70">
        <f t="shared" si="356"/>
        <v>3.618644177232E+17</v>
      </c>
      <c r="Y309" s="70">
        <f t="shared" si="357"/>
        <v>8.9559489001459712E+18</v>
      </c>
      <c r="Z309" s="70">
        <f t="shared" si="358"/>
        <v>1.7911897800291952E+20</v>
      </c>
      <c r="AA309" s="70">
        <f t="shared" si="359"/>
        <v>328499.20000000001</v>
      </c>
      <c r="AB309" s="99">
        <f t="shared" si="418"/>
        <v>24.74945991234933</v>
      </c>
      <c r="AD309" s="71">
        <f t="shared" si="360"/>
        <v>268</v>
      </c>
      <c r="AE309" s="71">
        <f t="shared" si="361"/>
        <v>3.2249999999999996</v>
      </c>
      <c r="AF309" s="71">
        <v>1</v>
      </c>
      <c r="AG309" s="62">
        <f t="shared" si="362"/>
        <v>1.175</v>
      </c>
      <c r="AH309" s="70">
        <f t="shared" si="336"/>
        <v>102461925888000</v>
      </c>
      <c r="AI309" s="70">
        <f t="shared" si="363"/>
        <v>3.22652604621312E+16</v>
      </c>
      <c r="AJ309" s="70">
        <f t="shared" si="364"/>
        <v>4.4028864638674874E+17</v>
      </c>
      <c r="AK309" s="70">
        <f t="shared" si="365"/>
        <v>2.8178473368751974E+20</v>
      </c>
      <c r="AL309" s="70">
        <f t="shared" si="366"/>
        <v>328499.20000000001</v>
      </c>
      <c r="AM309" s="99">
        <f t="shared" si="409"/>
        <v>13.645903987153698</v>
      </c>
      <c r="AO309" s="71">
        <f t="shared" si="367"/>
        <v>238</v>
      </c>
      <c r="AP309" s="71">
        <f t="shared" si="368"/>
        <v>4.55</v>
      </c>
      <c r="AQ309" s="71">
        <v>1</v>
      </c>
      <c r="AR309" s="62">
        <f t="shared" si="369"/>
        <v>1.325</v>
      </c>
      <c r="AS309" s="70">
        <f t="shared" si="337"/>
        <v>585496719360</v>
      </c>
      <c r="AT309" s="70">
        <f t="shared" si="370"/>
        <v>184636390450176</v>
      </c>
      <c r="AU309" s="70">
        <f t="shared" si="371"/>
        <v>9705975489630342</v>
      </c>
      <c r="AV309" s="70">
        <f t="shared" si="372"/>
        <v>3.975567560552604E+20</v>
      </c>
      <c r="AW309" s="70">
        <f t="shared" si="373"/>
        <v>328499.20000000001</v>
      </c>
      <c r="AX309" s="99">
        <f t="shared" si="419"/>
        <v>52.568052624758678</v>
      </c>
      <c r="AZ309" s="71">
        <f t="shared" si="374"/>
        <v>201</v>
      </c>
      <c r="BA309" s="71">
        <f t="shared" si="375"/>
        <v>6.06</v>
      </c>
      <c r="BB309" s="71">
        <v>1</v>
      </c>
      <c r="BC309" s="62">
        <f t="shared" si="376"/>
        <v>1.51</v>
      </c>
      <c r="BD309" s="70">
        <f t="shared" si="338"/>
        <v>46467993600</v>
      </c>
      <c r="BE309" s="70">
        <f t="shared" si="377"/>
        <v>14103500737536</v>
      </c>
      <c r="BF309" s="70">
        <f t="shared" si="378"/>
        <v>76538236206461.062</v>
      </c>
      <c r="BG309" s="70">
        <f t="shared" si="379"/>
        <v>5.2949317399887433E+20</v>
      </c>
      <c r="BH309" s="70">
        <f t="shared" si="380"/>
        <v>328499.20000000001</v>
      </c>
      <c r="BI309" s="99">
        <f t="shared" si="416"/>
        <v>5.4268963167958066</v>
      </c>
      <c r="BK309" s="71">
        <f t="shared" si="381"/>
        <v>151</v>
      </c>
      <c r="BL309" s="71">
        <f t="shared" si="382"/>
        <v>7.8199999999999994</v>
      </c>
      <c r="BM309" s="71">
        <v>1</v>
      </c>
      <c r="BN309" s="62">
        <f t="shared" si="383"/>
        <v>1.76</v>
      </c>
      <c r="BO309" s="70">
        <f t="shared" si="339"/>
        <v>18345600</v>
      </c>
      <c r="BP309" s="70">
        <f t="shared" si="384"/>
        <v>4875526656</v>
      </c>
      <c r="BQ309" s="70">
        <f t="shared" si="385"/>
        <v>96452307513.169662</v>
      </c>
      <c r="BR309" s="70">
        <f t="shared" si="386"/>
        <v>6.8327336974772221E+20</v>
      </c>
      <c r="BS309" s="70">
        <f t="shared" si="387"/>
        <v>328499.20000000001</v>
      </c>
      <c r="BT309" s="99">
        <f t="shared" si="415"/>
        <v>19.782951528830626</v>
      </c>
      <c r="BV309" s="71">
        <f t="shared" si="388"/>
        <v>96</v>
      </c>
      <c r="BW309" s="71">
        <f t="shared" si="389"/>
        <v>9.8550000000000004</v>
      </c>
      <c r="BX309" s="71">
        <v>1</v>
      </c>
      <c r="BY309" s="62">
        <f t="shared" si="390"/>
        <v>2.0350000000000001</v>
      </c>
      <c r="BZ309" s="70">
        <f t="shared" si="340"/>
        <v>7200</v>
      </c>
      <c r="CA309" s="70">
        <f t="shared" si="391"/>
        <v>1406592</v>
      </c>
      <c r="CB309" s="70">
        <f t="shared" si="392"/>
        <v>59351615.607909143</v>
      </c>
      <c r="CC309" s="70">
        <f t="shared" si="393"/>
        <v>8.6108172108232786E+20</v>
      </c>
      <c r="CD309" s="70">
        <f t="shared" si="394"/>
        <v>328499.20000000001</v>
      </c>
      <c r="CE309" s="99">
        <f t="shared" si="410"/>
        <v>42.195331416579322</v>
      </c>
      <c r="CG309" s="71">
        <f t="shared" si="395"/>
        <v>46</v>
      </c>
      <c r="CH309" s="71">
        <f t="shared" si="396"/>
        <v>12.14</v>
      </c>
      <c r="CI309" s="71">
        <v>1</v>
      </c>
      <c r="CJ309" s="62">
        <f t="shared" si="397"/>
        <v>2.2850000000000001</v>
      </c>
      <c r="CK309" s="70">
        <f t="shared" si="341"/>
        <v>60</v>
      </c>
      <c r="CL309" s="70">
        <f t="shared" si="398"/>
        <v>6306.6</v>
      </c>
      <c r="CM309" s="70">
        <f t="shared" si="399"/>
        <v>71399.413911879921</v>
      </c>
      <c r="CN309" s="70">
        <f t="shared" si="400"/>
        <v>1.0607338502221675E+21</v>
      </c>
      <c r="CO309" s="70">
        <f t="shared" si="401"/>
        <v>328499.20000000001</v>
      </c>
      <c r="CP309" s="99">
        <f t="shared" si="417"/>
        <v>11.321379810338362</v>
      </c>
      <c r="CR309" s="71">
        <f t="shared" si="402"/>
        <v>-17</v>
      </c>
      <c r="CS309" s="71">
        <f t="shared" si="403"/>
        <v>14.74</v>
      </c>
      <c r="CT309" s="71">
        <v>1</v>
      </c>
      <c r="CU309" s="62">
        <f t="shared" si="412"/>
        <v>2.6</v>
      </c>
      <c r="CV309" s="70">
        <f t="shared" si="342"/>
        <v>1</v>
      </c>
      <c r="CW309" s="70">
        <f t="shared" si="404"/>
        <v>-44.2</v>
      </c>
      <c r="CX309" s="70">
        <f t="shared" si="405"/>
        <v>13.963538868977027</v>
      </c>
      <c r="CY309" s="70">
        <f t="shared" si="406"/>
        <v>1.2879091393966018E+21</v>
      </c>
      <c r="CZ309" s="70">
        <f t="shared" si="407"/>
        <v>328499.20000000001</v>
      </c>
    </row>
    <row r="310" spans="1:104">
      <c r="A310" s="62">
        <v>8192</v>
      </c>
      <c r="B310" s="62">
        <f t="shared" si="344"/>
        <v>10.133333333333333</v>
      </c>
      <c r="C310" s="83">
        <f t="shared" si="414"/>
        <v>12.14</v>
      </c>
      <c r="D310" s="87"/>
      <c r="E310" s="65">
        <f t="shared" si="345"/>
        <v>2.0073529305434519E+18</v>
      </c>
      <c r="F310" s="62">
        <f t="shared" si="408"/>
        <v>60.800000000000033</v>
      </c>
      <c r="G310" s="66">
        <v>304</v>
      </c>
      <c r="H310" s="71">
        <f t="shared" si="346"/>
        <v>304</v>
      </c>
      <c r="I310" s="71">
        <f t="shared" si="347"/>
        <v>1</v>
      </c>
      <c r="J310" s="71">
        <v>1</v>
      </c>
      <c r="K310" s="62">
        <f t="shared" si="348"/>
        <v>1</v>
      </c>
      <c r="L310" s="70">
        <f t="shared" si="334"/>
        <v>8821658160000000</v>
      </c>
      <c r="M310" s="70">
        <f t="shared" si="349"/>
        <v>2.68178408064E+18</v>
      </c>
      <c r="N310" s="70">
        <f t="shared" si="350"/>
        <v>2.0073529305434518E+19</v>
      </c>
      <c r="O310" s="70">
        <f t="shared" si="351"/>
        <v>1.0036764652717259E+20</v>
      </c>
      <c r="P310" s="70">
        <f t="shared" si="352"/>
        <v>328772.26666666666</v>
      </c>
      <c r="Q310" s="99">
        <f t="shared" si="413"/>
        <v>7.4851400045017895</v>
      </c>
      <c r="S310" s="71">
        <f t="shared" si="353"/>
        <v>294</v>
      </c>
      <c r="T310" s="71">
        <f t="shared" si="354"/>
        <v>2.0499999999999998</v>
      </c>
      <c r="U310" s="71">
        <v>1</v>
      </c>
      <c r="V310" s="62">
        <f t="shared" si="355"/>
        <v>1.05</v>
      </c>
      <c r="W310" s="70">
        <f t="shared" si="335"/>
        <v>1176221088000000</v>
      </c>
      <c r="X310" s="70">
        <f t="shared" si="356"/>
        <v>3.630994498656E+17</v>
      </c>
      <c r="Y310" s="70">
        <f t="shared" si="357"/>
        <v>1.0287683769035184E+19</v>
      </c>
      <c r="Z310" s="70">
        <f t="shared" si="358"/>
        <v>2.0575367538070379E+20</v>
      </c>
      <c r="AA310" s="70">
        <f t="shared" si="359"/>
        <v>328772.26666666666</v>
      </c>
      <c r="AB310" s="99">
        <f t="shared" si="418"/>
        <v>28.332964351345435</v>
      </c>
      <c r="AD310" s="71">
        <f t="shared" si="360"/>
        <v>269</v>
      </c>
      <c r="AE310" s="71">
        <f t="shared" si="361"/>
        <v>3.2249999999999996</v>
      </c>
      <c r="AF310" s="71">
        <v>1</v>
      </c>
      <c r="AG310" s="62">
        <f t="shared" si="362"/>
        <v>1.175</v>
      </c>
      <c r="AH310" s="70">
        <f t="shared" si="336"/>
        <v>102461925888000</v>
      </c>
      <c r="AI310" s="70">
        <f t="shared" si="363"/>
        <v>3.23856532250496E+16</v>
      </c>
      <c r="AJ310" s="70">
        <f t="shared" si="364"/>
        <v>5.0575884382832947E+17</v>
      </c>
      <c r="AK310" s="70">
        <f t="shared" si="365"/>
        <v>3.2368566005013158E+20</v>
      </c>
      <c r="AL310" s="70">
        <f t="shared" si="366"/>
        <v>328772.26666666666</v>
      </c>
      <c r="AM310" s="99">
        <f t="shared" si="409"/>
        <v>15.616755984935205</v>
      </c>
      <c r="AO310" s="71">
        <f t="shared" si="367"/>
        <v>239</v>
      </c>
      <c r="AP310" s="71">
        <f t="shared" si="368"/>
        <v>4.55</v>
      </c>
      <c r="AQ310" s="71">
        <v>1</v>
      </c>
      <c r="AR310" s="62">
        <f t="shared" si="369"/>
        <v>1.325</v>
      </c>
      <c r="AS310" s="70">
        <f t="shared" si="337"/>
        <v>585496719360</v>
      </c>
      <c r="AT310" s="70">
        <f t="shared" si="370"/>
        <v>185412173603328</v>
      </c>
      <c r="AU310" s="70">
        <f t="shared" si="371"/>
        <v>1.1149238078579914E+16</v>
      </c>
      <c r="AV310" s="70">
        <f t="shared" si="372"/>
        <v>4.5667279169863529E+20</v>
      </c>
      <c r="AW310" s="70">
        <f t="shared" si="373"/>
        <v>328772.26666666666</v>
      </c>
      <c r="AX310" s="99">
        <f t="shared" si="419"/>
        <v>60.13217935966096</v>
      </c>
      <c r="AZ310" s="71">
        <f t="shared" si="374"/>
        <v>202</v>
      </c>
      <c r="BA310" s="71">
        <f t="shared" si="375"/>
        <v>6.06</v>
      </c>
      <c r="BB310" s="71">
        <v>1</v>
      </c>
      <c r="BC310" s="62">
        <f t="shared" si="376"/>
        <v>1.51</v>
      </c>
      <c r="BD310" s="70">
        <f t="shared" si="338"/>
        <v>46467993600</v>
      </c>
      <c r="BE310" s="70">
        <f t="shared" si="377"/>
        <v>14173667407872</v>
      </c>
      <c r="BF310" s="70">
        <f t="shared" si="378"/>
        <v>87919346024736.344</v>
      </c>
      <c r="BG310" s="70">
        <f t="shared" si="379"/>
        <v>6.0822793795466586E+20</v>
      </c>
      <c r="BH310" s="70">
        <f t="shared" si="380"/>
        <v>328772.26666666666</v>
      </c>
      <c r="BI310" s="99">
        <f t="shared" si="416"/>
        <v>6.2030061447544815</v>
      </c>
      <c r="BK310" s="71">
        <f t="shared" si="381"/>
        <v>152</v>
      </c>
      <c r="BL310" s="71">
        <f t="shared" si="382"/>
        <v>7.8199999999999994</v>
      </c>
      <c r="BM310" s="71">
        <v>1</v>
      </c>
      <c r="BN310" s="62">
        <f t="shared" si="383"/>
        <v>1.76</v>
      </c>
      <c r="BO310" s="70">
        <f t="shared" si="339"/>
        <v>18345600</v>
      </c>
      <c r="BP310" s="70">
        <f t="shared" si="384"/>
        <v>4907814912</v>
      </c>
      <c r="BQ310" s="70">
        <f t="shared" si="385"/>
        <v>110794606976.04614</v>
      </c>
      <c r="BR310" s="70">
        <f t="shared" si="386"/>
        <v>7.8487499584248965E+20</v>
      </c>
      <c r="BS310" s="70">
        <f t="shared" si="387"/>
        <v>328772.26666666666</v>
      </c>
      <c r="BT310" s="99">
        <f t="shared" si="415"/>
        <v>22.575139642113328</v>
      </c>
      <c r="BV310" s="71">
        <f t="shared" si="388"/>
        <v>97</v>
      </c>
      <c r="BW310" s="71">
        <f t="shared" si="389"/>
        <v>9.8550000000000004</v>
      </c>
      <c r="BX310" s="71">
        <v>1</v>
      </c>
      <c r="BY310" s="62">
        <f t="shared" si="390"/>
        <v>2.0350000000000001</v>
      </c>
      <c r="BZ310" s="70">
        <f t="shared" si="340"/>
        <v>7200</v>
      </c>
      <c r="CA310" s="70">
        <f t="shared" si="391"/>
        <v>1421244</v>
      </c>
      <c r="CB310" s="70">
        <f t="shared" si="392"/>
        <v>68177103.215221599</v>
      </c>
      <c r="CC310" s="70">
        <f t="shared" si="393"/>
        <v>9.8912315652528603E+20</v>
      </c>
      <c r="CD310" s="70">
        <f t="shared" si="394"/>
        <v>328772.26666666666</v>
      </c>
      <c r="CE310" s="99">
        <f t="shared" si="410"/>
        <v>47.970020077637336</v>
      </c>
      <c r="CG310" s="71">
        <f t="shared" si="395"/>
        <v>47</v>
      </c>
      <c r="CH310" s="71">
        <f t="shared" si="396"/>
        <v>12.14</v>
      </c>
      <c r="CI310" s="71">
        <v>1</v>
      </c>
      <c r="CJ310" s="62">
        <f t="shared" si="397"/>
        <v>2.2850000000000001</v>
      </c>
      <c r="CK310" s="70">
        <f t="shared" si="341"/>
        <v>60</v>
      </c>
      <c r="CL310" s="70">
        <f t="shared" si="398"/>
        <v>6443.7000000000007</v>
      </c>
      <c r="CM310" s="70">
        <f t="shared" si="399"/>
        <v>82016.389308328886</v>
      </c>
      <c r="CN310" s="70">
        <f t="shared" si="400"/>
        <v>1.2184632288398753E+21</v>
      </c>
      <c r="CO310" s="70">
        <f t="shared" si="401"/>
        <v>328772.26666666666</v>
      </c>
      <c r="CP310" s="99">
        <f t="shared" si="417"/>
        <v>12.72815142050823</v>
      </c>
      <c r="CR310" s="71">
        <f t="shared" si="402"/>
        <v>-16</v>
      </c>
      <c r="CS310" s="71">
        <f t="shared" si="403"/>
        <v>14.74</v>
      </c>
      <c r="CT310" s="71">
        <v>1</v>
      </c>
      <c r="CU310" s="62">
        <f t="shared" si="412"/>
        <v>2.6</v>
      </c>
      <c r="CV310" s="70">
        <f t="shared" si="342"/>
        <v>1</v>
      </c>
      <c r="CW310" s="70">
        <f t="shared" si="404"/>
        <v>-41.6</v>
      </c>
      <c r="CX310" s="70">
        <f t="shared" si="405"/>
        <v>16.039894128731071</v>
      </c>
      <c r="CY310" s="70">
        <f t="shared" si="406"/>
        <v>1.4794191098105241E+21</v>
      </c>
      <c r="CZ310" s="70">
        <f t="shared" si="407"/>
        <v>328772.26666666666</v>
      </c>
    </row>
    <row r="311" spans="1:104">
      <c r="A311" s="62">
        <v>8192</v>
      </c>
      <c r="B311" s="62">
        <f t="shared" si="344"/>
        <v>10.166666666666666</v>
      </c>
      <c r="C311" s="83">
        <f t="shared" si="414"/>
        <v>12.14</v>
      </c>
      <c r="D311" s="87"/>
      <c r="E311" s="65">
        <f t="shared" si="345"/>
        <v>2.3058430092137411E+18</v>
      </c>
      <c r="F311" s="62">
        <f t="shared" si="408"/>
        <v>61.000000000000036</v>
      </c>
      <c r="G311" s="66">
        <v>305</v>
      </c>
      <c r="H311" s="71">
        <f t="shared" si="346"/>
        <v>305</v>
      </c>
      <c r="I311" s="71">
        <f t="shared" si="347"/>
        <v>1</v>
      </c>
      <c r="J311" s="71">
        <v>1</v>
      </c>
      <c r="K311" s="62">
        <f t="shared" si="348"/>
        <v>1</v>
      </c>
      <c r="L311" s="70">
        <f t="shared" si="334"/>
        <v>8821658160000000</v>
      </c>
      <c r="M311" s="70">
        <f t="shared" si="349"/>
        <v>2.6906057388E+18</v>
      </c>
      <c r="N311" s="70">
        <f t="shared" si="350"/>
        <v>2.3058430092137411E+19</v>
      </c>
      <c r="O311" s="70">
        <f t="shared" si="351"/>
        <v>1.1529215046068706E+20</v>
      </c>
      <c r="P311" s="70">
        <f t="shared" si="352"/>
        <v>329045.33333333331</v>
      </c>
      <c r="Q311" s="99">
        <f t="shared" si="413"/>
        <v>8.569977295306515</v>
      </c>
      <c r="S311" s="71">
        <f t="shared" si="353"/>
        <v>295</v>
      </c>
      <c r="T311" s="71">
        <f t="shared" si="354"/>
        <v>2.0499999999999998</v>
      </c>
      <c r="U311" s="71">
        <v>1</v>
      </c>
      <c r="V311" s="62">
        <f t="shared" si="355"/>
        <v>1.05</v>
      </c>
      <c r="W311" s="70">
        <f t="shared" si="335"/>
        <v>1176221088000000</v>
      </c>
      <c r="X311" s="70">
        <f t="shared" si="356"/>
        <v>3.64334482008E+17</v>
      </c>
      <c r="Y311" s="70">
        <f t="shared" si="357"/>
        <v>1.1817445422220415E+19</v>
      </c>
      <c r="Z311" s="70">
        <f t="shared" si="358"/>
        <v>2.3634890844440841E+20</v>
      </c>
      <c r="AA311" s="70">
        <f t="shared" si="359"/>
        <v>329045.33333333331</v>
      </c>
      <c r="AB311" s="99">
        <f t="shared" si="418"/>
        <v>32.435704018706993</v>
      </c>
      <c r="AD311" s="71">
        <f t="shared" si="360"/>
        <v>270</v>
      </c>
      <c r="AE311" s="71">
        <f t="shared" si="361"/>
        <v>3.2249999999999996</v>
      </c>
      <c r="AF311" s="71">
        <v>1</v>
      </c>
      <c r="AG311" s="62">
        <f t="shared" si="362"/>
        <v>1.175</v>
      </c>
      <c r="AH311" s="70">
        <f t="shared" si="336"/>
        <v>102461925888000</v>
      </c>
      <c r="AI311" s="70">
        <f t="shared" si="363"/>
        <v>3.2506045987968E+16</v>
      </c>
      <c r="AJ311" s="70">
        <f t="shared" si="364"/>
        <v>5.8096435193080435E+17</v>
      </c>
      <c r="AK311" s="70">
        <f t="shared" si="365"/>
        <v>3.7181718523571569E+20</v>
      </c>
      <c r="AL311" s="70">
        <f t="shared" si="366"/>
        <v>329045.33333333331</v>
      </c>
      <c r="AM311" s="99">
        <f t="shared" si="409"/>
        <v>17.872501384691521</v>
      </c>
      <c r="AO311" s="71">
        <f t="shared" si="367"/>
        <v>240</v>
      </c>
      <c r="AP311" s="71">
        <f t="shared" si="368"/>
        <v>4.55</v>
      </c>
      <c r="AQ311" s="71">
        <v>15</v>
      </c>
      <c r="AR311" s="62">
        <f t="shared" si="369"/>
        <v>1.325</v>
      </c>
      <c r="AS311" s="70">
        <f t="shared" si="337"/>
        <v>8782450790400</v>
      </c>
      <c r="AT311" s="70">
        <f t="shared" si="370"/>
        <v>2792819351347200</v>
      </c>
      <c r="AU311" s="70">
        <f t="shared" si="371"/>
        <v>1.2807111440335056E+16</v>
      </c>
      <c r="AV311" s="70">
        <f t="shared" si="372"/>
        <v>5.2457928459612612E+20</v>
      </c>
      <c r="AW311" s="70">
        <f t="shared" si="373"/>
        <v>329045.33333333331</v>
      </c>
      <c r="AX311" s="99">
        <f t="shared" si="419"/>
        <v>4.5857285521017186</v>
      </c>
      <c r="AZ311" s="71">
        <f t="shared" si="374"/>
        <v>203</v>
      </c>
      <c r="BA311" s="71">
        <f t="shared" si="375"/>
        <v>6.06</v>
      </c>
      <c r="BB311" s="71">
        <v>1</v>
      </c>
      <c r="BC311" s="62">
        <f t="shared" si="376"/>
        <v>1.51</v>
      </c>
      <c r="BD311" s="70">
        <f t="shared" si="338"/>
        <v>46467993600</v>
      </c>
      <c r="BE311" s="70">
        <f t="shared" si="377"/>
        <v>14243834078208</v>
      </c>
      <c r="BF311" s="70">
        <f t="shared" si="378"/>
        <v>100992808151029.73</v>
      </c>
      <c r="BG311" s="70">
        <f t="shared" si="379"/>
        <v>6.9867043179176342E+20</v>
      </c>
      <c r="BH311" s="70">
        <f t="shared" si="380"/>
        <v>329045.33333333331</v>
      </c>
      <c r="BI311" s="99">
        <f t="shared" si="416"/>
        <v>7.0902825458730367</v>
      </c>
      <c r="BK311" s="71">
        <f t="shared" si="381"/>
        <v>153</v>
      </c>
      <c r="BL311" s="71">
        <f t="shared" si="382"/>
        <v>7.8199999999999994</v>
      </c>
      <c r="BM311" s="71">
        <v>1</v>
      </c>
      <c r="BN311" s="62">
        <f t="shared" si="383"/>
        <v>1.76</v>
      </c>
      <c r="BO311" s="70">
        <f t="shared" si="339"/>
        <v>18345600</v>
      </c>
      <c r="BP311" s="70">
        <f t="shared" si="384"/>
        <v>4940103168</v>
      </c>
      <c r="BQ311" s="70">
        <f t="shared" si="385"/>
        <v>127269582775.92726</v>
      </c>
      <c r="BR311" s="70">
        <f t="shared" si="386"/>
        <v>9.0158461660257269E+20</v>
      </c>
      <c r="BS311" s="70">
        <f t="shared" si="387"/>
        <v>329045.33333333331</v>
      </c>
      <c r="BT311" s="99">
        <f t="shared" si="415"/>
        <v>25.762535406209409</v>
      </c>
      <c r="BV311" s="71">
        <f t="shared" si="388"/>
        <v>98</v>
      </c>
      <c r="BW311" s="71">
        <f t="shared" si="389"/>
        <v>9.8550000000000004</v>
      </c>
      <c r="BX311" s="71">
        <v>1</v>
      </c>
      <c r="BY311" s="62">
        <f t="shared" si="390"/>
        <v>2.0350000000000001</v>
      </c>
      <c r="BZ311" s="70">
        <f t="shared" si="340"/>
        <v>7200</v>
      </c>
      <c r="CA311" s="70">
        <f t="shared" si="391"/>
        <v>1435896</v>
      </c>
      <c r="CB311" s="70">
        <f t="shared" si="392"/>
        <v>78314926.311788097</v>
      </c>
      <c r="CC311" s="70">
        <f t="shared" si="393"/>
        <v>1.1362041427900709E+21</v>
      </c>
      <c r="CD311" s="70">
        <f t="shared" si="394"/>
        <v>329045.33333333331</v>
      </c>
      <c r="CE311" s="99">
        <f t="shared" si="410"/>
        <v>54.540806793659222</v>
      </c>
      <c r="CG311" s="71">
        <f t="shared" si="395"/>
        <v>48</v>
      </c>
      <c r="CH311" s="71">
        <f t="shared" si="396"/>
        <v>12.14</v>
      </c>
      <c r="CI311" s="71">
        <v>1</v>
      </c>
      <c r="CJ311" s="62">
        <f t="shared" si="397"/>
        <v>2.2850000000000001</v>
      </c>
      <c r="CK311" s="70">
        <f t="shared" si="341"/>
        <v>60</v>
      </c>
      <c r="CL311" s="70">
        <f t="shared" si="398"/>
        <v>6580.8</v>
      </c>
      <c r="CM311" s="70">
        <f t="shared" si="399"/>
        <v>94212.091481273819</v>
      </c>
      <c r="CN311" s="70">
        <f t="shared" si="400"/>
        <v>1.3996467065927411E+21</v>
      </c>
      <c r="CO311" s="70">
        <f t="shared" si="401"/>
        <v>329045.33333333331</v>
      </c>
      <c r="CP311" s="99">
        <f t="shared" si="417"/>
        <v>14.316206461414087</v>
      </c>
      <c r="CR311" s="71">
        <f t="shared" si="402"/>
        <v>-15</v>
      </c>
      <c r="CS311" s="71">
        <f t="shared" si="403"/>
        <v>14.74</v>
      </c>
      <c r="CT311" s="71">
        <v>1</v>
      </c>
      <c r="CU311" s="62">
        <f t="shared" si="412"/>
        <v>2.6</v>
      </c>
      <c r="CV311" s="70">
        <f t="shared" si="342"/>
        <v>1</v>
      </c>
      <c r="CW311" s="70">
        <f t="shared" si="404"/>
        <v>-39</v>
      </c>
      <c r="CX311" s="70">
        <f t="shared" si="405"/>
        <v>18.424999999999983</v>
      </c>
      <c r="CY311" s="70">
        <f t="shared" si="406"/>
        <v>1.6994062977905273E+21</v>
      </c>
      <c r="CZ311" s="70">
        <f t="shared" si="407"/>
        <v>329045.33333333331</v>
      </c>
    </row>
    <row r="312" spans="1:104">
      <c r="A312" s="62">
        <v>8192</v>
      </c>
      <c r="B312" s="62">
        <f t="shared" si="344"/>
        <v>10.199999999999999</v>
      </c>
      <c r="C312" s="83">
        <f t="shared" si="414"/>
        <v>12.14</v>
      </c>
      <c r="D312" s="87"/>
      <c r="E312" s="65">
        <f t="shared" si="345"/>
        <v>2.6487180715652372E+18</v>
      </c>
      <c r="F312" s="62">
        <f t="shared" si="408"/>
        <v>61.200000000000038</v>
      </c>
      <c r="G312" s="66">
        <v>306</v>
      </c>
      <c r="H312" s="71">
        <f t="shared" si="346"/>
        <v>306</v>
      </c>
      <c r="I312" s="71">
        <f t="shared" si="347"/>
        <v>1</v>
      </c>
      <c r="J312" s="71">
        <v>1</v>
      </c>
      <c r="K312" s="62">
        <f t="shared" si="348"/>
        <v>1</v>
      </c>
      <c r="L312" s="70">
        <f t="shared" si="334"/>
        <v>8821658160000000</v>
      </c>
      <c r="M312" s="70">
        <f t="shared" si="349"/>
        <v>2.69942739696E+18</v>
      </c>
      <c r="N312" s="70">
        <f t="shared" si="350"/>
        <v>2.6487180715652375E+19</v>
      </c>
      <c r="O312" s="70">
        <f t="shared" si="351"/>
        <v>1.3243590357826186E+20</v>
      </c>
      <c r="P312" s="70">
        <f t="shared" si="352"/>
        <v>329318.40000000002</v>
      </c>
      <c r="Q312" s="99">
        <f t="shared" si="413"/>
        <v>9.8121478449397461</v>
      </c>
      <c r="S312" s="71">
        <f t="shared" si="353"/>
        <v>296</v>
      </c>
      <c r="T312" s="71">
        <f t="shared" si="354"/>
        <v>2.0499999999999998</v>
      </c>
      <c r="U312" s="71">
        <v>1</v>
      </c>
      <c r="V312" s="62">
        <f t="shared" si="355"/>
        <v>1.05</v>
      </c>
      <c r="W312" s="70">
        <f t="shared" si="335"/>
        <v>1176221088000000</v>
      </c>
      <c r="X312" s="70">
        <f t="shared" si="356"/>
        <v>3.655695141504E+17</v>
      </c>
      <c r="Y312" s="70">
        <f t="shared" si="357"/>
        <v>1.3574680116771834E+19</v>
      </c>
      <c r="Z312" s="70">
        <f t="shared" si="358"/>
        <v>2.714936023354368E+20</v>
      </c>
      <c r="AA312" s="70">
        <f t="shared" si="359"/>
        <v>329318.40000000002</v>
      </c>
      <c r="AB312" s="99">
        <f t="shared" si="418"/>
        <v>37.132965390508566</v>
      </c>
      <c r="AD312" s="71">
        <f t="shared" si="360"/>
        <v>271</v>
      </c>
      <c r="AE312" s="71">
        <f t="shared" si="361"/>
        <v>3.2249999999999996</v>
      </c>
      <c r="AF312" s="71">
        <v>1</v>
      </c>
      <c r="AG312" s="62">
        <f t="shared" si="362"/>
        <v>1.175</v>
      </c>
      <c r="AH312" s="70">
        <f t="shared" si="336"/>
        <v>102461925888000</v>
      </c>
      <c r="AI312" s="70">
        <f t="shared" si="363"/>
        <v>3.26264387508864E+16</v>
      </c>
      <c r="AJ312" s="70">
        <f t="shared" si="364"/>
        <v>6.6735279537483366E+17</v>
      </c>
      <c r="AK312" s="70">
        <f t="shared" si="365"/>
        <v>4.2710578903989446E+20</v>
      </c>
      <c r="AL312" s="70">
        <f t="shared" si="366"/>
        <v>329318.40000000002</v>
      </c>
      <c r="AM312" s="99">
        <f t="shared" si="409"/>
        <v>20.454356065959018</v>
      </c>
      <c r="AO312" s="71">
        <f t="shared" si="367"/>
        <v>241</v>
      </c>
      <c r="AP312" s="71">
        <f t="shared" si="368"/>
        <v>4.55</v>
      </c>
      <c r="AQ312" s="71">
        <v>1</v>
      </c>
      <c r="AR312" s="62">
        <f t="shared" si="369"/>
        <v>1.325</v>
      </c>
      <c r="AS312" s="70">
        <f t="shared" si="337"/>
        <v>8782450790400</v>
      </c>
      <c r="AT312" s="70">
        <f t="shared" si="370"/>
        <v>2804456098644480</v>
      </c>
      <c r="AU312" s="70">
        <f t="shared" si="371"/>
        <v>1.4711507843776584E+16</v>
      </c>
      <c r="AV312" s="70">
        <f t="shared" si="372"/>
        <v>6.0258336128109144E+20</v>
      </c>
      <c r="AW312" s="70">
        <f t="shared" si="373"/>
        <v>329318.40000000002</v>
      </c>
      <c r="AX312" s="99">
        <f t="shared" si="419"/>
        <v>5.2457615046594306</v>
      </c>
      <c r="AZ312" s="71">
        <f t="shared" si="374"/>
        <v>204</v>
      </c>
      <c r="BA312" s="71">
        <f t="shared" si="375"/>
        <v>6.06</v>
      </c>
      <c r="BB312" s="71">
        <v>1</v>
      </c>
      <c r="BC312" s="62">
        <f t="shared" si="376"/>
        <v>1.51</v>
      </c>
      <c r="BD312" s="70">
        <f t="shared" si="338"/>
        <v>46467993600</v>
      </c>
      <c r="BE312" s="70">
        <f t="shared" si="377"/>
        <v>14314000748544</v>
      </c>
      <c r="BF312" s="70">
        <f t="shared" si="378"/>
        <v>116010272589619.03</v>
      </c>
      <c r="BG312" s="70">
        <f t="shared" si="379"/>
        <v>8.0256157568426679E+20</v>
      </c>
      <c r="BH312" s="70">
        <f t="shared" si="380"/>
        <v>329318.40000000002</v>
      </c>
      <c r="BI312" s="99">
        <f t="shared" si="416"/>
        <v>8.1046714072178201</v>
      </c>
      <c r="BK312" s="71">
        <f t="shared" si="381"/>
        <v>154</v>
      </c>
      <c r="BL312" s="71">
        <f t="shared" si="382"/>
        <v>7.8199999999999994</v>
      </c>
      <c r="BM312" s="71">
        <v>1</v>
      </c>
      <c r="BN312" s="62">
        <f t="shared" si="383"/>
        <v>1.76</v>
      </c>
      <c r="BO312" s="70">
        <f t="shared" si="339"/>
        <v>18345600</v>
      </c>
      <c r="BP312" s="70">
        <f t="shared" si="384"/>
        <v>4972391424</v>
      </c>
      <c r="BQ312" s="70">
        <f t="shared" si="385"/>
        <v>146194360375.86661</v>
      </c>
      <c r="BR312" s="70">
        <f t="shared" si="386"/>
        <v>1.0356487659820078E+21</v>
      </c>
      <c r="BS312" s="70">
        <f t="shared" si="387"/>
        <v>329318.40000000002</v>
      </c>
      <c r="BT312" s="99">
        <f t="shared" si="415"/>
        <v>29.401217223213241</v>
      </c>
      <c r="BV312" s="71">
        <f t="shared" si="388"/>
        <v>99</v>
      </c>
      <c r="BW312" s="71">
        <f t="shared" si="389"/>
        <v>9.8550000000000004</v>
      </c>
      <c r="BX312" s="71">
        <v>1</v>
      </c>
      <c r="BY312" s="62">
        <f t="shared" si="390"/>
        <v>2.0350000000000001</v>
      </c>
      <c r="BZ312" s="70">
        <f t="shared" si="340"/>
        <v>7200</v>
      </c>
      <c r="CA312" s="70">
        <f t="shared" si="391"/>
        <v>1450548</v>
      </c>
      <c r="CB312" s="70">
        <f t="shared" si="392"/>
        <v>89960227.026065022</v>
      </c>
      <c r="CC312" s="70">
        <f t="shared" si="393"/>
        <v>1.3051558297637707E+21</v>
      </c>
      <c r="CD312" s="70">
        <f t="shared" si="394"/>
        <v>329318.40000000002</v>
      </c>
      <c r="CE312" s="99">
        <f t="shared" si="410"/>
        <v>62.018097316369413</v>
      </c>
      <c r="CG312" s="71">
        <f t="shared" si="395"/>
        <v>49</v>
      </c>
      <c r="CH312" s="71">
        <f t="shared" si="396"/>
        <v>12.14</v>
      </c>
      <c r="CI312" s="71">
        <v>1</v>
      </c>
      <c r="CJ312" s="62">
        <f t="shared" si="397"/>
        <v>2.2850000000000001</v>
      </c>
      <c r="CK312" s="70">
        <f t="shared" si="341"/>
        <v>60</v>
      </c>
      <c r="CL312" s="70">
        <f t="shared" si="398"/>
        <v>6717.9000000000005</v>
      </c>
      <c r="CM312" s="70">
        <f t="shared" si="399"/>
        <v>108221.27450536942</v>
      </c>
      <c r="CN312" s="70">
        <f t="shared" si="400"/>
        <v>1.6077718694400992E+21</v>
      </c>
      <c r="CO312" s="70">
        <f t="shared" si="401"/>
        <v>329318.40000000002</v>
      </c>
      <c r="CP312" s="99">
        <f t="shared" si="417"/>
        <v>16.109390509738073</v>
      </c>
      <c r="CR312" s="71">
        <f t="shared" si="402"/>
        <v>-14</v>
      </c>
      <c r="CS312" s="71">
        <f t="shared" si="403"/>
        <v>14.74</v>
      </c>
      <c r="CT312" s="71">
        <v>1</v>
      </c>
      <c r="CU312" s="62">
        <f t="shared" si="412"/>
        <v>2.6</v>
      </c>
      <c r="CV312" s="70">
        <f t="shared" si="342"/>
        <v>1</v>
      </c>
      <c r="CW312" s="70">
        <f t="shared" si="404"/>
        <v>-36.4</v>
      </c>
      <c r="CX312" s="70">
        <f t="shared" si="405"/>
        <v>21.164767190820356</v>
      </c>
      <c r="CY312" s="70">
        <f t="shared" si="406"/>
        <v>1.95210521874358E+21</v>
      </c>
      <c r="CZ312" s="70">
        <f t="shared" si="407"/>
        <v>329318.40000000002</v>
      </c>
    </row>
    <row r="313" spans="1:104">
      <c r="A313" s="62">
        <v>8192</v>
      </c>
      <c r="B313" s="62">
        <f t="shared" si="344"/>
        <v>10.233333333333333</v>
      </c>
      <c r="C313" s="83">
        <f t="shared" si="414"/>
        <v>12.14</v>
      </c>
      <c r="D313" s="87"/>
      <c r="E313" s="65">
        <f t="shared" si="345"/>
        <v>3.0425780916579072E+18</v>
      </c>
      <c r="F313" s="62">
        <f t="shared" si="408"/>
        <v>61.400000000000027</v>
      </c>
      <c r="G313" s="66">
        <v>307</v>
      </c>
      <c r="H313" s="71">
        <f t="shared" si="346"/>
        <v>307</v>
      </c>
      <c r="I313" s="71">
        <f t="shared" si="347"/>
        <v>1</v>
      </c>
      <c r="J313" s="71">
        <v>1</v>
      </c>
      <c r="K313" s="62">
        <f t="shared" si="348"/>
        <v>1</v>
      </c>
      <c r="L313" s="70">
        <f t="shared" si="334"/>
        <v>8821658160000000</v>
      </c>
      <c r="M313" s="70">
        <f t="shared" si="349"/>
        <v>2.70824905512E+18</v>
      </c>
      <c r="N313" s="70">
        <f t="shared" si="350"/>
        <v>3.0425780916579074E+19</v>
      </c>
      <c r="O313" s="70">
        <f t="shared" si="351"/>
        <v>1.5212890458289537E+20</v>
      </c>
      <c r="P313" s="70">
        <f t="shared" si="352"/>
        <v>329591.46666666667</v>
      </c>
      <c r="Q313" s="99">
        <f t="shared" si="413"/>
        <v>11.234484088181814</v>
      </c>
      <c r="S313" s="71">
        <f t="shared" si="353"/>
        <v>297</v>
      </c>
      <c r="T313" s="71">
        <f t="shared" si="354"/>
        <v>2.0499999999999998</v>
      </c>
      <c r="U313" s="71">
        <v>1</v>
      </c>
      <c r="V313" s="62">
        <f t="shared" si="355"/>
        <v>1.05</v>
      </c>
      <c r="W313" s="70">
        <f t="shared" si="335"/>
        <v>1176221088000000</v>
      </c>
      <c r="X313" s="70">
        <f t="shared" si="356"/>
        <v>3.668045462928E+17</v>
      </c>
      <c r="Y313" s="70">
        <f t="shared" si="357"/>
        <v>1.5593212719746765E+19</v>
      </c>
      <c r="Z313" s="70">
        <f t="shared" si="358"/>
        <v>3.1186425439493548E+20</v>
      </c>
      <c r="AA313" s="70">
        <f t="shared" si="359"/>
        <v>329591.46666666667</v>
      </c>
      <c r="AB313" s="99">
        <f t="shared" si="418"/>
        <v>42.510958158352693</v>
      </c>
      <c r="AD313" s="71">
        <f t="shared" si="360"/>
        <v>272</v>
      </c>
      <c r="AE313" s="71">
        <f t="shared" si="361"/>
        <v>3.2249999999999996</v>
      </c>
      <c r="AF313" s="71">
        <v>1</v>
      </c>
      <c r="AG313" s="62">
        <f t="shared" si="362"/>
        <v>1.175</v>
      </c>
      <c r="AH313" s="70">
        <f t="shared" si="336"/>
        <v>102461925888000</v>
      </c>
      <c r="AI313" s="70">
        <f t="shared" si="363"/>
        <v>3.27468315138048E+16</v>
      </c>
      <c r="AJ313" s="70">
        <f t="shared" si="364"/>
        <v>7.6658705824974438E+17</v>
      </c>
      <c r="AK313" s="70">
        <f t="shared" si="365"/>
        <v>4.9061571727983752E+20</v>
      </c>
      <c r="AL313" s="70">
        <f t="shared" si="366"/>
        <v>329591.46666666667</v>
      </c>
      <c r="AM313" s="99">
        <f t="shared" si="409"/>
        <v>23.409503234735272</v>
      </c>
      <c r="AO313" s="71">
        <f t="shared" si="367"/>
        <v>242</v>
      </c>
      <c r="AP313" s="71">
        <f t="shared" si="368"/>
        <v>4.55</v>
      </c>
      <c r="AQ313" s="71">
        <v>1</v>
      </c>
      <c r="AR313" s="62">
        <f t="shared" si="369"/>
        <v>1.325</v>
      </c>
      <c r="AS313" s="70">
        <f t="shared" si="337"/>
        <v>8782450790400</v>
      </c>
      <c r="AT313" s="70">
        <f t="shared" si="370"/>
        <v>2816092845941760</v>
      </c>
      <c r="AU313" s="70">
        <f t="shared" si="371"/>
        <v>1.6899084859672142E+16</v>
      </c>
      <c r="AV313" s="70">
        <f t="shared" si="372"/>
        <v>6.9218651585217377E+20</v>
      </c>
      <c r="AW313" s="70">
        <f t="shared" si="373"/>
        <v>329591.46666666667</v>
      </c>
      <c r="AX313" s="99">
        <f t="shared" si="419"/>
        <v>6.0008976209805098</v>
      </c>
      <c r="AZ313" s="71">
        <f t="shared" si="374"/>
        <v>205</v>
      </c>
      <c r="BA313" s="71">
        <f t="shared" si="375"/>
        <v>6.06</v>
      </c>
      <c r="BB313" s="71">
        <v>1</v>
      </c>
      <c r="BC313" s="62">
        <f t="shared" si="376"/>
        <v>1.51</v>
      </c>
      <c r="BD313" s="70">
        <f t="shared" si="338"/>
        <v>46467993600</v>
      </c>
      <c r="BE313" s="70">
        <f t="shared" si="377"/>
        <v>14384167418880</v>
      </c>
      <c r="BF313" s="70">
        <f t="shared" si="378"/>
        <v>133260809286453.02</v>
      </c>
      <c r="BG313" s="70">
        <f t="shared" si="379"/>
        <v>9.2190116177234585E+20</v>
      </c>
      <c r="BH313" s="70">
        <f t="shared" si="380"/>
        <v>329591.46666666667</v>
      </c>
      <c r="BI313" s="99">
        <f t="shared" si="416"/>
        <v>9.2644089439296273</v>
      </c>
      <c r="BK313" s="71">
        <f t="shared" si="381"/>
        <v>155</v>
      </c>
      <c r="BL313" s="71">
        <f t="shared" si="382"/>
        <v>7.8199999999999994</v>
      </c>
      <c r="BM313" s="71">
        <v>1</v>
      </c>
      <c r="BN313" s="62">
        <f t="shared" si="383"/>
        <v>1.76</v>
      </c>
      <c r="BO313" s="70">
        <f t="shared" si="339"/>
        <v>18345600</v>
      </c>
      <c r="BP313" s="70">
        <f t="shared" si="384"/>
        <v>5004679680</v>
      </c>
      <c r="BQ313" s="70">
        <f t="shared" si="385"/>
        <v>167933221273.60168</v>
      </c>
      <c r="BR313" s="70">
        <f t="shared" si="386"/>
        <v>1.1896480338382417E+21</v>
      </c>
      <c r="BS313" s="70">
        <f t="shared" si="387"/>
        <v>329591.46666666667</v>
      </c>
      <c r="BT313" s="99">
        <f t="shared" si="415"/>
        <v>33.555238698833506</v>
      </c>
      <c r="BV313" s="71">
        <f t="shared" si="388"/>
        <v>100</v>
      </c>
      <c r="BW313" s="71">
        <f t="shared" si="389"/>
        <v>9.8550000000000004</v>
      </c>
      <c r="BX313" s="71">
        <v>14</v>
      </c>
      <c r="BY313" s="62">
        <f t="shared" si="390"/>
        <v>2.0350000000000001</v>
      </c>
      <c r="BZ313" s="70">
        <f t="shared" si="340"/>
        <v>100800</v>
      </c>
      <c r="CA313" s="70">
        <f t="shared" si="391"/>
        <v>20512800</v>
      </c>
      <c r="CB313" s="70">
        <f t="shared" si="392"/>
        <v>103337164.8000007</v>
      </c>
      <c r="CC313" s="70">
        <f t="shared" si="393"/>
        <v>1.4992303546644339E+21</v>
      </c>
      <c r="CD313" s="70">
        <f t="shared" si="394"/>
        <v>329591.46666666667</v>
      </c>
      <c r="CE313" s="99">
        <f t="shared" si="410"/>
        <v>5.0376918216918556</v>
      </c>
      <c r="CG313" s="71">
        <f t="shared" si="395"/>
        <v>50</v>
      </c>
      <c r="CH313" s="71">
        <f t="shared" si="396"/>
        <v>12.14</v>
      </c>
      <c r="CI313" s="71">
        <v>1</v>
      </c>
      <c r="CJ313" s="62">
        <f t="shared" si="397"/>
        <v>2.2850000000000001</v>
      </c>
      <c r="CK313" s="70">
        <f t="shared" si="341"/>
        <v>60</v>
      </c>
      <c r="CL313" s="70">
        <f t="shared" si="398"/>
        <v>6855</v>
      </c>
      <c r="CM313" s="70">
        <f t="shared" si="399"/>
        <v>124313.60000000041</v>
      </c>
      <c r="CN313" s="70">
        <f t="shared" si="400"/>
        <v>1.8468449016363499E+21</v>
      </c>
      <c r="CO313" s="70">
        <f t="shared" si="401"/>
        <v>329591.46666666667</v>
      </c>
      <c r="CP313" s="99">
        <f t="shared" si="417"/>
        <v>18.134733770970154</v>
      </c>
      <c r="CR313" s="71">
        <f t="shared" si="402"/>
        <v>-13</v>
      </c>
      <c r="CS313" s="71">
        <f t="shared" si="403"/>
        <v>14.74</v>
      </c>
      <c r="CT313" s="71">
        <v>1</v>
      </c>
      <c r="CU313" s="62">
        <f t="shared" si="412"/>
        <v>2.6</v>
      </c>
      <c r="CV313" s="70">
        <f t="shared" si="342"/>
        <v>1</v>
      </c>
      <c r="CW313" s="70">
        <f t="shared" si="404"/>
        <v>-33.800000000000004</v>
      </c>
      <c r="CX313" s="70">
        <f t="shared" si="405"/>
        <v>24.311933255990557</v>
      </c>
      <c r="CY313" s="70">
        <f t="shared" si="406"/>
        <v>2.2423800535518777E+21</v>
      </c>
      <c r="CZ313" s="70">
        <f t="shared" si="407"/>
        <v>329591.46666666667</v>
      </c>
    </row>
    <row r="314" spans="1:104">
      <c r="A314" s="62">
        <v>8192</v>
      </c>
      <c r="B314" s="62">
        <f t="shared" si="344"/>
        <v>10.266666666666667</v>
      </c>
      <c r="C314" s="83">
        <f t="shared" si="414"/>
        <v>12.14</v>
      </c>
      <c r="D314" s="87"/>
      <c r="E314" s="65">
        <f t="shared" si="345"/>
        <v>3.4950044488374564E+18</v>
      </c>
      <c r="F314" s="62">
        <f t="shared" si="408"/>
        <v>61.60000000000003</v>
      </c>
      <c r="G314" s="66">
        <v>308</v>
      </c>
      <c r="H314" s="71">
        <f t="shared" si="346"/>
        <v>308</v>
      </c>
      <c r="I314" s="71">
        <f t="shared" si="347"/>
        <v>1</v>
      </c>
      <c r="J314" s="71">
        <v>1</v>
      </c>
      <c r="K314" s="62">
        <f t="shared" si="348"/>
        <v>1</v>
      </c>
      <c r="L314" s="70">
        <f t="shared" si="334"/>
        <v>8821658160000000</v>
      </c>
      <c r="M314" s="70">
        <f t="shared" si="349"/>
        <v>2.71707071328E+18</v>
      </c>
      <c r="N314" s="70">
        <f t="shared" si="350"/>
        <v>3.4950044488374563E+19</v>
      </c>
      <c r="O314" s="70">
        <f t="shared" si="351"/>
        <v>1.7475022244187282E+20</v>
      </c>
      <c r="P314" s="70">
        <f t="shared" si="352"/>
        <v>329864.53333333333</v>
      </c>
      <c r="Q314" s="99">
        <f t="shared" si="413"/>
        <v>12.86313393227204</v>
      </c>
      <c r="S314" s="71">
        <f t="shared" si="353"/>
        <v>298</v>
      </c>
      <c r="T314" s="71">
        <f t="shared" si="354"/>
        <v>2.0499999999999998</v>
      </c>
      <c r="U314" s="71">
        <v>1</v>
      </c>
      <c r="V314" s="62">
        <f t="shared" si="355"/>
        <v>1.05</v>
      </c>
      <c r="W314" s="70">
        <f t="shared" si="335"/>
        <v>1176221088000000</v>
      </c>
      <c r="X314" s="70">
        <f t="shared" si="356"/>
        <v>3.680395784352E+17</v>
      </c>
      <c r="Y314" s="70">
        <f t="shared" si="357"/>
        <v>1.7911897800291951E+19</v>
      </c>
      <c r="Z314" s="70">
        <f t="shared" si="358"/>
        <v>3.5823795600583924E+20</v>
      </c>
      <c r="AA314" s="70">
        <f t="shared" si="359"/>
        <v>329864.53333333333</v>
      </c>
      <c r="AB314" s="99">
        <f t="shared" si="418"/>
        <v>48.668401035693677</v>
      </c>
      <c r="AD314" s="71">
        <f t="shared" si="360"/>
        <v>273</v>
      </c>
      <c r="AE314" s="71">
        <f t="shared" si="361"/>
        <v>3.2249999999999996</v>
      </c>
      <c r="AF314" s="71">
        <v>1</v>
      </c>
      <c r="AG314" s="62">
        <f t="shared" si="362"/>
        <v>1.175</v>
      </c>
      <c r="AH314" s="70">
        <f t="shared" si="336"/>
        <v>102461925888000</v>
      </c>
      <c r="AI314" s="70">
        <f t="shared" si="363"/>
        <v>3.28672242767232E+16</v>
      </c>
      <c r="AJ314" s="70">
        <f t="shared" si="364"/>
        <v>8.8057729277349773E+17</v>
      </c>
      <c r="AK314" s="70">
        <f t="shared" si="365"/>
        <v>5.6356946737503981E+20</v>
      </c>
      <c r="AL314" s="70">
        <f t="shared" si="366"/>
        <v>329864.53333333333</v>
      </c>
      <c r="AM314" s="99">
        <f t="shared" si="409"/>
        <v>26.791958011408003</v>
      </c>
      <c r="AO314" s="71">
        <f t="shared" si="367"/>
        <v>243</v>
      </c>
      <c r="AP314" s="71">
        <f t="shared" si="368"/>
        <v>4.55</v>
      </c>
      <c r="AQ314" s="71">
        <v>1</v>
      </c>
      <c r="AR314" s="62">
        <f t="shared" si="369"/>
        <v>1.325</v>
      </c>
      <c r="AS314" s="70">
        <f t="shared" si="337"/>
        <v>8782450790400</v>
      </c>
      <c r="AT314" s="70">
        <f t="shared" si="370"/>
        <v>2827729593239040</v>
      </c>
      <c r="AU314" s="70">
        <f t="shared" si="371"/>
        <v>1.9411950979260692E+16</v>
      </c>
      <c r="AV314" s="70">
        <f t="shared" si="372"/>
        <v>7.9511351211052132E+20</v>
      </c>
      <c r="AW314" s="70">
        <f t="shared" si="373"/>
        <v>329864.53333333333</v>
      </c>
      <c r="AX314" s="99">
        <f t="shared" si="419"/>
        <v>6.8648540601879668</v>
      </c>
      <c r="AZ314" s="71">
        <f t="shared" si="374"/>
        <v>206</v>
      </c>
      <c r="BA314" s="71">
        <f t="shared" si="375"/>
        <v>6.06</v>
      </c>
      <c r="BB314" s="71">
        <v>1</v>
      </c>
      <c r="BC314" s="62">
        <f t="shared" si="376"/>
        <v>1.51</v>
      </c>
      <c r="BD314" s="70">
        <f t="shared" si="338"/>
        <v>46467993600</v>
      </c>
      <c r="BE314" s="70">
        <f t="shared" si="377"/>
        <v>14454334089216</v>
      </c>
      <c r="BF314" s="70">
        <f t="shared" si="378"/>
        <v>153076472412922.16</v>
      </c>
      <c r="BG314" s="70">
        <f t="shared" si="379"/>
        <v>1.0589863479977493E+21</v>
      </c>
      <c r="BH314" s="70">
        <f t="shared" si="380"/>
        <v>329864.53333333333</v>
      </c>
      <c r="BI314" s="99">
        <f t="shared" si="416"/>
        <v>10.59035106481512</v>
      </c>
      <c r="BK314" s="71">
        <f t="shared" si="381"/>
        <v>156</v>
      </c>
      <c r="BL314" s="71">
        <f t="shared" si="382"/>
        <v>7.8199999999999994</v>
      </c>
      <c r="BM314" s="71">
        <v>1</v>
      </c>
      <c r="BN314" s="62">
        <f t="shared" si="383"/>
        <v>1.76</v>
      </c>
      <c r="BO314" s="70">
        <f t="shared" si="339"/>
        <v>18345600</v>
      </c>
      <c r="BP314" s="70">
        <f t="shared" si="384"/>
        <v>5036967936</v>
      </c>
      <c r="BQ314" s="70">
        <f t="shared" si="385"/>
        <v>192904615026.33942</v>
      </c>
      <c r="BR314" s="70">
        <f t="shared" si="386"/>
        <v>1.3665467394954452E+21</v>
      </c>
      <c r="BS314" s="70">
        <f t="shared" si="387"/>
        <v>329864.53333333333</v>
      </c>
      <c r="BT314" s="99">
        <f t="shared" si="415"/>
        <v>38.297765139146485</v>
      </c>
      <c r="BV314" s="71">
        <f t="shared" si="388"/>
        <v>101</v>
      </c>
      <c r="BW314" s="71">
        <f t="shared" si="389"/>
        <v>9.8550000000000004</v>
      </c>
      <c r="BX314" s="71">
        <v>1</v>
      </c>
      <c r="BY314" s="62">
        <f t="shared" si="390"/>
        <v>2.0350000000000001</v>
      </c>
      <c r="BZ314" s="70">
        <f t="shared" si="340"/>
        <v>100800</v>
      </c>
      <c r="CA314" s="70">
        <f t="shared" si="391"/>
        <v>20717928</v>
      </c>
      <c r="CB314" s="70">
        <f t="shared" si="392"/>
        <v>118703231.21581832</v>
      </c>
      <c r="CC314" s="70">
        <f t="shared" si="393"/>
        <v>1.7221634421646568E+21</v>
      </c>
      <c r="CD314" s="70">
        <f t="shared" si="394"/>
        <v>329864.53333333333</v>
      </c>
      <c r="CE314" s="99">
        <f t="shared" si="410"/>
        <v>5.7294933748113381</v>
      </c>
      <c r="CG314" s="71">
        <f t="shared" si="395"/>
        <v>51</v>
      </c>
      <c r="CH314" s="71">
        <f t="shared" si="396"/>
        <v>12.14</v>
      </c>
      <c r="CI314" s="71">
        <v>1</v>
      </c>
      <c r="CJ314" s="62">
        <f t="shared" si="397"/>
        <v>2.2850000000000001</v>
      </c>
      <c r="CK314" s="70">
        <f t="shared" si="341"/>
        <v>60</v>
      </c>
      <c r="CL314" s="70">
        <f t="shared" si="398"/>
        <v>6992.1</v>
      </c>
      <c r="CM314" s="70">
        <f t="shared" si="399"/>
        <v>142798.8278237599</v>
      </c>
      <c r="CN314" s="70">
        <f t="shared" si="400"/>
        <v>2.1214677004443362E+21</v>
      </c>
      <c r="CO314" s="70">
        <f t="shared" si="401"/>
        <v>329864.53333333333</v>
      </c>
      <c r="CP314" s="99">
        <f t="shared" si="417"/>
        <v>20.422881226492741</v>
      </c>
      <c r="CR314" s="71">
        <f t="shared" si="402"/>
        <v>-12</v>
      </c>
      <c r="CS314" s="71">
        <f t="shared" si="403"/>
        <v>14.74</v>
      </c>
      <c r="CT314" s="71">
        <v>1</v>
      </c>
      <c r="CU314" s="62">
        <f t="shared" si="412"/>
        <v>2.6</v>
      </c>
      <c r="CV314" s="70">
        <f t="shared" si="342"/>
        <v>1</v>
      </c>
      <c r="CW314" s="70">
        <f t="shared" si="404"/>
        <v>-31.200000000000003</v>
      </c>
      <c r="CX314" s="70">
        <f t="shared" si="405"/>
        <v>27.927077737954065</v>
      </c>
      <c r="CY314" s="70">
        <f t="shared" si="406"/>
        <v>2.5758182787932053E+21</v>
      </c>
      <c r="CZ314" s="70">
        <f t="shared" si="407"/>
        <v>329864.53333333333</v>
      </c>
    </row>
    <row r="315" spans="1:104">
      <c r="A315" s="62">
        <v>8192</v>
      </c>
      <c r="B315" s="62">
        <f t="shared" si="344"/>
        <v>10.3</v>
      </c>
      <c r="C315" s="83">
        <f t="shared" si="414"/>
        <v>12.14</v>
      </c>
      <c r="D315" s="87"/>
      <c r="E315" s="65">
        <f t="shared" si="345"/>
        <v>4.0147058610869048E+18</v>
      </c>
      <c r="F315" s="62">
        <f t="shared" si="408"/>
        <v>61.800000000000033</v>
      </c>
      <c r="G315" s="66">
        <v>309</v>
      </c>
      <c r="H315" s="71">
        <f t="shared" si="346"/>
        <v>309</v>
      </c>
      <c r="I315" s="71">
        <f t="shared" si="347"/>
        <v>1</v>
      </c>
      <c r="J315" s="71">
        <v>1</v>
      </c>
      <c r="K315" s="62">
        <f t="shared" si="348"/>
        <v>1</v>
      </c>
      <c r="L315" s="70">
        <f t="shared" si="334"/>
        <v>8821658160000000</v>
      </c>
      <c r="M315" s="70">
        <f t="shared" si="349"/>
        <v>2.72589237144E+18</v>
      </c>
      <c r="N315" s="70">
        <f t="shared" si="350"/>
        <v>4.0147058610869051E+19</v>
      </c>
      <c r="O315" s="70">
        <f t="shared" si="351"/>
        <v>2.0073529305434525E+20</v>
      </c>
      <c r="P315" s="70">
        <f t="shared" si="352"/>
        <v>330137.59999999998</v>
      </c>
      <c r="Q315" s="99">
        <f t="shared" si="413"/>
        <v>14.728042468404823</v>
      </c>
      <c r="S315" s="71">
        <f t="shared" si="353"/>
        <v>299</v>
      </c>
      <c r="T315" s="71">
        <f t="shared" si="354"/>
        <v>2.0499999999999998</v>
      </c>
      <c r="U315" s="71">
        <v>1</v>
      </c>
      <c r="V315" s="62">
        <f t="shared" si="355"/>
        <v>1.05</v>
      </c>
      <c r="W315" s="70">
        <f t="shared" si="335"/>
        <v>1176221088000000</v>
      </c>
      <c r="X315" s="70">
        <f t="shared" si="356"/>
        <v>3.692746105776E+17</v>
      </c>
      <c r="Y315" s="70">
        <f t="shared" si="357"/>
        <v>2.0575367538070376E+19</v>
      </c>
      <c r="Z315" s="70">
        <f t="shared" si="358"/>
        <v>4.1150735076140771E+20</v>
      </c>
      <c r="AA315" s="70">
        <f t="shared" si="359"/>
        <v>330137.59999999998</v>
      </c>
      <c r="AB315" s="99">
        <f t="shared" si="418"/>
        <v>55.718337921709441</v>
      </c>
      <c r="AD315" s="71">
        <f t="shared" si="360"/>
        <v>274</v>
      </c>
      <c r="AE315" s="71">
        <f t="shared" si="361"/>
        <v>3.2249999999999996</v>
      </c>
      <c r="AF315" s="71">
        <v>1</v>
      </c>
      <c r="AG315" s="62">
        <f t="shared" si="362"/>
        <v>1.175</v>
      </c>
      <c r="AH315" s="70">
        <f t="shared" si="336"/>
        <v>102461925888000</v>
      </c>
      <c r="AI315" s="70">
        <f t="shared" si="363"/>
        <v>3.29876170396416E+16</v>
      </c>
      <c r="AJ315" s="70">
        <f t="shared" si="364"/>
        <v>1.0115176876566592E+18</v>
      </c>
      <c r="AK315" s="70">
        <f t="shared" si="365"/>
        <v>6.473713201002633E+20</v>
      </c>
      <c r="AL315" s="70">
        <f t="shared" si="366"/>
        <v>330137.59999999998</v>
      </c>
      <c r="AM315" s="99">
        <f t="shared" si="409"/>
        <v>30.663557371880081</v>
      </c>
      <c r="AO315" s="71">
        <f t="shared" si="367"/>
        <v>244</v>
      </c>
      <c r="AP315" s="71">
        <f t="shared" si="368"/>
        <v>4.55</v>
      </c>
      <c r="AQ315" s="71">
        <v>1</v>
      </c>
      <c r="AR315" s="62">
        <f t="shared" si="369"/>
        <v>1.325</v>
      </c>
      <c r="AS315" s="70">
        <f t="shared" si="337"/>
        <v>8782450790400</v>
      </c>
      <c r="AT315" s="70">
        <f t="shared" si="370"/>
        <v>2839366340536320</v>
      </c>
      <c r="AU315" s="70">
        <f t="shared" si="371"/>
        <v>2.229847615715984E+16</v>
      </c>
      <c r="AV315" s="70">
        <f t="shared" si="372"/>
        <v>9.1334558339727085E+20</v>
      </c>
      <c r="AW315" s="70">
        <f t="shared" si="373"/>
        <v>330137.59999999998</v>
      </c>
      <c r="AX315" s="99">
        <f t="shared" si="419"/>
        <v>7.8533283426005331</v>
      </c>
      <c r="AZ315" s="71">
        <f t="shared" si="374"/>
        <v>207</v>
      </c>
      <c r="BA315" s="71">
        <f t="shared" si="375"/>
        <v>6.06</v>
      </c>
      <c r="BB315" s="71">
        <v>1</v>
      </c>
      <c r="BC315" s="62">
        <f t="shared" si="376"/>
        <v>1.51</v>
      </c>
      <c r="BD315" s="70">
        <f t="shared" si="338"/>
        <v>46467993600</v>
      </c>
      <c r="BE315" s="70">
        <f t="shared" si="377"/>
        <v>14524500759552</v>
      </c>
      <c r="BF315" s="70">
        <f t="shared" si="378"/>
        <v>175838692049472.72</v>
      </c>
      <c r="BG315" s="70">
        <f t="shared" si="379"/>
        <v>1.2164558759093322E+21</v>
      </c>
      <c r="BH315" s="70">
        <f t="shared" si="380"/>
        <v>330137.59999999998</v>
      </c>
      <c r="BI315" s="99">
        <f t="shared" si="416"/>
        <v>12.10635015691213</v>
      </c>
      <c r="BK315" s="71">
        <f t="shared" si="381"/>
        <v>157</v>
      </c>
      <c r="BL315" s="71">
        <f t="shared" si="382"/>
        <v>7.8199999999999994</v>
      </c>
      <c r="BM315" s="71">
        <v>1</v>
      </c>
      <c r="BN315" s="62">
        <f t="shared" si="383"/>
        <v>1.76</v>
      </c>
      <c r="BO315" s="70">
        <f t="shared" si="339"/>
        <v>18345600</v>
      </c>
      <c r="BP315" s="70">
        <f t="shared" si="384"/>
        <v>5069256192</v>
      </c>
      <c r="BQ315" s="70">
        <f t="shared" si="385"/>
        <v>221589213952.09241</v>
      </c>
      <c r="BR315" s="70">
        <f t="shared" si="386"/>
        <v>1.5697499916849798E+21</v>
      </c>
      <c r="BS315" s="70">
        <f t="shared" si="387"/>
        <v>330137.59999999998</v>
      </c>
      <c r="BT315" s="99">
        <f t="shared" si="415"/>
        <v>43.712372300652589</v>
      </c>
      <c r="BV315" s="71">
        <f t="shared" si="388"/>
        <v>102</v>
      </c>
      <c r="BW315" s="71">
        <f t="shared" si="389"/>
        <v>9.8550000000000004</v>
      </c>
      <c r="BX315" s="71">
        <v>1</v>
      </c>
      <c r="BY315" s="62">
        <f t="shared" si="390"/>
        <v>2.0350000000000001</v>
      </c>
      <c r="BZ315" s="70">
        <f t="shared" si="340"/>
        <v>100800</v>
      </c>
      <c r="CA315" s="70">
        <f t="shared" si="391"/>
        <v>20923056</v>
      </c>
      <c r="CB315" s="70">
        <f t="shared" si="392"/>
        <v>136354206.4304432</v>
      </c>
      <c r="CC315" s="70">
        <f t="shared" si="393"/>
        <v>1.9782463130505723E+21</v>
      </c>
      <c r="CD315" s="70">
        <f t="shared" si="394"/>
        <v>330137.59999999998</v>
      </c>
      <c r="CE315" s="99">
        <f t="shared" si="410"/>
        <v>6.5169355007434477</v>
      </c>
      <c r="CG315" s="71">
        <f t="shared" si="395"/>
        <v>52</v>
      </c>
      <c r="CH315" s="71">
        <f t="shared" si="396"/>
        <v>12.14</v>
      </c>
      <c r="CI315" s="71">
        <v>1</v>
      </c>
      <c r="CJ315" s="62">
        <f t="shared" si="397"/>
        <v>2.2850000000000001</v>
      </c>
      <c r="CK315" s="70">
        <f t="shared" si="341"/>
        <v>60</v>
      </c>
      <c r="CL315" s="70">
        <f t="shared" si="398"/>
        <v>7129.2000000000007</v>
      </c>
      <c r="CM315" s="70">
        <f t="shared" si="399"/>
        <v>164032.77861665786</v>
      </c>
      <c r="CN315" s="70">
        <f t="shared" si="400"/>
        <v>2.4369264576797512E+21</v>
      </c>
      <c r="CO315" s="70">
        <f t="shared" si="401"/>
        <v>330137.59999999998</v>
      </c>
      <c r="CP315" s="99">
        <f t="shared" si="417"/>
        <v>23.008581413995657</v>
      </c>
      <c r="CR315" s="71">
        <f t="shared" si="402"/>
        <v>-11</v>
      </c>
      <c r="CS315" s="71">
        <f t="shared" si="403"/>
        <v>14.74</v>
      </c>
      <c r="CT315" s="71">
        <v>1</v>
      </c>
      <c r="CU315" s="62">
        <f t="shared" si="412"/>
        <v>2.6</v>
      </c>
      <c r="CV315" s="70">
        <f t="shared" si="342"/>
        <v>1</v>
      </c>
      <c r="CW315" s="70">
        <f t="shared" si="404"/>
        <v>-28.6</v>
      </c>
      <c r="CX315" s="70">
        <f t="shared" si="405"/>
        <v>32.079788257462155</v>
      </c>
      <c r="CY315" s="70">
        <f t="shared" si="406"/>
        <v>2.9588382196210488E+21</v>
      </c>
      <c r="CZ315" s="70">
        <f t="shared" si="407"/>
        <v>330137.59999999998</v>
      </c>
    </row>
    <row r="316" spans="1:104">
      <c r="A316" s="62">
        <v>8192</v>
      </c>
      <c r="B316" s="62">
        <f t="shared" si="344"/>
        <v>10.333333333333334</v>
      </c>
      <c r="C316" s="83">
        <f t="shared" si="414"/>
        <v>12.14</v>
      </c>
      <c r="D316" s="87"/>
      <c r="E316" s="65">
        <f t="shared" si="345"/>
        <v>4.6116860184274821E+18</v>
      </c>
      <c r="F316" s="62">
        <f t="shared" si="408"/>
        <v>62.000000000000036</v>
      </c>
      <c r="G316" s="66">
        <v>310</v>
      </c>
      <c r="H316" s="71">
        <f t="shared" si="346"/>
        <v>310</v>
      </c>
      <c r="I316" s="71">
        <f t="shared" si="347"/>
        <v>1</v>
      </c>
      <c r="J316" s="71">
        <v>1</v>
      </c>
      <c r="K316" s="62">
        <f t="shared" si="348"/>
        <v>1</v>
      </c>
      <c r="L316" s="70">
        <f t="shared" si="334"/>
        <v>8821658160000000</v>
      </c>
      <c r="M316" s="70">
        <f t="shared" si="349"/>
        <v>2.7347140296E+18</v>
      </c>
      <c r="N316" s="70">
        <f t="shared" si="350"/>
        <v>4.6116860184274821E+19</v>
      </c>
      <c r="O316" s="70">
        <f t="shared" si="351"/>
        <v>2.3058430092137411E+20</v>
      </c>
      <c r="P316" s="70">
        <f t="shared" si="352"/>
        <v>330410.66666666669</v>
      </c>
      <c r="Q316" s="99">
        <f t="shared" si="413"/>
        <v>16.863503710119272</v>
      </c>
      <c r="S316" s="71">
        <f t="shared" si="353"/>
        <v>300</v>
      </c>
      <c r="T316" s="71">
        <f t="shared" si="354"/>
        <v>2.0499999999999998</v>
      </c>
      <c r="U316" s="71">
        <v>15</v>
      </c>
      <c r="V316" s="62">
        <f t="shared" si="355"/>
        <v>1.05</v>
      </c>
      <c r="W316" s="70">
        <f t="shared" si="335"/>
        <v>1.764331632E+16</v>
      </c>
      <c r="X316" s="70">
        <f t="shared" si="356"/>
        <v>5.5576446408E+18</v>
      </c>
      <c r="Y316" s="70">
        <f t="shared" si="357"/>
        <v>2.3634890844440834E+19</v>
      </c>
      <c r="Z316" s="70">
        <f t="shared" si="358"/>
        <v>4.7269781688881683E+20</v>
      </c>
      <c r="AA316" s="70">
        <f t="shared" si="359"/>
        <v>330410.66666666669</v>
      </c>
      <c r="AB316" s="99">
        <f t="shared" si="418"/>
        <v>4.2526811935638058</v>
      </c>
      <c r="AD316" s="71">
        <f t="shared" si="360"/>
        <v>275</v>
      </c>
      <c r="AE316" s="71">
        <f t="shared" si="361"/>
        <v>3.2249999999999996</v>
      </c>
      <c r="AF316" s="71">
        <v>1</v>
      </c>
      <c r="AG316" s="62">
        <f t="shared" si="362"/>
        <v>1.175</v>
      </c>
      <c r="AH316" s="70">
        <f t="shared" si="336"/>
        <v>102461925888000</v>
      </c>
      <c r="AI316" s="70">
        <f t="shared" si="363"/>
        <v>3.310800980256E+16</v>
      </c>
      <c r="AJ316" s="70">
        <f t="shared" si="364"/>
        <v>1.1619287038616095E+18</v>
      </c>
      <c r="AK316" s="70">
        <f t="shared" si="365"/>
        <v>7.4363437047143137E+20</v>
      </c>
      <c r="AL316" s="70">
        <f t="shared" si="366"/>
        <v>330410.66666666669</v>
      </c>
      <c r="AM316" s="99">
        <f t="shared" si="409"/>
        <v>35.095093628121553</v>
      </c>
      <c r="AO316" s="71">
        <f t="shared" si="367"/>
        <v>245</v>
      </c>
      <c r="AP316" s="71">
        <f t="shared" si="368"/>
        <v>4.55</v>
      </c>
      <c r="AQ316" s="71">
        <v>1</v>
      </c>
      <c r="AR316" s="62">
        <f t="shared" si="369"/>
        <v>1.325</v>
      </c>
      <c r="AS316" s="70">
        <f t="shared" si="337"/>
        <v>8782450790400</v>
      </c>
      <c r="AT316" s="70">
        <f t="shared" si="370"/>
        <v>2851003087833600</v>
      </c>
      <c r="AU316" s="70">
        <f t="shared" si="371"/>
        <v>2.5614222880670112E+16</v>
      </c>
      <c r="AV316" s="70">
        <f t="shared" si="372"/>
        <v>1.0491585691922522E+21</v>
      </c>
      <c r="AW316" s="70">
        <f t="shared" si="373"/>
        <v>330410.66666666669</v>
      </c>
      <c r="AX316" s="99">
        <f t="shared" si="419"/>
        <v>8.9842845102401014</v>
      </c>
      <c r="AZ316" s="71">
        <f t="shared" si="374"/>
        <v>208</v>
      </c>
      <c r="BA316" s="71">
        <f t="shared" si="375"/>
        <v>6.06</v>
      </c>
      <c r="BB316" s="71">
        <v>1</v>
      </c>
      <c r="BC316" s="62">
        <f t="shared" si="376"/>
        <v>1.51</v>
      </c>
      <c r="BD316" s="70">
        <f t="shared" si="338"/>
        <v>46467993600</v>
      </c>
      <c r="BE316" s="70">
        <f t="shared" si="377"/>
        <v>14594667429888</v>
      </c>
      <c r="BF316" s="70">
        <f t="shared" si="378"/>
        <v>201985616302059.56</v>
      </c>
      <c r="BG316" s="70">
        <f t="shared" si="379"/>
        <v>1.3973408635835268E+21</v>
      </c>
      <c r="BH316" s="70">
        <f t="shared" si="380"/>
        <v>330410.66666666669</v>
      </c>
      <c r="BI316" s="99">
        <f t="shared" si="416"/>
        <v>13.839686123194491</v>
      </c>
      <c r="BK316" s="71">
        <f t="shared" si="381"/>
        <v>158</v>
      </c>
      <c r="BL316" s="71">
        <f t="shared" si="382"/>
        <v>7.8199999999999994</v>
      </c>
      <c r="BM316" s="71">
        <v>1</v>
      </c>
      <c r="BN316" s="62">
        <f t="shared" si="383"/>
        <v>1.76</v>
      </c>
      <c r="BO316" s="70">
        <f t="shared" si="339"/>
        <v>18345600</v>
      </c>
      <c r="BP316" s="70">
        <f t="shared" si="384"/>
        <v>5101544448</v>
      </c>
      <c r="BQ316" s="70">
        <f t="shared" si="385"/>
        <v>254539165551.85452</v>
      </c>
      <c r="BR316" s="70">
        <f t="shared" si="386"/>
        <v>1.8031692332051454E+21</v>
      </c>
      <c r="BS316" s="70">
        <f t="shared" si="387"/>
        <v>330410.66666666669</v>
      </c>
      <c r="BT316" s="99">
        <f t="shared" si="415"/>
        <v>49.894530596835942</v>
      </c>
      <c r="BV316" s="71">
        <f t="shared" si="388"/>
        <v>103</v>
      </c>
      <c r="BW316" s="71">
        <f t="shared" si="389"/>
        <v>9.8550000000000004</v>
      </c>
      <c r="BX316" s="71">
        <v>1</v>
      </c>
      <c r="BY316" s="62">
        <f t="shared" si="390"/>
        <v>2.0350000000000001</v>
      </c>
      <c r="BZ316" s="70">
        <f t="shared" si="340"/>
        <v>100800</v>
      </c>
      <c r="CA316" s="70">
        <f t="shared" si="391"/>
        <v>21128184</v>
      </c>
      <c r="CB316" s="70">
        <f t="shared" si="392"/>
        <v>156629852.62357628</v>
      </c>
      <c r="CC316" s="70">
        <f t="shared" si="393"/>
        <v>2.2724082855801418E+21</v>
      </c>
      <c r="CD316" s="70">
        <f t="shared" si="394"/>
        <v>330410.66666666669</v>
      </c>
      <c r="CE316" s="99">
        <f t="shared" si="410"/>
        <v>7.4133135447692187</v>
      </c>
      <c r="CG316" s="71">
        <f t="shared" si="395"/>
        <v>53</v>
      </c>
      <c r="CH316" s="71">
        <f t="shared" si="396"/>
        <v>12.14</v>
      </c>
      <c r="CI316" s="71">
        <v>1</v>
      </c>
      <c r="CJ316" s="62">
        <f t="shared" si="397"/>
        <v>2.2850000000000001</v>
      </c>
      <c r="CK316" s="70">
        <f t="shared" si="341"/>
        <v>60</v>
      </c>
      <c r="CL316" s="70">
        <f t="shared" si="398"/>
        <v>7266.3</v>
      </c>
      <c r="CM316" s="70">
        <f t="shared" si="399"/>
        <v>188424.1829625477</v>
      </c>
      <c r="CN316" s="70">
        <f t="shared" si="400"/>
        <v>2.7992934131854821E+21</v>
      </c>
      <c r="CO316" s="70">
        <f t="shared" si="401"/>
        <v>330410.66666666669</v>
      </c>
      <c r="CP316" s="99">
        <f t="shared" si="417"/>
        <v>25.931241892372693</v>
      </c>
      <c r="CR316" s="71">
        <f t="shared" si="402"/>
        <v>-10</v>
      </c>
      <c r="CS316" s="71">
        <f t="shared" si="403"/>
        <v>14.74</v>
      </c>
      <c r="CT316" s="71">
        <v>1</v>
      </c>
      <c r="CU316" s="62">
        <f t="shared" si="412"/>
        <v>2.6</v>
      </c>
      <c r="CV316" s="70">
        <f t="shared" si="342"/>
        <v>1</v>
      </c>
      <c r="CW316" s="70">
        <f t="shared" si="404"/>
        <v>-26</v>
      </c>
      <c r="CX316" s="70">
        <f t="shared" si="405"/>
        <v>36.84999999999998</v>
      </c>
      <c r="CY316" s="70">
        <f t="shared" si="406"/>
        <v>3.3988125955810546E+21</v>
      </c>
      <c r="CZ316" s="70">
        <f t="shared" si="407"/>
        <v>330410.66666666669</v>
      </c>
    </row>
    <row r="317" spans="1:104">
      <c r="A317" s="62">
        <v>8192</v>
      </c>
      <c r="B317" s="62">
        <f t="shared" si="344"/>
        <v>10.366666666666667</v>
      </c>
      <c r="C317" s="83">
        <f t="shared" si="414"/>
        <v>12.14</v>
      </c>
      <c r="D317" s="87"/>
      <c r="E317" s="65">
        <f t="shared" si="345"/>
        <v>5.2974361431304776E+18</v>
      </c>
      <c r="F317" s="62">
        <f t="shared" si="408"/>
        <v>62.200000000000031</v>
      </c>
      <c r="G317" s="66">
        <v>311</v>
      </c>
      <c r="H317" s="71">
        <f t="shared" si="346"/>
        <v>311</v>
      </c>
      <c r="I317" s="71">
        <f t="shared" si="347"/>
        <v>1</v>
      </c>
      <c r="J317" s="71">
        <v>1</v>
      </c>
      <c r="K317" s="62">
        <f t="shared" si="348"/>
        <v>1</v>
      </c>
      <c r="L317" s="70">
        <f t="shared" si="334"/>
        <v>8821658160000000</v>
      </c>
      <c r="M317" s="70">
        <f t="shared" si="349"/>
        <v>2.74353568776E+18</v>
      </c>
      <c r="N317" s="70">
        <f t="shared" si="350"/>
        <v>5.2974361431304774E+19</v>
      </c>
      <c r="O317" s="70">
        <f t="shared" si="351"/>
        <v>2.6487180715652389E+20</v>
      </c>
      <c r="P317" s="70">
        <f t="shared" si="352"/>
        <v>330683.73333333334</v>
      </c>
      <c r="Q317" s="99">
        <f t="shared" si="413"/>
        <v>19.308792543739962</v>
      </c>
      <c r="S317" s="71">
        <f t="shared" si="353"/>
        <v>301</v>
      </c>
      <c r="T317" s="71">
        <f t="shared" si="354"/>
        <v>2.0499999999999998</v>
      </c>
      <c r="U317" s="71">
        <v>1</v>
      </c>
      <c r="V317" s="62">
        <f t="shared" si="355"/>
        <v>1.05</v>
      </c>
      <c r="W317" s="70">
        <f t="shared" si="335"/>
        <v>1.764331632E+16</v>
      </c>
      <c r="X317" s="70">
        <f t="shared" si="356"/>
        <v>5.5761701229360005E+18</v>
      </c>
      <c r="Y317" s="70">
        <f t="shared" si="357"/>
        <v>2.7149360233543672E+19</v>
      </c>
      <c r="Z317" s="70">
        <f t="shared" si="358"/>
        <v>5.4298720467087393E+20</v>
      </c>
      <c r="AA317" s="70">
        <f t="shared" si="359"/>
        <v>330683.73333333334</v>
      </c>
      <c r="AB317" s="99">
        <f t="shared" si="418"/>
        <v>4.8688184963856189</v>
      </c>
      <c r="AD317" s="71">
        <f t="shared" si="360"/>
        <v>276</v>
      </c>
      <c r="AE317" s="71">
        <f t="shared" si="361"/>
        <v>3.2249999999999996</v>
      </c>
      <c r="AF317" s="71">
        <v>1</v>
      </c>
      <c r="AG317" s="62">
        <f t="shared" si="362"/>
        <v>1.175</v>
      </c>
      <c r="AH317" s="70">
        <f t="shared" si="336"/>
        <v>102461925888000</v>
      </c>
      <c r="AI317" s="70">
        <f t="shared" si="363"/>
        <v>3.32284025654784E+16</v>
      </c>
      <c r="AJ317" s="70">
        <f t="shared" si="364"/>
        <v>1.3347055907496678E+18</v>
      </c>
      <c r="AK317" s="70">
        <f t="shared" si="365"/>
        <v>8.5421157807978932E+20</v>
      </c>
      <c r="AL317" s="70">
        <f t="shared" si="366"/>
        <v>330683.73333333334</v>
      </c>
      <c r="AM317" s="99">
        <f t="shared" si="409"/>
        <v>40.16761227445577</v>
      </c>
      <c r="AO317" s="71">
        <f t="shared" si="367"/>
        <v>246</v>
      </c>
      <c r="AP317" s="71">
        <f t="shared" si="368"/>
        <v>4.55</v>
      </c>
      <c r="AQ317" s="71">
        <v>1</v>
      </c>
      <c r="AR317" s="62">
        <f t="shared" si="369"/>
        <v>1.325</v>
      </c>
      <c r="AS317" s="70">
        <f t="shared" si="337"/>
        <v>8782450790400</v>
      </c>
      <c r="AT317" s="70">
        <f t="shared" si="370"/>
        <v>2862639835130880</v>
      </c>
      <c r="AU317" s="70">
        <f t="shared" si="371"/>
        <v>2.9423015687553176E+16</v>
      </c>
      <c r="AV317" s="70">
        <f t="shared" si="372"/>
        <v>1.2051667225621837E+21</v>
      </c>
      <c r="AW317" s="70">
        <f t="shared" si="373"/>
        <v>330683.73333333334</v>
      </c>
      <c r="AX317" s="99">
        <f t="shared" si="419"/>
        <v>10.278280671731082</v>
      </c>
      <c r="AZ317" s="71">
        <f t="shared" si="374"/>
        <v>209</v>
      </c>
      <c r="BA317" s="71">
        <f t="shared" si="375"/>
        <v>6.06</v>
      </c>
      <c r="BB317" s="71">
        <v>1</v>
      </c>
      <c r="BC317" s="62">
        <f t="shared" si="376"/>
        <v>1.51</v>
      </c>
      <c r="BD317" s="70">
        <f t="shared" si="338"/>
        <v>46467993600</v>
      </c>
      <c r="BE317" s="70">
        <f t="shared" si="377"/>
        <v>14664834100224</v>
      </c>
      <c r="BF317" s="70">
        <f t="shared" si="378"/>
        <v>232020545179238.16</v>
      </c>
      <c r="BG317" s="70">
        <f t="shared" si="379"/>
        <v>1.6051231513685346E+21</v>
      </c>
      <c r="BH317" s="70">
        <f t="shared" si="380"/>
        <v>330683.73333333334</v>
      </c>
      <c r="BI317" s="99">
        <f t="shared" si="416"/>
        <v>15.821559493516133</v>
      </c>
      <c r="BK317" s="71">
        <f t="shared" si="381"/>
        <v>159</v>
      </c>
      <c r="BL317" s="71">
        <f t="shared" si="382"/>
        <v>7.8199999999999994</v>
      </c>
      <c r="BM317" s="71">
        <v>1</v>
      </c>
      <c r="BN317" s="62">
        <f t="shared" si="383"/>
        <v>1.76</v>
      </c>
      <c r="BO317" s="70">
        <f t="shared" si="339"/>
        <v>18345600</v>
      </c>
      <c r="BP317" s="70">
        <f t="shared" si="384"/>
        <v>5133832704</v>
      </c>
      <c r="BQ317" s="70">
        <f t="shared" si="385"/>
        <v>292388720751.73334</v>
      </c>
      <c r="BR317" s="70">
        <f t="shared" si="386"/>
        <v>2.0712975319640166E+21</v>
      </c>
      <c r="BS317" s="70">
        <f t="shared" si="387"/>
        <v>330683.73333333334</v>
      </c>
      <c r="BT317" s="99">
        <f t="shared" si="415"/>
        <v>56.953301287733844</v>
      </c>
      <c r="BV317" s="71">
        <f t="shared" si="388"/>
        <v>104</v>
      </c>
      <c r="BW317" s="71">
        <f t="shared" si="389"/>
        <v>9.8550000000000004</v>
      </c>
      <c r="BX317" s="71">
        <v>1</v>
      </c>
      <c r="BY317" s="62">
        <f t="shared" si="390"/>
        <v>2.0350000000000001</v>
      </c>
      <c r="BZ317" s="70">
        <f t="shared" si="340"/>
        <v>100800</v>
      </c>
      <c r="CA317" s="70">
        <f t="shared" si="391"/>
        <v>21333312</v>
      </c>
      <c r="CB317" s="70">
        <f t="shared" si="392"/>
        <v>179920454.0521301</v>
      </c>
      <c r="CC317" s="70">
        <f t="shared" si="393"/>
        <v>2.6103116595275429E+21</v>
      </c>
      <c r="CD317" s="70">
        <f t="shared" si="394"/>
        <v>330683.73333333334</v>
      </c>
      <c r="CE317" s="99">
        <f t="shared" si="410"/>
        <v>8.4337797174733158</v>
      </c>
      <c r="CG317" s="71">
        <f t="shared" si="395"/>
        <v>54</v>
      </c>
      <c r="CH317" s="71">
        <f t="shared" si="396"/>
        <v>12.14</v>
      </c>
      <c r="CI317" s="71">
        <v>1</v>
      </c>
      <c r="CJ317" s="62">
        <f t="shared" si="397"/>
        <v>2.2850000000000001</v>
      </c>
      <c r="CK317" s="70">
        <f t="shared" si="341"/>
        <v>60</v>
      </c>
      <c r="CL317" s="70">
        <f t="shared" si="398"/>
        <v>7403.4000000000005</v>
      </c>
      <c r="CM317" s="70">
        <f t="shared" si="399"/>
        <v>216442.54901073888</v>
      </c>
      <c r="CN317" s="70">
        <f t="shared" si="400"/>
        <v>3.2155437388802E+21</v>
      </c>
      <c r="CO317" s="70">
        <f t="shared" si="401"/>
        <v>330683.73333333334</v>
      </c>
      <c r="CP317" s="99">
        <f t="shared" si="417"/>
        <v>29.235560554709846</v>
      </c>
      <c r="CR317" s="71">
        <f t="shared" si="402"/>
        <v>-9</v>
      </c>
      <c r="CS317" s="71">
        <f t="shared" si="403"/>
        <v>14.74</v>
      </c>
      <c r="CT317" s="71">
        <v>1</v>
      </c>
      <c r="CU317" s="62">
        <f t="shared" si="412"/>
        <v>2.6</v>
      </c>
      <c r="CV317" s="70">
        <f t="shared" si="342"/>
        <v>1</v>
      </c>
      <c r="CW317" s="70">
        <f t="shared" si="404"/>
        <v>-23.400000000000002</v>
      </c>
      <c r="CX317" s="70">
        <f t="shared" si="405"/>
        <v>42.329534381640713</v>
      </c>
      <c r="CY317" s="70">
        <f t="shared" si="406"/>
        <v>3.904210437487162E+21</v>
      </c>
      <c r="CZ317" s="70">
        <f t="shared" si="407"/>
        <v>330683.73333333334</v>
      </c>
    </row>
    <row r="318" spans="1:104">
      <c r="A318" s="62">
        <v>8192</v>
      </c>
      <c r="B318" s="62">
        <f t="shared" si="344"/>
        <v>10.4</v>
      </c>
      <c r="C318" s="83">
        <f t="shared" si="414"/>
        <v>12.14</v>
      </c>
      <c r="D318" s="87"/>
      <c r="E318" s="65">
        <f t="shared" si="345"/>
        <v>6.0851561833158164E+18</v>
      </c>
      <c r="F318" s="62">
        <f t="shared" si="408"/>
        <v>62.400000000000027</v>
      </c>
      <c r="G318" s="66">
        <v>312</v>
      </c>
      <c r="H318" s="71">
        <f t="shared" si="346"/>
        <v>312</v>
      </c>
      <c r="I318" s="71">
        <f t="shared" si="347"/>
        <v>1</v>
      </c>
      <c r="J318" s="71">
        <v>1</v>
      </c>
      <c r="K318" s="62">
        <f t="shared" si="348"/>
        <v>1</v>
      </c>
      <c r="L318" s="70">
        <f t="shared" si="334"/>
        <v>8821658160000000</v>
      </c>
      <c r="M318" s="70">
        <f t="shared" si="349"/>
        <v>2.75235734592E+18</v>
      </c>
      <c r="N318" s="70">
        <f t="shared" si="350"/>
        <v>6.0851561833158164E+19</v>
      </c>
      <c r="O318" s="70">
        <f t="shared" si="351"/>
        <v>3.0425780916579081E+20</v>
      </c>
      <c r="P318" s="70">
        <f t="shared" si="352"/>
        <v>330956.79999999999</v>
      </c>
      <c r="Q318" s="99">
        <f t="shared" si="413"/>
        <v>22.108888558152678</v>
      </c>
      <c r="S318" s="71">
        <f t="shared" si="353"/>
        <v>302</v>
      </c>
      <c r="T318" s="71">
        <f t="shared" si="354"/>
        <v>2.0499999999999998</v>
      </c>
      <c r="U318" s="71">
        <v>1</v>
      </c>
      <c r="V318" s="62">
        <f t="shared" si="355"/>
        <v>1.05</v>
      </c>
      <c r="W318" s="70">
        <f t="shared" si="335"/>
        <v>1.764331632E+16</v>
      </c>
      <c r="X318" s="70">
        <f t="shared" si="356"/>
        <v>5.594695605072E+18</v>
      </c>
      <c r="Y318" s="70">
        <f t="shared" si="357"/>
        <v>3.1186425439493538E+19</v>
      </c>
      <c r="Z318" s="70">
        <f t="shared" si="358"/>
        <v>6.2372850878987108E+20</v>
      </c>
      <c r="AA318" s="70">
        <f t="shared" si="359"/>
        <v>330956.79999999999</v>
      </c>
      <c r="AB318" s="99">
        <f t="shared" si="418"/>
        <v>5.5742845797045266</v>
      </c>
      <c r="AD318" s="71">
        <f t="shared" si="360"/>
        <v>277</v>
      </c>
      <c r="AE318" s="71">
        <f t="shared" si="361"/>
        <v>3.2249999999999996</v>
      </c>
      <c r="AF318" s="71">
        <v>1</v>
      </c>
      <c r="AG318" s="62">
        <f t="shared" si="362"/>
        <v>1.175</v>
      </c>
      <c r="AH318" s="70">
        <f t="shared" si="336"/>
        <v>102461925888000</v>
      </c>
      <c r="AI318" s="70">
        <f t="shared" si="363"/>
        <v>3.33487953283968E+16</v>
      </c>
      <c r="AJ318" s="70">
        <f t="shared" si="364"/>
        <v>1.533174116499489E+18</v>
      </c>
      <c r="AK318" s="70">
        <f t="shared" si="365"/>
        <v>9.8123143455967543E+20</v>
      </c>
      <c r="AL318" s="70">
        <f t="shared" si="366"/>
        <v>330956.79999999999</v>
      </c>
      <c r="AM318" s="99">
        <f t="shared" si="409"/>
        <v>45.973898049444003</v>
      </c>
      <c r="AO318" s="71">
        <f t="shared" si="367"/>
        <v>247</v>
      </c>
      <c r="AP318" s="71">
        <f t="shared" si="368"/>
        <v>4.55</v>
      </c>
      <c r="AQ318" s="71">
        <v>1</v>
      </c>
      <c r="AR318" s="62">
        <f t="shared" si="369"/>
        <v>1.325</v>
      </c>
      <c r="AS318" s="70">
        <f t="shared" si="337"/>
        <v>8782450790400</v>
      </c>
      <c r="AT318" s="70">
        <f t="shared" si="370"/>
        <v>2874276582428160</v>
      </c>
      <c r="AU318" s="70">
        <f t="shared" si="371"/>
        <v>3.3798169719344304E+16</v>
      </c>
      <c r="AV318" s="70">
        <f t="shared" si="372"/>
        <v>1.3843730317043483E+21</v>
      </c>
      <c r="AW318" s="70">
        <f t="shared" si="373"/>
        <v>330956.79999999999</v>
      </c>
      <c r="AX318" s="99">
        <f t="shared" si="419"/>
        <v>11.758843921273558</v>
      </c>
      <c r="AZ318" s="71">
        <f t="shared" si="374"/>
        <v>210</v>
      </c>
      <c r="BA318" s="71">
        <f t="shared" si="375"/>
        <v>6.06</v>
      </c>
      <c r="BB318" s="71">
        <v>1</v>
      </c>
      <c r="BC318" s="62">
        <f t="shared" si="376"/>
        <v>1.51</v>
      </c>
      <c r="BD318" s="70">
        <f t="shared" si="338"/>
        <v>46467993600</v>
      </c>
      <c r="BE318" s="70">
        <f t="shared" si="377"/>
        <v>14735000770560</v>
      </c>
      <c r="BF318" s="70">
        <f t="shared" si="378"/>
        <v>266521618572906.09</v>
      </c>
      <c r="BG318" s="70">
        <f t="shared" si="379"/>
        <v>1.8438023235446922E+21</v>
      </c>
      <c r="BH318" s="70">
        <f t="shared" si="380"/>
        <v>330956.79999999999</v>
      </c>
      <c r="BI318" s="99">
        <f t="shared" si="416"/>
        <v>18.087655557195944</v>
      </c>
      <c r="BK318" s="71">
        <f t="shared" si="381"/>
        <v>160</v>
      </c>
      <c r="BL318" s="71">
        <f t="shared" si="382"/>
        <v>7.8199999999999994</v>
      </c>
      <c r="BM318" s="71">
        <v>14</v>
      </c>
      <c r="BN318" s="62">
        <f t="shared" si="383"/>
        <v>1.76</v>
      </c>
      <c r="BO318" s="70">
        <f t="shared" si="339"/>
        <v>256838400</v>
      </c>
      <c r="BP318" s="70">
        <f t="shared" si="384"/>
        <v>72325693440</v>
      </c>
      <c r="BQ318" s="70">
        <f t="shared" si="385"/>
        <v>335866442547.20355</v>
      </c>
      <c r="BR318" s="70">
        <f t="shared" si="386"/>
        <v>2.3792960676764839E+21</v>
      </c>
      <c r="BS318" s="70">
        <f t="shared" si="387"/>
        <v>330956.79999999999</v>
      </c>
      <c r="BT318" s="99">
        <f t="shared" si="415"/>
        <v>4.6438053556421393</v>
      </c>
      <c r="BV318" s="71">
        <f t="shared" si="388"/>
        <v>105</v>
      </c>
      <c r="BW318" s="71">
        <f t="shared" si="389"/>
        <v>9.8550000000000004</v>
      </c>
      <c r="BX318" s="71">
        <v>1</v>
      </c>
      <c r="BY318" s="62">
        <f t="shared" si="390"/>
        <v>2.0350000000000001</v>
      </c>
      <c r="BZ318" s="70">
        <f t="shared" si="340"/>
        <v>100800</v>
      </c>
      <c r="CA318" s="70">
        <f t="shared" si="391"/>
        <v>21538440</v>
      </c>
      <c r="CB318" s="70">
        <f t="shared" si="392"/>
        <v>206674329.60000148</v>
      </c>
      <c r="CC318" s="70">
        <f t="shared" si="393"/>
        <v>2.9984607093288683E+21</v>
      </c>
      <c r="CD318" s="70">
        <f t="shared" si="394"/>
        <v>330956.79999999999</v>
      </c>
      <c r="CE318" s="99">
        <f t="shared" si="410"/>
        <v>9.5956034698892534</v>
      </c>
      <c r="CG318" s="71">
        <f t="shared" si="395"/>
        <v>55</v>
      </c>
      <c r="CH318" s="71">
        <f t="shared" si="396"/>
        <v>12.14</v>
      </c>
      <c r="CI318" s="71">
        <v>1</v>
      </c>
      <c r="CJ318" s="62">
        <f t="shared" si="397"/>
        <v>2.2850000000000001</v>
      </c>
      <c r="CK318" s="70">
        <f t="shared" si="341"/>
        <v>60</v>
      </c>
      <c r="CL318" s="70">
        <f t="shared" si="398"/>
        <v>7540.5000000000009</v>
      </c>
      <c r="CM318" s="70">
        <f t="shared" si="399"/>
        <v>248627.20000000094</v>
      </c>
      <c r="CN318" s="70">
        <f t="shared" si="400"/>
        <v>3.6936898032727008E+21</v>
      </c>
      <c r="CO318" s="70">
        <f t="shared" si="401"/>
        <v>330956.79999999999</v>
      </c>
      <c r="CP318" s="99">
        <f t="shared" si="417"/>
        <v>32.972243219945746</v>
      </c>
      <c r="CR318" s="71">
        <f t="shared" si="402"/>
        <v>-8</v>
      </c>
      <c r="CS318" s="71">
        <f t="shared" si="403"/>
        <v>14.74</v>
      </c>
      <c r="CT318" s="71">
        <v>1</v>
      </c>
      <c r="CU318" s="62">
        <f t="shared" si="412"/>
        <v>2.6</v>
      </c>
      <c r="CV318" s="70">
        <f t="shared" si="342"/>
        <v>1</v>
      </c>
      <c r="CW318" s="70">
        <f t="shared" si="404"/>
        <v>-20.8</v>
      </c>
      <c r="CX318" s="70">
        <f t="shared" si="405"/>
        <v>48.623866511981127</v>
      </c>
      <c r="CY318" s="70">
        <f t="shared" si="406"/>
        <v>4.484760107103757E+21</v>
      </c>
      <c r="CZ318" s="70">
        <f t="shared" si="407"/>
        <v>330956.79999999999</v>
      </c>
    </row>
    <row r="319" spans="1:104">
      <c r="A319" s="62">
        <v>8192</v>
      </c>
      <c r="B319" s="62">
        <f t="shared" si="344"/>
        <v>10.433333333333334</v>
      </c>
      <c r="C319" s="83">
        <f t="shared" si="414"/>
        <v>12.14</v>
      </c>
      <c r="D319" s="87"/>
      <c r="E319" s="65">
        <f t="shared" si="345"/>
        <v>6.9900088976749158E+18</v>
      </c>
      <c r="F319" s="62">
        <f t="shared" si="408"/>
        <v>62.60000000000003</v>
      </c>
      <c r="G319" s="66">
        <v>313</v>
      </c>
      <c r="H319" s="71">
        <f t="shared" si="346"/>
        <v>313</v>
      </c>
      <c r="I319" s="71">
        <f t="shared" si="347"/>
        <v>1</v>
      </c>
      <c r="J319" s="71">
        <v>1</v>
      </c>
      <c r="K319" s="62">
        <f t="shared" si="348"/>
        <v>1</v>
      </c>
      <c r="L319" s="70">
        <f t="shared" si="334"/>
        <v>8821658160000000</v>
      </c>
      <c r="M319" s="70">
        <f t="shared" si="349"/>
        <v>2.76117900408E+18</v>
      </c>
      <c r="N319" s="70">
        <f t="shared" si="350"/>
        <v>6.9900088976749158E+19</v>
      </c>
      <c r="O319" s="70">
        <f t="shared" si="351"/>
        <v>3.4950044488374577E+20</v>
      </c>
      <c r="P319" s="70">
        <f t="shared" si="352"/>
        <v>331229.8666666667</v>
      </c>
      <c r="Q319" s="99">
        <f t="shared" si="413"/>
        <v>25.315305119104089</v>
      </c>
      <c r="S319" s="71">
        <f t="shared" si="353"/>
        <v>303</v>
      </c>
      <c r="T319" s="71">
        <f t="shared" si="354"/>
        <v>2.0499999999999998</v>
      </c>
      <c r="U319" s="71">
        <v>1</v>
      </c>
      <c r="V319" s="62">
        <f t="shared" si="355"/>
        <v>1.05</v>
      </c>
      <c r="W319" s="70">
        <f t="shared" si="335"/>
        <v>1.764331632E+16</v>
      </c>
      <c r="X319" s="70">
        <f t="shared" si="356"/>
        <v>5.6132210872080005E+18</v>
      </c>
      <c r="Y319" s="70">
        <f t="shared" si="357"/>
        <v>3.5823795600583905E+19</v>
      </c>
      <c r="Z319" s="70">
        <f t="shared" si="358"/>
        <v>7.1647591201167888E+20</v>
      </c>
      <c r="AA319" s="70">
        <f t="shared" si="359"/>
        <v>331229.8666666667</v>
      </c>
      <c r="AB319" s="99">
        <f t="shared" si="418"/>
        <v>6.382038947694924</v>
      </c>
      <c r="AD319" s="71">
        <f t="shared" si="360"/>
        <v>278</v>
      </c>
      <c r="AE319" s="71">
        <f t="shared" si="361"/>
        <v>3.2249999999999996</v>
      </c>
      <c r="AF319" s="71">
        <v>1</v>
      </c>
      <c r="AG319" s="62">
        <f t="shared" si="362"/>
        <v>1.175</v>
      </c>
      <c r="AH319" s="70">
        <f t="shared" si="336"/>
        <v>102461925888000</v>
      </c>
      <c r="AI319" s="70">
        <f t="shared" si="363"/>
        <v>3.34691880913152E+16</v>
      </c>
      <c r="AJ319" s="70">
        <f t="shared" si="364"/>
        <v>1.7611545855469957E+18</v>
      </c>
      <c r="AK319" s="70">
        <f t="shared" si="365"/>
        <v>1.12713893475008E+21</v>
      </c>
      <c r="AL319" s="70">
        <f t="shared" si="366"/>
        <v>331229.8666666667</v>
      </c>
      <c r="AM319" s="99">
        <f t="shared" si="409"/>
        <v>52.620176526002773</v>
      </c>
      <c r="AO319" s="71">
        <f t="shared" si="367"/>
        <v>248</v>
      </c>
      <c r="AP319" s="71">
        <f t="shared" si="368"/>
        <v>4.55</v>
      </c>
      <c r="AQ319" s="71">
        <v>1</v>
      </c>
      <c r="AR319" s="62">
        <f t="shared" si="369"/>
        <v>1.325</v>
      </c>
      <c r="AS319" s="70">
        <f t="shared" si="337"/>
        <v>8782450790400</v>
      </c>
      <c r="AT319" s="70">
        <f t="shared" si="370"/>
        <v>2885913329725440</v>
      </c>
      <c r="AU319" s="70">
        <f t="shared" si="371"/>
        <v>3.8823901958521392E+16</v>
      </c>
      <c r="AV319" s="70">
        <f t="shared" si="372"/>
        <v>1.5902270242210434E+21</v>
      </c>
      <c r="AW319" s="70">
        <f t="shared" si="373"/>
        <v>331229.8666666667</v>
      </c>
      <c r="AX319" s="99">
        <f t="shared" si="419"/>
        <v>13.452899488916744</v>
      </c>
      <c r="AZ319" s="71">
        <f t="shared" si="374"/>
        <v>211</v>
      </c>
      <c r="BA319" s="71">
        <f t="shared" si="375"/>
        <v>6.06</v>
      </c>
      <c r="BB319" s="71">
        <v>1</v>
      </c>
      <c r="BC319" s="62">
        <f t="shared" si="376"/>
        <v>1.51</v>
      </c>
      <c r="BD319" s="70">
        <f t="shared" si="338"/>
        <v>46467993600</v>
      </c>
      <c r="BE319" s="70">
        <f t="shared" si="377"/>
        <v>14805167440896</v>
      </c>
      <c r="BF319" s="70">
        <f t="shared" si="378"/>
        <v>306152944825844.44</v>
      </c>
      <c r="BG319" s="70">
        <f t="shared" si="379"/>
        <v>2.1179726959954994E+21</v>
      </c>
      <c r="BH319" s="70">
        <f t="shared" si="380"/>
        <v>331229.8666666667</v>
      </c>
      <c r="BI319" s="99">
        <f t="shared" si="416"/>
        <v>20.678789756890197</v>
      </c>
      <c r="BK319" s="71">
        <f t="shared" si="381"/>
        <v>161</v>
      </c>
      <c r="BL319" s="71">
        <f t="shared" si="382"/>
        <v>7.8199999999999994</v>
      </c>
      <c r="BM319" s="71">
        <v>1</v>
      </c>
      <c r="BN319" s="62">
        <f t="shared" si="383"/>
        <v>1.76</v>
      </c>
      <c r="BO319" s="70">
        <f t="shared" si="339"/>
        <v>256838400</v>
      </c>
      <c r="BP319" s="70">
        <f t="shared" si="384"/>
        <v>72777729024</v>
      </c>
      <c r="BQ319" s="70">
        <f t="shared" si="385"/>
        <v>385809230052.67896</v>
      </c>
      <c r="BR319" s="70">
        <f t="shared" si="386"/>
        <v>2.733093478990892E+21</v>
      </c>
      <c r="BS319" s="70">
        <f t="shared" si="387"/>
        <v>331229.8666666667</v>
      </c>
      <c r="BT319" s="99">
        <f t="shared" si="415"/>
        <v>5.3011990787106065</v>
      </c>
      <c r="BV319" s="71">
        <f t="shared" si="388"/>
        <v>106</v>
      </c>
      <c r="BW319" s="71">
        <f t="shared" si="389"/>
        <v>9.8550000000000004</v>
      </c>
      <c r="BX319" s="71">
        <v>1</v>
      </c>
      <c r="BY319" s="62">
        <f t="shared" si="390"/>
        <v>2.0350000000000001</v>
      </c>
      <c r="BZ319" s="70">
        <f t="shared" si="340"/>
        <v>100800</v>
      </c>
      <c r="CA319" s="70">
        <f t="shared" si="391"/>
        <v>21743568</v>
      </c>
      <c r="CB319" s="70">
        <f t="shared" si="392"/>
        <v>237406462.43163672</v>
      </c>
      <c r="CC319" s="70">
        <f t="shared" si="393"/>
        <v>3.4443268843293151E+21</v>
      </c>
      <c r="CD319" s="70">
        <f t="shared" si="394"/>
        <v>331229.8666666667</v>
      </c>
      <c r="CE319" s="99">
        <f t="shared" si="410"/>
        <v>10.91846850671595</v>
      </c>
      <c r="CG319" s="71">
        <f t="shared" si="395"/>
        <v>56</v>
      </c>
      <c r="CH319" s="71">
        <f t="shared" si="396"/>
        <v>12.14</v>
      </c>
      <c r="CI319" s="71">
        <v>1</v>
      </c>
      <c r="CJ319" s="62">
        <f t="shared" si="397"/>
        <v>2.2850000000000001</v>
      </c>
      <c r="CK319" s="70">
        <f t="shared" si="341"/>
        <v>60</v>
      </c>
      <c r="CL319" s="70">
        <f t="shared" si="398"/>
        <v>7677.6</v>
      </c>
      <c r="CM319" s="70">
        <f t="shared" si="399"/>
        <v>285597.65564751992</v>
      </c>
      <c r="CN319" s="70">
        <f t="shared" si="400"/>
        <v>4.242935400888674E+21</v>
      </c>
      <c r="CO319" s="70">
        <f t="shared" si="401"/>
        <v>331229.8666666667</v>
      </c>
      <c r="CP319" s="99">
        <f t="shared" si="417"/>
        <v>37.19881937682608</v>
      </c>
      <c r="CR319" s="71">
        <f t="shared" si="402"/>
        <v>-7</v>
      </c>
      <c r="CS319" s="71">
        <f t="shared" si="403"/>
        <v>14.74</v>
      </c>
      <c r="CT319" s="71">
        <v>1</v>
      </c>
      <c r="CU319" s="62">
        <f t="shared" si="412"/>
        <v>2.6</v>
      </c>
      <c r="CV319" s="70">
        <f t="shared" si="342"/>
        <v>1</v>
      </c>
      <c r="CW319" s="70">
        <f t="shared" si="404"/>
        <v>-18.2</v>
      </c>
      <c r="CX319" s="70">
        <f t="shared" si="405"/>
        <v>55.854155475908144</v>
      </c>
      <c r="CY319" s="70">
        <f t="shared" si="406"/>
        <v>5.1516365575864136E+21</v>
      </c>
      <c r="CZ319" s="70">
        <f t="shared" si="407"/>
        <v>331229.8666666667</v>
      </c>
    </row>
    <row r="320" spans="1:104">
      <c r="A320" s="62">
        <v>8192</v>
      </c>
      <c r="B320" s="62">
        <f t="shared" si="344"/>
        <v>10.466666666666667</v>
      </c>
      <c r="C320" s="83">
        <f t="shared" si="414"/>
        <v>12.14</v>
      </c>
      <c r="D320" s="87"/>
      <c r="E320" s="65">
        <f t="shared" si="345"/>
        <v>8.0294117221738127E+18</v>
      </c>
      <c r="F320" s="62">
        <f t="shared" si="408"/>
        <v>62.800000000000033</v>
      </c>
      <c r="G320" s="66">
        <v>314</v>
      </c>
      <c r="H320" s="71">
        <f t="shared" si="346"/>
        <v>314</v>
      </c>
      <c r="I320" s="71">
        <f t="shared" si="347"/>
        <v>1</v>
      </c>
      <c r="J320" s="71">
        <v>1</v>
      </c>
      <c r="K320" s="62">
        <f t="shared" si="348"/>
        <v>1</v>
      </c>
      <c r="L320" s="70">
        <f t="shared" si="334"/>
        <v>8821658160000000</v>
      </c>
      <c r="M320" s="70">
        <f t="shared" si="349"/>
        <v>2.77000066224E+18</v>
      </c>
      <c r="N320" s="70">
        <f t="shared" si="350"/>
        <v>8.0294117221738119E+19</v>
      </c>
      <c r="O320" s="70">
        <f t="shared" si="351"/>
        <v>4.0147058610869063E+20</v>
      </c>
      <c r="P320" s="70">
        <f t="shared" si="352"/>
        <v>331502.93333333335</v>
      </c>
      <c r="Q320" s="99">
        <f t="shared" si="413"/>
        <v>28.987038998325421</v>
      </c>
      <c r="S320" s="71">
        <f t="shared" si="353"/>
        <v>304</v>
      </c>
      <c r="T320" s="71">
        <f t="shared" si="354"/>
        <v>2.0499999999999998</v>
      </c>
      <c r="U320" s="71">
        <v>1</v>
      </c>
      <c r="V320" s="62">
        <f t="shared" si="355"/>
        <v>1.05</v>
      </c>
      <c r="W320" s="70">
        <f t="shared" si="335"/>
        <v>1.764331632E+16</v>
      </c>
      <c r="X320" s="70">
        <f t="shared" si="356"/>
        <v>5.631746569344E+18</v>
      </c>
      <c r="Y320" s="70">
        <f t="shared" si="357"/>
        <v>4.1150735076140761E+19</v>
      </c>
      <c r="Z320" s="70">
        <f t="shared" si="358"/>
        <v>8.2301470152281568E+20</v>
      </c>
      <c r="AA320" s="70">
        <f t="shared" si="359"/>
        <v>331502.93333333335</v>
      </c>
      <c r="AB320" s="99">
        <f t="shared" si="418"/>
        <v>7.3069223853469856</v>
      </c>
      <c r="AD320" s="71">
        <f t="shared" si="360"/>
        <v>279</v>
      </c>
      <c r="AE320" s="71">
        <f t="shared" si="361"/>
        <v>3.2249999999999996</v>
      </c>
      <c r="AF320" s="71">
        <v>1</v>
      </c>
      <c r="AG320" s="62">
        <f t="shared" si="362"/>
        <v>1.175</v>
      </c>
      <c r="AH320" s="70">
        <f t="shared" si="336"/>
        <v>102461925888000</v>
      </c>
      <c r="AI320" s="70">
        <f t="shared" si="363"/>
        <v>3.35895808542336E+16</v>
      </c>
      <c r="AJ320" s="70">
        <f t="shared" si="364"/>
        <v>2.0230353753133192E+18</v>
      </c>
      <c r="AK320" s="70">
        <f t="shared" si="365"/>
        <v>1.2947426402005274E+21</v>
      </c>
      <c r="AL320" s="70">
        <f t="shared" si="366"/>
        <v>331502.93333333335</v>
      </c>
      <c r="AM320" s="99">
        <f t="shared" si="409"/>
        <v>60.228062508208929</v>
      </c>
      <c r="AO320" s="71">
        <f t="shared" si="367"/>
        <v>249</v>
      </c>
      <c r="AP320" s="71">
        <f t="shared" si="368"/>
        <v>4.55</v>
      </c>
      <c r="AQ320" s="71">
        <v>1</v>
      </c>
      <c r="AR320" s="62">
        <f t="shared" si="369"/>
        <v>1.325</v>
      </c>
      <c r="AS320" s="70">
        <f t="shared" si="337"/>
        <v>8782450790400</v>
      </c>
      <c r="AT320" s="70">
        <f t="shared" si="370"/>
        <v>2897550077022720</v>
      </c>
      <c r="AU320" s="70">
        <f t="shared" si="371"/>
        <v>4.4596952314319704E+16</v>
      </c>
      <c r="AV320" s="70">
        <f t="shared" si="372"/>
        <v>1.8266911667945422E+21</v>
      </c>
      <c r="AW320" s="70">
        <f t="shared" si="373"/>
        <v>331502.93333333335</v>
      </c>
      <c r="AX320" s="99">
        <f t="shared" si="419"/>
        <v>15.391261972646838</v>
      </c>
      <c r="AZ320" s="71">
        <f t="shared" si="374"/>
        <v>212</v>
      </c>
      <c r="BA320" s="71">
        <f t="shared" si="375"/>
        <v>6.06</v>
      </c>
      <c r="BB320" s="71">
        <v>1</v>
      </c>
      <c r="BC320" s="62">
        <f t="shared" si="376"/>
        <v>1.51</v>
      </c>
      <c r="BD320" s="70">
        <f t="shared" si="338"/>
        <v>46467993600</v>
      </c>
      <c r="BE320" s="70">
        <f t="shared" si="377"/>
        <v>14875334111232</v>
      </c>
      <c r="BF320" s="70">
        <f t="shared" si="378"/>
        <v>351677384098945.62</v>
      </c>
      <c r="BG320" s="70">
        <f t="shared" si="379"/>
        <v>2.432911751818665E+21</v>
      </c>
      <c r="BH320" s="70">
        <f t="shared" si="380"/>
        <v>331502.93333333335</v>
      </c>
      <c r="BI320" s="99">
        <f t="shared" si="416"/>
        <v>23.641646061139738</v>
      </c>
      <c r="BK320" s="71">
        <f t="shared" si="381"/>
        <v>162</v>
      </c>
      <c r="BL320" s="71">
        <f t="shared" si="382"/>
        <v>7.8199999999999994</v>
      </c>
      <c r="BM320" s="71">
        <v>1</v>
      </c>
      <c r="BN320" s="62">
        <f t="shared" si="383"/>
        <v>1.76</v>
      </c>
      <c r="BO320" s="70">
        <f t="shared" si="339"/>
        <v>256838400</v>
      </c>
      <c r="BP320" s="70">
        <f t="shared" si="384"/>
        <v>73229764608</v>
      </c>
      <c r="BQ320" s="70">
        <f t="shared" si="385"/>
        <v>443178427904.18494</v>
      </c>
      <c r="BR320" s="70">
        <f t="shared" si="386"/>
        <v>3.1394999833699607E+21</v>
      </c>
      <c r="BS320" s="70">
        <f t="shared" si="387"/>
        <v>331502.93333333335</v>
      </c>
      <c r="BT320" s="99">
        <f t="shared" si="415"/>
        <v>6.0518892867746539</v>
      </c>
      <c r="BV320" s="71">
        <f t="shared" si="388"/>
        <v>107</v>
      </c>
      <c r="BW320" s="71">
        <f t="shared" si="389"/>
        <v>9.8550000000000004</v>
      </c>
      <c r="BX320" s="71">
        <v>1</v>
      </c>
      <c r="BY320" s="62">
        <f t="shared" si="390"/>
        <v>2.0350000000000001</v>
      </c>
      <c r="BZ320" s="70">
        <f t="shared" si="340"/>
        <v>100800</v>
      </c>
      <c r="CA320" s="70">
        <f t="shared" si="391"/>
        <v>21948696</v>
      </c>
      <c r="CB320" s="70">
        <f t="shared" si="392"/>
        <v>272708412.86088651</v>
      </c>
      <c r="CC320" s="70">
        <f t="shared" si="393"/>
        <v>3.9564926261011462E+21</v>
      </c>
      <c r="CD320" s="70">
        <f t="shared" si="394"/>
        <v>331502.93333333335</v>
      </c>
      <c r="CE320" s="99">
        <f t="shared" si="410"/>
        <v>12.424811608894055</v>
      </c>
      <c r="CG320" s="71">
        <f t="shared" si="395"/>
        <v>57</v>
      </c>
      <c r="CH320" s="71">
        <f t="shared" si="396"/>
        <v>12.14</v>
      </c>
      <c r="CI320" s="71">
        <v>1</v>
      </c>
      <c r="CJ320" s="62">
        <f t="shared" si="397"/>
        <v>2.2850000000000001</v>
      </c>
      <c r="CK320" s="70">
        <f t="shared" si="341"/>
        <v>60</v>
      </c>
      <c r="CL320" s="70">
        <f t="shared" si="398"/>
        <v>7814.7000000000007</v>
      </c>
      <c r="CM320" s="70">
        <f t="shared" si="399"/>
        <v>328065.55723331583</v>
      </c>
      <c r="CN320" s="70">
        <f t="shared" si="400"/>
        <v>4.8738529153595044E+21</v>
      </c>
      <c r="CO320" s="70">
        <f t="shared" si="401"/>
        <v>331502.93333333335</v>
      </c>
      <c r="CP320" s="99">
        <f t="shared" si="417"/>
        <v>41.980569597465774</v>
      </c>
      <c r="CR320" s="71">
        <f t="shared" si="402"/>
        <v>-6</v>
      </c>
      <c r="CS320" s="71">
        <f t="shared" si="403"/>
        <v>14.74</v>
      </c>
      <c r="CT320" s="71">
        <v>1</v>
      </c>
      <c r="CU320" s="62">
        <f t="shared" si="412"/>
        <v>2.6</v>
      </c>
      <c r="CV320" s="70">
        <f t="shared" si="342"/>
        <v>1</v>
      </c>
      <c r="CW320" s="70">
        <f t="shared" si="404"/>
        <v>-15.600000000000001</v>
      </c>
      <c r="CX320" s="70">
        <f t="shared" si="405"/>
        <v>64.159576514924339</v>
      </c>
      <c r="CY320" s="70">
        <f t="shared" si="406"/>
        <v>5.9176764392420997E+21</v>
      </c>
      <c r="CZ320" s="70">
        <f t="shared" si="407"/>
        <v>331502.93333333335</v>
      </c>
    </row>
    <row r="321" spans="1:105">
      <c r="A321" s="62">
        <v>8192</v>
      </c>
      <c r="B321" s="62">
        <f t="shared" si="344"/>
        <v>10.5</v>
      </c>
      <c r="C321" s="83">
        <f t="shared" si="414"/>
        <v>12.14</v>
      </c>
      <c r="D321" s="87"/>
      <c r="E321" s="65">
        <f t="shared" si="345"/>
        <v>9.2233720368549683E+18</v>
      </c>
      <c r="F321" s="62">
        <f t="shared" si="408"/>
        <v>63.000000000000028</v>
      </c>
      <c r="G321" s="66">
        <v>315</v>
      </c>
      <c r="H321" s="71">
        <f t="shared" si="346"/>
        <v>315</v>
      </c>
      <c r="I321" s="71">
        <f t="shared" si="347"/>
        <v>1</v>
      </c>
      <c r="J321" s="71">
        <v>1</v>
      </c>
      <c r="K321" s="62">
        <f t="shared" si="348"/>
        <v>1</v>
      </c>
      <c r="L321" s="70">
        <f t="shared" si="334"/>
        <v>8821658160000000</v>
      </c>
      <c r="M321" s="70">
        <f t="shared" si="349"/>
        <v>2.7788223204E+18</v>
      </c>
      <c r="N321" s="70">
        <f t="shared" si="350"/>
        <v>9.2233720368549691E+19</v>
      </c>
      <c r="O321" s="70">
        <f t="shared" si="351"/>
        <v>4.6116860184274842E+20</v>
      </c>
      <c r="P321" s="70">
        <f t="shared" si="352"/>
        <v>331776</v>
      </c>
      <c r="Q321" s="99">
        <f t="shared" si="413"/>
        <v>33.191658096107787</v>
      </c>
      <c r="S321" s="71">
        <f t="shared" si="353"/>
        <v>305</v>
      </c>
      <c r="T321" s="71">
        <f t="shared" si="354"/>
        <v>2.0499999999999998</v>
      </c>
      <c r="U321" s="71">
        <v>1</v>
      </c>
      <c r="V321" s="62">
        <f t="shared" si="355"/>
        <v>1.05</v>
      </c>
      <c r="W321" s="70">
        <f t="shared" si="335"/>
        <v>1.764331632E+16</v>
      </c>
      <c r="X321" s="70">
        <f t="shared" si="356"/>
        <v>5.6502720514800005E+18</v>
      </c>
      <c r="Y321" s="70">
        <f t="shared" si="357"/>
        <v>4.7269781688881693E+19</v>
      </c>
      <c r="Z321" s="70">
        <f t="shared" si="358"/>
        <v>9.4539563377763405E+20</v>
      </c>
      <c r="AA321" s="70">
        <f t="shared" si="359"/>
        <v>331776</v>
      </c>
      <c r="AB321" s="99">
        <f t="shared" si="418"/>
        <v>8.3659302168468344</v>
      </c>
      <c r="AD321" s="71">
        <f t="shared" si="360"/>
        <v>280</v>
      </c>
      <c r="AE321" s="71">
        <f t="shared" si="361"/>
        <v>3.2249999999999996</v>
      </c>
      <c r="AF321" s="71">
        <v>15</v>
      </c>
      <c r="AG321" s="62">
        <f t="shared" si="362"/>
        <v>1.175</v>
      </c>
      <c r="AH321" s="70">
        <f t="shared" si="336"/>
        <v>1536928888320000</v>
      </c>
      <c r="AI321" s="70">
        <f t="shared" si="363"/>
        <v>5.0564960425728E+17</v>
      </c>
      <c r="AJ321" s="70">
        <f t="shared" si="364"/>
        <v>2.3238574077232195E+18</v>
      </c>
      <c r="AK321" s="70">
        <f t="shared" si="365"/>
        <v>1.4872687409428635E+21</v>
      </c>
      <c r="AL321" s="70">
        <f t="shared" si="366"/>
        <v>331776</v>
      </c>
      <c r="AM321" s="99">
        <f t="shared" si="409"/>
        <v>4.5957860703492521</v>
      </c>
      <c r="AO321" s="71">
        <f t="shared" si="367"/>
        <v>250</v>
      </c>
      <c r="AP321" s="71">
        <f t="shared" si="368"/>
        <v>4.55</v>
      </c>
      <c r="AQ321" s="71">
        <v>1</v>
      </c>
      <c r="AR321" s="62">
        <f t="shared" si="369"/>
        <v>1.325</v>
      </c>
      <c r="AS321" s="70">
        <f t="shared" si="337"/>
        <v>8782450790400</v>
      </c>
      <c r="AT321" s="70">
        <f t="shared" si="370"/>
        <v>2909186824320000</v>
      </c>
      <c r="AU321" s="70">
        <f t="shared" si="371"/>
        <v>5.1228445761340248E+16</v>
      </c>
      <c r="AV321" s="70">
        <f t="shared" si="372"/>
        <v>2.0983171383845053E+21</v>
      </c>
      <c r="AW321" s="70">
        <f t="shared" si="373"/>
        <v>331776</v>
      </c>
      <c r="AX321" s="99">
        <f t="shared" si="419"/>
        <v>17.609197640070608</v>
      </c>
      <c r="AZ321" s="71">
        <f t="shared" si="374"/>
        <v>213</v>
      </c>
      <c r="BA321" s="71">
        <f t="shared" si="375"/>
        <v>6.06</v>
      </c>
      <c r="BB321" s="71">
        <v>1</v>
      </c>
      <c r="BC321" s="62">
        <f t="shared" si="376"/>
        <v>1.51</v>
      </c>
      <c r="BD321" s="70">
        <f t="shared" si="338"/>
        <v>46467993600</v>
      </c>
      <c r="BE321" s="70">
        <f t="shared" si="377"/>
        <v>14945500781568</v>
      </c>
      <c r="BF321" s="70">
        <f t="shared" si="378"/>
        <v>403971232604119.25</v>
      </c>
      <c r="BG321" s="70">
        <f t="shared" si="379"/>
        <v>2.7946817271670553E+21</v>
      </c>
      <c r="BH321" s="70">
        <f t="shared" si="380"/>
        <v>331776</v>
      </c>
      <c r="BI321" s="99">
        <f t="shared" si="416"/>
        <v>27.029621724173285</v>
      </c>
      <c r="BK321" s="71">
        <f t="shared" si="381"/>
        <v>163</v>
      </c>
      <c r="BL321" s="71">
        <f t="shared" si="382"/>
        <v>7.8199999999999994</v>
      </c>
      <c r="BM321" s="71">
        <v>1</v>
      </c>
      <c r="BN321" s="62">
        <f t="shared" si="383"/>
        <v>1.76</v>
      </c>
      <c r="BO321" s="70">
        <f t="shared" si="339"/>
        <v>256838400</v>
      </c>
      <c r="BP321" s="70">
        <f t="shared" si="384"/>
        <v>73681800192</v>
      </c>
      <c r="BQ321" s="70">
        <f t="shared" si="385"/>
        <v>509078331103.70941</v>
      </c>
      <c r="BR321" s="70">
        <f t="shared" si="386"/>
        <v>3.6063384664102923E+21</v>
      </c>
      <c r="BS321" s="70">
        <f t="shared" si="387"/>
        <v>331776</v>
      </c>
      <c r="BT321" s="99">
        <f t="shared" si="415"/>
        <v>6.9091462176162004</v>
      </c>
      <c r="BV321" s="71">
        <f t="shared" si="388"/>
        <v>108</v>
      </c>
      <c r="BW321" s="71">
        <f t="shared" si="389"/>
        <v>9.8550000000000004</v>
      </c>
      <c r="BX321" s="71">
        <v>1</v>
      </c>
      <c r="BY321" s="62">
        <f t="shared" si="390"/>
        <v>2.0350000000000001</v>
      </c>
      <c r="BZ321" s="70">
        <f t="shared" si="340"/>
        <v>100800</v>
      </c>
      <c r="CA321" s="70">
        <f t="shared" si="391"/>
        <v>22153824</v>
      </c>
      <c r="CB321" s="70">
        <f t="shared" si="392"/>
        <v>313259705.24715263</v>
      </c>
      <c r="CC321" s="70">
        <f t="shared" si="393"/>
        <v>4.5448165711602862E+21</v>
      </c>
      <c r="CD321" s="70">
        <f t="shared" si="394"/>
        <v>331776</v>
      </c>
      <c r="CE321" s="99">
        <f t="shared" si="410"/>
        <v>14.140209168726475</v>
      </c>
      <c r="CG321" s="71">
        <f t="shared" si="395"/>
        <v>58</v>
      </c>
      <c r="CH321" s="71">
        <f t="shared" si="396"/>
        <v>12.14</v>
      </c>
      <c r="CI321" s="71">
        <v>1</v>
      </c>
      <c r="CJ321" s="62">
        <f t="shared" si="397"/>
        <v>2.2850000000000001</v>
      </c>
      <c r="CK321" s="70">
        <f t="shared" si="341"/>
        <v>60</v>
      </c>
      <c r="CL321" s="70">
        <f t="shared" si="398"/>
        <v>7951.8</v>
      </c>
      <c r="CM321" s="70">
        <f t="shared" si="399"/>
        <v>376848.36592509545</v>
      </c>
      <c r="CN321" s="70">
        <f t="shared" si="400"/>
        <v>5.5985868263709664E+21</v>
      </c>
      <c r="CO321" s="70">
        <f t="shared" si="401"/>
        <v>331776</v>
      </c>
      <c r="CP321" s="99">
        <f t="shared" si="417"/>
        <v>47.391580010198375</v>
      </c>
      <c r="CR321" s="71">
        <f t="shared" si="402"/>
        <v>-5</v>
      </c>
      <c r="CS321" s="71">
        <f t="shared" si="403"/>
        <v>14.74</v>
      </c>
      <c r="CT321" s="71">
        <v>1</v>
      </c>
      <c r="CU321" s="62">
        <f t="shared" si="412"/>
        <v>2.6</v>
      </c>
      <c r="CV321" s="70">
        <f t="shared" si="342"/>
        <v>1</v>
      </c>
      <c r="CW321" s="70">
        <f t="shared" si="404"/>
        <v>-13</v>
      </c>
      <c r="CX321" s="70">
        <f t="shared" si="405"/>
        <v>73.699999999999989</v>
      </c>
      <c r="CY321" s="70">
        <f t="shared" si="406"/>
        <v>6.7976251911621113E+21</v>
      </c>
      <c r="CZ321" s="70">
        <f t="shared" si="407"/>
        <v>331776</v>
      </c>
    </row>
    <row r="322" spans="1:105">
      <c r="A322" s="62">
        <v>8192</v>
      </c>
      <c r="B322" s="62">
        <f t="shared" si="344"/>
        <v>10.533333333333333</v>
      </c>
      <c r="C322" s="83">
        <f t="shared" si="414"/>
        <v>12.14</v>
      </c>
      <c r="D322" s="87"/>
      <c r="E322" s="65">
        <f t="shared" si="345"/>
        <v>1.0594872286260957E+19</v>
      </c>
      <c r="F322" s="62">
        <f t="shared" si="408"/>
        <v>63.200000000000031</v>
      </c>
      <c r="G322" s="66">
        <v>316</v>
      </c>
      <c r="H322" s="71">
        <f t="shared" si="346"/>
        <v>316</v>
      </c>
      <c r="I322" s="71">
        <f t="shared" si="347"/>
        <v>1</v>
      </c>
      <c r="J322" s="71">
        <v>1</v>
      </c>
      <c r="K322" s="62">
        <f t="shared" si="348"/>
        <v>1</v>
      </c>
      <c r="L322" s="70">
        <f t="shared" si="334"/>
        <v>8821658160000000</v>
      </c>
      <c r="M322" s="70">
        <f t="shared" si="349"/>
        <v>2.78764397856E+18</v>
      </c>
      <c r="N322" s="70">
        <f t="shared" si="350"/>
        <v>1.0594872286260956E+20</v>
      </c>
      <c r="O322" s="70">
        <f t="shared" si="351"/>
        <v>5.2974361431304785E+20</v>
      </c>
      <c r="P322" s="70">
        <f t="shared" si="352"/>
        <v>332049.06666666665</v>
      </c>
      <c r="Q322" s="99">
        <f t="shared" si="413"/>
        <v>38.006547348753976</v>
      </c>
      <c r="S322" s="71">
        <f t="shared" si="353"/>
        <v>306</v>
      </c>
      <c r="T322" s="71">
        <f t="shared" si="354"/>
        <v>2.0499999999999998</v>
      </c>
      <c r="U322" s="71">
        <v>1</v>
      </c>
      <c r="V322" s="62">
        <f t="shared" si="355"/>
        <v>1.05</v>
      </c>
      <c r="W322" s="70">
        <f t="shared" si="335"/>
        <v>1.764331632E+16</v>
      </c>
      <c r="X322" s="70">
        <f t="shared" si="356"/>
        <v>5.668797533616E+18</v>
      </c>
      <c r="Y322" s="70">
        <f t="shared" si="357"/>
        <v>5.429872046708736E+19</v>
      </c>
      <c r="Z322" s="70">
        <f t="shared" si="358"/>
        <v>1.085974409341748E+21</v>
      </c>
      <c r="AA322" s="70">
        <f t="shared" si="359"/>
        <v>332049.06666666665</v>
      </c>
      <c r="AB322" s="99">
        <f t="shared" si="418"/>
        <v>9.5785252772030844</v>
      </c>
      <c r="AD322" s="71">
        <f t="shared" si="360"/>
        <v>281</v>
      </c>
      <c r="AE322" s="71">
        <f t="shared" si="361"/>
        <v>3.2249999999999996</v>
      </c>
      <c r="AF322" s="71">
        <v>1</v>
      </c>
      <c r="AG322" s="62">
        <f t="shared" si="362"/>
        <v>1.175</v>
      </c>
      <c r="AH322" s="70">
        <f t="shared" si="336"/>
        <v>1536928888320000</v>
      </c>
      <c r="AI322" s="70">
        <f t="shared" si="363"/>
        <v>5.07455495701056E+17</v>
      </c>
      <c r="AJ322" s="70">
        <f t="shared" si="364"/>
        <v>2.6694111814993367E+18</v>
      </c>
      <c r="AK322" s="70">
        <f t="shared" si="365"/>
        <v>1.7084231561595792E+21</v>
      </c>
      <c r="AL322" s="70">
        <f t="shared" si="366"/>
        <v>332049.06666666665</v>
      </c>
      <c r="AM322" s="99">
        <f t="shared" si="409"/>
        <v>5.2603848103201889</v>
      </c>
      <c r="AO322" s="71">
        <f t="shared" si="367"/>
        <v>251</v>
      </c>
      <c r="AP322" s="71">
        <f t="shared" si="368"/>
        <v>4.55</v>
      </c>
      <c r="AQ322" s="71">
        <v>1</v>
      </c>
      <c r="AR322" s="62">
        <f t="shared" si="369"/>
        <v>1.325</v>
      </c>
      <c r="AS322" s="70">
        <f t="shared" si="337"/>
        <v>8782450790400</v>
      </c>
      <c r="AT322" s="70">
        <f t="shared" si="370"/>
        <v>2920823571617280</v>
      </c>
      <c r="AU322" s="70">
        <f t="shared" si="371"/>
        <v>5.8846031375106376E+16</v>
      </c>
      <c r="AV322" s="70">
        <f t="shared" si="372"/>
        <v>2.4103334451243673E+21</v>
      </c>
      <c r="AW322" s="70">
        <f t="shared" si="373"/>
        <v>332049.06666666665</v>
      </c>
      <c r="AX322" s="99">
        <f t="shared" si="419"/>
        <v>20.147068089608346</v>
      </c>
      <c r="AZ322" s="71">
        <f t="shared" si="374"/>
        <v>214</v>
      </c>
      <c r="BA322" s="71">
        <f t="shared" si="375"/>
        <v>6.06</v>
      </c>
      <c r="BB322" s="71">
        <v>1</v>
      </c>
      <c r="BC322" s="62">
        <f t="shared" si="376"/>
        <v>1.51</v>
      </c>
      <c r="BD322" s="70">
        <f t="shared" si="338"/>
        <v>46467993600</v>
      </c>
      <c r="BE322" s="70">
        <f t="shared" si="377"/>
        <v>15015667451904</v>
      </c>
      <c r="BF322" s="70">
        <f t="shared" si="378"/>
        <v>464041090358476.44</v>
      </c>
      <c r="BG322" s="70">
        <f t="shared" si="379"/>
        <v>3.2102463027370698E+21</v>
      </c>
      <c r="BH322" s="70">
        <f t="shared" si="380"/>
        <v>332049.06666666665</v>
      </c>
      <c r="BI322" s="99">
        <f t="shared" si="416"/>
        <v>30.903793777054887</v>
      </c>
      <c r="BK322" s="71">
        <f t="shared" si="381"/>
        <v>164</v>
      </c>
      <c r="BL322" s="71">
        <f t="shared" si="382"/>
        <v>7.8199999999999994</v>
      </c>
      <c r="BM322" s="71">
        <v>1</v>
      </c>
      <c r="BN322" s="62">
        <f t="shared" si="383"/>
        <v>1.76</v>
      </c>
      <c r="BO322" s="70">
        <f t="shared" si="339"/>
        <v>256838400</v>
      </c>
      <c r="BP322" s="70">
        <f t="shared" si="384"/>
        <v>74133835776</v>
      </c>
      <c r="BQ322" s="70">
        <f t="shared" si="385"/>
        <v>584777441503.46692</v>
      </c>
      <c r="BR322" s="70">
        <f t="shared" si="386"/>
        <v>4.1425950639280342E+21</v>
      </c>
      <c r="BS322" s="70">
        <f t="shared" si="387"/>
        <v>332049.06666666665</v>
      </c>
      <c r="BT322" s="99">
        <f t="shared" si="415"/>
        <v>7.8881314501303876</v>
      </c>
      <c r="BV322" s="71">
        <f t="shared" si="388"/>
        <v>109</v>
      </c>
      <c r="BW322" s="71">
        <f t="shared" si="389"/>
        <v>9.8550000000000004</v>
      </c>
      <c r="BX322" s="71">
        <v>1</v>
      </c>
      <c r="BY322" s="62">
        <f t="shared" si="390"/>
        <v>2.0350000000000001</v>
      </c>
      <c r="BZ322" s="70">
        <f t="shared" si="340"/>
        <v>100800</v>
      </c>
      <c r="CA322" s="70">
        <f t="shared" si="391"/>
        <v>22358952</v>
      </c>
      <c r="CB322" s="70">
        <f t="shared" si="392"/>
        <v>359840908.10426033</v>
      </c>
      <c r="CC322" s="70">
        <f t="shared" si="393"/>
        <v>5.2206233190550869E+21</v>
      </c>
      <c r="CD322" s="70">
        <f t="shared" si="394"/>
        <v>332049.06666666665</v>
      </c>
      <c r="CE322" s="99">
        <f t="shared" si="410"/>
        <v>16.093818176462847</v>
      </c>
      <c r="CG322" s="71">
        <f t="shared" si="395"/>
        <v>59</v>
      </c>
      <c r="CH322" s="71">
        <f t="shared" si="396"/>
        <v>12.14</v>
      </c>
      <c r="CI322" s="71">
        <v>1</v>
      </c>
      <c r="CJ322" s="62">
        <f t="shared" si="397"/>
        <v>2.2850000000000001</v>
      </c>
      <c r="CK322" s="70">
        <f t="shared" si="341"/>
        <v>60</v>
      </c>
      <c r="CL322" s="70">
        <f t="shared" si="398"/>
        <v>8088.9000000000005</v>
      </c>
      <c r="CM322" s="70">
        <f t="shared" si="399"/>
        <v>432885.09802147793</v>
      </c>
      <c r="CN322" s="70">
        <f t="shared" si="400"/>
        <v>6.4310874777604011E+21</v>
      </c>
      <c r="CO322" s="70">
        <f t="shared" si="401"/>
        <v>332049.06666666665</v>
      </c>
      <c r="CP322" s="99">
        <f t="shared" si="417"/>
        <v>53.515941354384147</v>
      </c>
      <c r="CR322" s="71">
        <f t="shared" si="402"/>
        <v>-4</v>
      </c>
      <c r="CS322" s="71">
        <f t="shared" si="403"/>
        <v>14.74</v>
      </c>
      <c r="CT322" s="71">
        <v>1</v>
      </c>
      <c r="CU322" s="62">
        <f t="shared" si="412"/>
        <v>2.6</v>
      </c>
      <c r="CV322" s="70">
        <f t="shared" si="342"/>
        <v>1</v>
      </c>
      <c r="CW322" s="70">
        <f t="shared" si="404"/>
        <v>-10.4</v>
      </c>
      <c r="CX322" s="70">
        <f t="shared" si="405"/>
        <v>84.659068763281454</v>
      </c>
      <c r="CY322" s="70">
        <f t="shared" si="406"/>
        <v>7.8084208749743262E+21</v>
      </c>
      <c r="CZ322" s="70">
        <f t="shared" si="407"/>
        <v>332049.06666666665</v>
      </c>
    </row>
    <row r="323" spans="1:105">
      <c r="A323" s="62">
        <v>8192</v>
      </c>
      <c r="B323" s="62">
        <f t="shared" si="344"/>
        <v>10.566666666666666</v>
      </c>
      <c r="C323" s="83">
        <f t="shared" si="414"/>
        <v>12.14</v>
      </c>
      <c r="D323" s="87"/>
      <c r="E323" s="65">
        <f t="shared" si="345"/>
        <v>1.2170312366631635E+19</v>
      </c>
      <c r="F323" s="62">
        <f t="shared" si="408"/>
        <v>63.400000000000034</v>
      </c>
      <c r="G323" s="66">
        <v>317</v>
      </c>
      <c r="H323" s="71">
        <f t="shared" si="346"/>
        <v>317</v>
      </c>
      <c r="I323" s="71">
        <f t="shared" si="347"/>
        <v>1</v>
      </c>
      <c r="J323" s="71">
        <v>1</v>
      </c>
      <c r="K323" s="62">
        <f t="shared" si="348"/>
        <v>1</v>
      </c>
      <c r="L323" s="70">
        <f t="shared" si="334"/>
        <v>8821658160000000</v>
      </c>
      <c r="M323" s="70">
        <f t="shared" si="349"/>
        <v>2.79646563672E+18</v>
      </c>
      <c r="N323" s="70">
        <f t="shared" si="350"/>
        <v>1.2170312366631635E+20</v>
      </c>
      <c r="O323" s="70">
        <f t="shared" si="351"/>
        <v>6.0851561833158174E+20</v>
      </c>
      <c r="P323" s="70">
        <f t="shared" si="352"/>
        <v>332322.1333333333</v>
      </c>
      <c r="Q323" s="99">
        <f t="shared" si="413"/>
        <v>43.520335836868369</v>
      </c>
      <c r="S323" s="71">
        <f t="shared" si="353"/>
        <v>307</v>
      </c>
      <c r="T323" s="71">
        <f t="shared" si="354"/>
        <v>2.0499999999999998</v>
      </c>
      <c r="U323" s="71">
        <v>1</v>
      </c>
      <c r="V323" s="62">
        <f t="shared" si="355"/>
        <v>1.05</v>
      </c>
      <c r="W323" s="70">
        <f t="shared" si="335"/>
        <v>1.764331632E+16</v>
      </c>
      <c r="X323" s="70">
        <f t="shared" si="356"/>
        <v>5.6873230157520005E+18</v>
      </c>
      <c r="Y323" s="70">
        <f t="shared" si="357"/>
        <v>6.23728508789871E+19</v>
      </c>
      <c r="Z323" s="70">
        <f t="shared" si="358"/>
        <v>1.2474570175797424E+21</v>
      </c>
      <c r="AA323" s="70">
        <f t="shared" si="359"/>
        <v>332322.1333333333</v>
      </c>
      <c r="AB323" s="99">
        <f t="shared" si="418"/>
        <v>10.966996371796531</v>
      </c>
      <c r="AD323" s="71">
        <f t="shared" si="360"/>
        <v>282</v>
      </c>
      <c r="AE323" s="71">
        <f t="shared" si="361"/>
        <v>3.2249999999999996</v>
      </c>
      <c r="AF323" s="71">
        <v>1</v>
      </c>
      <c r="AG323" s="62">
        <f t="shared" si="362"/>
        <v>1.175</v>
      </c>
      <c r="AH323" s="70">
        <f t="shared" si="336"/>
        <v>1536928888320000</v>
      </c>
      <c r="AI323" s="70">
        <f t="shared" si="363"/>
        <v>5.09261387144832E+17</v>
      </c>
      <c r="AJ323" s="70">
        <f t="shared" si="364"/>
        <v>3.0663482329989791E+18</v>
      </c>
      <c r="AK323" s="70">
        <f t="shared" si="365"/>
        <v>1.9624628691193509E+21</v>
      </c>
      <c r="AL323" s="70">
        <f t="shared" si="366"/>
        <v>332322.1333333333</v>
      </c>
      <c r="AM323" s="99">
        <f t="shared" si="409"/>
        <v>6.0211677350808479</v>
      </c>
      <c r="AO323" s="71">
        <f t="shared" si="367"/>
        <v>252</v>
      </c>
      <c r="AP323" s="71">
        <f t="shared" si="368"/>
        <v>4.55</v>
      </c>
      <c r="AQ323" s="71">
        <v>1</v>
      </c>
      <c r="AR323" s="62">
        <f t="shared" si="369"/>
        <v>1.325</v>
      </c>
      <c r="AS323" s="70">
        <f t="shared" si="337"/>
        <v>8782450790400</v>
      </c>
      <c r="AT323" s="70">
        <f t="shared" si="370"/>
        <v>2932460318914560</v>
      </c>
      <c r="AU323" s="70">
        <f t="shared" si="371"/>
        <v>6.7596339438688608E+16</v>
      </c>
      <c r="AV323" s="70">
        <f t="shared" si="372"/>
        <v>2.7687460634086972E+21</v>
      </c>
      <c r="AW323" s="70">
        <f t="shared" si="373"/>
        <v>332322.1333333333</v>
      </c>
      <c r="AX323" s="99">
        <f t="shared" si="419"/>
        <v>23.051067052020386</v>
      </c>
      <c r="AZ323" s="71">
        <f t="shared" si="374"/>
        <v>215</v>
      </c>
      <c r="BA323" s="71">
        <f t="shared" si="375"/>
        <v>6.06</v>
      </c>
      <c r="BB323" s="71">
        <v>1</v>
      </c>
      <c r="BC323" s="62">
        <f t="shared" si="376"/>
        <v>1.51</v>
      </c>
      <c r="BD323" s="70">
        <f t="shared" si="338"/>
        <v>46467993600</v>
      </c>
      <c r="BE323" s="70">
        <f t="shared" si="377"/>
        <v>15085834122240</v>
      </c>
      <c r="BF323" s="70">
        <f t="shared" si="378"/>
        <v>533043237145812.44</v>
      </c>
      <c r="BG323" s="70">
        <f t="shared" si="379"/>
        <v>3.687604647089385E+21</v>
      </c>
      <c r="BH323" s="70">
        <f t="shared" si="380"/>
        <v>332322.1333333333</v>
      </c>
      <c r="BI323" s="99">
        <f t="shared" si="416"/>
        <v>35.334024809406046</v>
      </c>
      <c r="BK323" s="71">
        <f t="shared" si="381"/>
        <v>165</v>
      </c>
      <c r="BL323" s="71">
        <f t="shared" si="382"/>
        <v>7.8199999999999994</v>
      </c>
      <c r="BM323" s="71">
        <v>1</v>
      </c>
      <c r="BN323" s="62">
        <f t="shared" si="383"/>
        <v>1.76</v>
      </c>
      <c r="BO323" s="70">
        <f t="shared" si="339"/>
        <v>256838400</v>
      </c>
      <c r="BP323" s="70">
        <f t="shared" si="384"/>
        <v>74585871360</v>
      </c>
      <c r="BQ323" s="70">
        <f t="shared" si="385"/>
        <v>671732885094.40723</v>
      </c>
      <c r="BR323" s="70">
        <f t="shared" si="386"/>
        <v>4.7585921353529688E+21</v>
      </c>
      <c r="BS323" s="70">
        <f t="shared" si="387"/>
        <v>332322.1333333333</v>
      </c>
      <c r="BT323" s="99">
        <f t="shared" si="415"/>
        <v>9.006167962457484</v>
      </c>
      <c r="BV323" s="71">
        <f t="shared" si="388"/>
        <v>110</v>
      </c>
      <c r="BW323" s="71">
        <f t="shared" si="389"/>
        <v>9.8550000000000004</v>
      </c>
      <c r="BX323" s="71">
        <v>1</v>
      </c>
      <c r="BY323" s="62">
        <f t="shared" si="390"/>
        <v>2.0350000000000001</v>
      </c>
      <c r="BZ323" s="70">
        <f t="shared" si="340"/>
        <v>100800</v>
      </c>
      <c r="CA323" s="70">
        <f t="shared" si="391"/>
        <v>22564080</v>
      </c>
      <c r="CB323" s="70">
        <f t="shared" si="392"/>
        <v>413348659.20000309</v>
      </c>
      <c r="CC323" s="70">
        <f t="shared" si="393"/>
        <v>5.9969214186577388E+21</v>
      </c>
      <c r="CD323" s="70">
        <f t="shared" si="394"/>
        <v>332322.1333333333</v>
      </c>
      <c r="CE323" s="99">
        <f t="shared" si="410"/>
        <v>18.318879351606761</v>
      </c>
      <c r="CG323" s="71">
        <f t="shared" si="395"/>
        <v>60</v>
      </c>
      <c r="CH323" s="71">
        <f t="shared" si="396"/>
        <v>12.14</v>
      </c>
      <c r="CI323" s="71">
        <v>12</v>
      </c>
      <c r="CJ323" s="62">
        <f t="shared" si="397"/>
        <v>2.2850000000000001</v>
      </c>
      <c r="CK323" s="70">
        <f t="shared" si="341"/>
        <v>720</v>
      </c>
      <c r="CL323" s="70">
        <f t="shared" si="398"/>
        <v>98712</v>
      </c>
      <c r="CM323" s="70">
        <f t="shared" si="399"/>
        <v>497254.400000002</v>
      </c>
      <c r="CN323" s="70">
        <f t="shared" si="400"/>
        <v>7.3873796065454027E+21</v>
      </c>
      <c r="CO323" s="70">
        <f t="shared" si="401"/>
        <v>332322.1333333333</v>
      </c>
      <c r="CP323" s="99">
        <f t="shared" si="417"/>
        <v>5.0374260474917136</v>
      </c>
      <c r="CR323" s="71">
        <f t="shared" si="402"/>
        <v>-3</v>
      </c>
      <c r="CS323" s="71">
        <f t="shared" si="403"/>
        <v>14.74</v>
      </c>
      <c r="CT323" s="71">
        <v>1</v>
      </c>
      <c r="CU323" s="62">
        <f t="shared" si="412"/>
        <v>2.6</v>
      </c>
      <c r="CV323" s="70">
        <f t="shared" si="342"/>
        <v>1</v>
      </c>
      <c r="CW323" s="70">
        <f t="shared" si="404"/>
        <v>-7.8000000000000007</v>
      </c>
      <c r="CX323" s="70">
        <f t="shared" si="405"/>
        <v>97.247733023962283</v>
      </c>
      <c r="CY323" s="70">
        <f t="shared" si="406"/>
        <v>8.9695202142075161E+21</v>
      </c>
      <c r="CZ323" s="70">
        <f t="shared" si="407"/>
        <v>332322.1333333333</v>
      </c>
    </row>
    <row r="324" spans="1:105">
      <c r="A324" s="62">
        <v>8192</v>
      </c>
      <c r="B324" s="62">
        <f t="shared" si="344"/>
        <v>10.6</v>
      </c>
      <c r="C324" s="83">
        <f t="shared" si="414"/>
        <v>12.14</v>
      </c>
      <c r="D324" s="87"/>
      <c r="E324" s="65">
        <f t="shared" si="345"/>
        <v>1.3980017795349832E+19</v>
      </c>
      <c r="F324" s="62">
        <f t="shared" si="408"/>
        <v>63.600000000000037</v>
      </c>
      <c r="G324" s="66">
        <v>318</v>
      </c>
      <c r="H324" s="71">
        <f t="shared" si="346"/>
        <v>318</v>
      </c>
      <c r="I324" s="71">
        <f t="shared" si="347"/>
        <v>1</v>
      </c>
      <c r="J324" s="71">
        <v>1</v>
      </c>
      <c r="K324" s="62">
        <f t="shared" si="348"/>
        <v>1</v>
      </c>
      <c r="L324" s="70">
        <f t="shared" si="334"/>
        <v>8821658160000000</v>
      </c>
      <c r="M324" s="70">
        <f t="shared" si="349"/>
        <v>2.80528729488E+18</v>
      </c>
      <c r="N324" s="70">
        <f t="shared" si="350"/>
        <v>1.3980017795349832E+20</v>
      </c>
      <c r="O324" s="70">
        <f t="shared" si="351"/>
        <v>6.9900088976749153E+20</v>
      </c>
      <c r="P324" s="70">
        <f t="shared" si="352"/>
        <v>332595.20000000001</v>
      </c>
      <c r="Q324" s="99">
        <f t="shared" si="413"/>
        <v>49.834531460877862</v>
      </c>
      <c r="S324" s="71">
        <f t="shared" si="353"/>
        <v>308</v>
      </c>
      <c r="T324" s="71">
        <f t="shared" si="354"/>
        <v>2.0499999999999998</v>
      </c>
      <c r="U324" s="71">
        <v>1</v>
      </c>
      <c r="V324" s="62">
        <f t="shared" si="355"/>
        <v>1.05</v>
      </c>
      <c r="W324" s="70">
        <f t="shared" si="335"/>
        <v>1.764331632E+16</v>
      </c>
      <c r="X324" s="70">
        <f t="shared" si="356"/>
        <v>5.705848497888E+18</v>
      </c>
      <c r="Y324" s="70">
        <f t="shared" si="357"/>
        <v>7.164759120116786E+19</v>
      </c>
      <c r="Z324" s="70">
        <f t="shared" si="358"/>
        <v>1.4329518240233578E+21</v>
      </c>
      <c r="AA324" s="70">
        <f t="shared" si="359"/>
        <v>332595.20000000001</v>
      </c>
      <c r="AB324" s="99">
        <f t="shared" si="418"/>
        <v>12.556868838646515</v>
      </c>
      <c r="AD324" s="71">
        <f t="shared" si="360"/>
        <v>283</v>
      </c>
      <c r="AE324" s="71">
        <f t="shared" si="361"/>
        <v>3.2249999999999996</v>
      </c>
      <c r="AF324" s="71">
        <v>1</v>
      </c>
      <c r="AG324" s="62">
        <f t="shared" si="362"/>
        <v>1.175</v>
      </c>
      <c r="AH324" s="70">
        <f t="shared" si="336"/>
        <v>1536928888320000</v>
      </c>
      <c r="AI324" s="70">
        <f t="shared" si="363"/>
        <v>5.11067278588608E+17</v>
      </c>
      <c r="AJ324" s="70">
        <f t="shared" si="364"/>
        <v>3.5223091710939924E+18</v>
      </c>
      <c r="AK324" s="70">
        <f t="shared" si="365"/>
        <v>2.25427786950016E+21</v>
      </c>
      <c r="AL324" s="70">
        <f t="shared" si="366"/>
        <v>332595.20000000001</v>
      </c>
      <c r="AM324" s="99">
        <f t="shared" si="409"/>
        <v>6.8920655237826978</v>
      </c>
      <c r="AO324" s="71">
        <f t="shared" si="367"/>
        <v>253</v>
      </c>
      <c r="AP324" s="71">
        <f t="shared" si="368"/>
        <v>4.55</v>
      </c>
      <c r="AQ324" s="71">
        <v>1</v>
      </c>
      <c r="AR324" s="62">
        <f t="shared" si="369"/>
        <v>1.325</v>
      </c>
      <c r="AS324" s="70">
        <f t="shared" si="337"/>
        <v>8782450790400</v>
      </c>
      <c r="AT324" s="70">
        <f t="shared" si="370"/>
        <v>2944097066211840</v>
      </c>
      <c r="AU324" s="70">
        <f t="shared" si="371"/>
        <v>7.76478039170428E+16</v>
      </c>
      <c r="AV324" s="70">
        <f t="shared" si="372"/>
        <v>3.1804540484420869E+21</v>
      </c>
      <c r="AW324" s="70">
        <f t="shared" si="373"/>
        <v>332595.20000000001</v>
      </c>
      <c r="AX324" s="99">
        <f t="shared" si="419"/>
        <v>26.3740638201688</v>
      </c>
      <c r="AZ324" s="71">
        <f t="shared" si="374"/>
        <v>216</v>
      </c>
      <c r="BA324" s="71">
        <f t="shared" si="375"/>
        <v>6.06</v>
      </c>
      <c r="BB324" s="71">
        <v>1</v>
      </c>
      <c r="BC324" s="62">
        <f t="shared" si="376"/>
        <v>1.51</v>
      </c>
      <c r="BD324" s="70">
        <f t="shared" si="338"/>
        <v>46467993600</v>
      </c>
      <c r="BE324" s="70">
        <f t="shared" si="377"/>
        <v>15156000792576</v>
      </c>
      <c r="BF324" s="70">
        <f t="shared" si="378"/>
        <v>612305889651689.12</v>
      </c>
      <c r="BG324" s="70">
        <f t="shared" si="379"/>
        <v>4.2359453919909988E+21</v>
      </c>
      <c r="BH324" s="70">
        <f t="shared" si="380"/>
        <v>332595.20000000001</v>
      </c>
      <c r="BI324" s="99">
        <f t="shared" si="416"/>
        <v>40.400228136146602</v>
      </c>
      <c r="BK324" s="71">
        <f t="shared" si="381"/>
        <v>166</v>
      </c>
      <c r="BL324" s="71">
        <f t="shared" si="382"/>
        <v>7.8199999999999994</v>
      </c>
      <c r="BM324" s="71">
        <v>1</v>
      </c>
      <c r="BN324" s="62">
        <f t="shared" si="383"/>
        <v>1.76</v>
      </c>
      <c r="BO324" s="70">
        <f t="shared" si="339"/>
        <v>256838400</v>
      </c>
      <c r="BP324" s="70">
        <f t="shared" si="384"/>
        <v>75037906944</v>
      </c>
      <c r="BQ324" s="70">
        <f t="shared" si="385"/>
        <v>771618460105.35803</v>
      </c>
      <c r="BR324" s="70">
        <f t="shared" si="386"/>
        <v>5.4661869579817839E+21</v>
      </c>
      <c r="BS324" s="70">
        <f t="shared" si="387"/>
        <v>332595.20000000001</v>
      </c>
      <c r="BT324" s="99">
        <f t="shared" si="415"/>
        <v>10.283048815330213</v>
      </c>
      <c r="BV324" s="71">
        <f t="shared" si="388"/>
        <v>111</v>
      </c>
      <c r="BW324" s="71">
        <f t="shared" si="389"/>
        <v>9.8550000000000004</v>
      </c>
      <c r="BX324" s="71">
        <v>1</v>
      </c>
      <c r="BY324" s="62">
        <f t="shared" si="390"/>
        <v>2.0350000000000001</v>
      </c>
      <c r="BZ324" s="70">
        <f t="shared" si="340"/>
        <v>100800</v>
      </c>
      <c r="CA324" s="70">
        <f t="shared" si="391"/>
        <v>22769208</v>
      </c>
      <c r="CB324" s="70">
        <f t="shared" si="392"/>
        <v>474812924.8632735</v>
      </c>
      <c r="CC324" s="70">
        <f t="shared" si="393"/>
        <v>6.8886537686586302E+21</v>
      </c>
      <c r="CD324" s="70">
        <f t="shared" si="394"/>
        <v>332595.20000000001</v>
      </c>
      <c r="CE324" s="99">
        <f t="shared" si="410"/>
        <v>20.853291202016052</v>
      </c>
      <c r="CG324" s="71">
        <f t="shared" si="395"/>
        <v>61</v>
      </c>
      <c r="CH324" s="71">
        <f t="shared" si="396"/>
        <v>12.14</v>
      </c>
      <c r="CI324" s="71">
        <v>1</v>
      </c>
      <c r="CJ324" s="62">
        <f t="shared" si="397"/>
        <v>2.2850000000000001</v>
      </c>
      <c r="CK324" s="70">
        <f t="shared" si="341"/>
        <v>720</v>
      </c>
      <c r="CL324" s="70">
        <f t="shared" si="398"/>
        <v>100357.20000000001</v>
      </c>
      <c r="CM324" s="70">
        <f t="shared" si="399"/>
        <v>571195.31129503995</v>
      </c>
      <c r="CN324" s="70">
        <f t="shared" si="400"/>
        <v>8.4858708017773481E+21</v>
      </c>
      <c r="CO324" s="70">
        <f t="shared" si="401"/>
        <v>332595.20000000001</v>
      </c>
      <c r="CP324" s="99">
        <f t="shared" si="417"/>
        <v>5.6916226368914229</v>
      </c>
      <c r="CR324" s="71">
        <f t="shared" si="402"/>
        <v>-2</v>
      </c>
      <c r="CS324" s="71">
        <f t="shared" si="403"/>
        <v>14.74</v>
      </c>
      <c r="CT324" s="71">
        <v>1</v>
      </c>
      <c r="CU324" s="62">
        <f t="shared" si="412"/>
        <v>2.6</v>
      </c>
      <c r="CV324" s="70">
        <f t="shared" si="342"/>
        <v>1</v>
      </c>
      <c r="CW324" s="70">
        <f t="shared" si="404"/>
        <v>-5.2</v>
      </c>
      <c r="CX324" s="70">
        <f t="shared" si="405"/>
        <v>111.70831095181633</v>
      </c>
      <c r="CY324" s="70">
        <f t="shared" si="406"/>
        <v>1.0303273115172827E+22</v>
      </c>
      <c r="CZ324" s="70">
        <f t="shared" si="407"/>
        <v>332595.20000000001</v>
      </c>
    </row>
    <row r="325" spans="1:105">
      <c r="A325" s="62">
        <v>8192</v>
      </c>
      <c r="B325" s="62">
        <f t="shared" si="344"/>
        <v>10.633333333333333</v>
      </c>
      <c r="C325" s="83">
        <f t="shared" si="414"/>
        <v>12.14</v>
      </c>
      <c r="D325" s="87"/>
      <c r="E325" s="65">
        <f t="shared" si="345"/>
        <v>1.6058823444347632E+19</v>
      </c>
      <c r="F325" s="62">
        <f t="shared" si="408"/>
        <v>63.800000000000026</v>
      </c>
      <c r="G325" s="66">
        <v>319</v>
      </c>
      <c r="H325" s="71">
        <f t="shared" si="346"/>
        <v>319</v>
      </c>
      <c r="I325" s="71">
        <f t="shared" si="347"/>
        <v>1</v>
      </c>
      <c r="J325" s="71">
        <v>1</v>
      </c>
      <c r="K325" s="62">
        <f t="shared" si="348"/>
        <v>1</v>
      </c>
      <c r="L325" s="70">
        <f t="shared" si="334"/>
        <v>8821658160000000</v>
      </c>
      <c r="M325" s="70">
        <f t="shared" si="349"/>
        <v>2.81410895304E+18</v>
      </c>
      <c r="N325" s="70">
        <f t="shared" si="350"/>
        <v>1.605882344434763E+20</v>
      </c>
      <c r="O325" s="70">
        <f t="shared" si="351"/>
        <v>8.0294117221738152E+20</v>
      </c>
      <c r="P325" s="70">
        <f t="shared" si="352"/>
        <v>332868.26666666666</v>
      </c>
      <c r="Q325" s="99">
        <f t="shared" si="413"/>
        <v>57.065393388552884</v>
      </c>
      <c r="S325" s="71">
        <f t="shared" si="353"/>
        <v>309</v>
      </c>
      <c r="T325" s="71">
        <f t="shared" si="354"/>
        <v>2.0499999999999998</v>
      </c>
      <c r="U325" s="71">
        <v>1</v>
      </c>
      <c r="V325" s="62">
        <f t="shared" si="355"/>
        <v>1.05</v>
      </c>
      <c r="W325" s="70">
        <f t="shared" si="335"/>
        <v>1.764331632E+16</v>
      </c>
      <c r="X325" s="70">
        <f t="shared" si="356"/>
        <v>5.7243739800240005E+18</v>
      </c>
      <c r="Y325" s="70">
        <f t="shared" si="357"/>
        <v>8.2301470152281555E+19</v>
      </c>
      <c r="Z325" s="70">
        <f t="shared" si="358"/>
        <v>1.6460294030456319E+21</v>
      </c>
      <c r="AA325" s="70">
        <f t="shared" si="359"/>
        <v>332868.26666666666</v>
      </c>
      <c r="AB325" s="99">
        <f t="shared" si="418"/>
        <v>14.377374790585659</v>
      </c>
      <c r="AD325" s="71">
        <f t="shared" si="360"/>
        <v>284</v>
      </c>
      <c r="AE325" s="71">
        <f t="shared" si="361"/>
        <v>3.2249999999999996</v>
      </c>
      <c r="AF325" s="71">
        <v>1</v>
      </c>
      <c r="AG325" s="62">
        <f t="shared" si="362"/>
        <v>1.175</v>
      </c>
      <c r="AH325" s="70">
        <f t="shared" si="336"/>
        <v>1536928888320000</v>
      </c>
      <c r="AI325" s="70">
        <f t="shared" si="363"/>
        <v>5.12873170032384E+17</v>
      </c>
      <c r="AJ325" s="70">
        <f t="shared" si="364"/>
        <v>4.0460707506266399E+18</v>
      </c>
      <c r="AK325" s="70">
        <f t="shared" si="365"/>
        <v>2.5894852804010553E+21</v>
      </c>
      <c r="AL325" s="70">
        <f t="shared" si="366"/>
        <v>332868.26666666666</v>
      </c>
      <c r="AM325" s="99">
        <f t="shared" si="409"/>
        <v>7.8890279060048343</v>
      </c>
      <c r="AO325" s="71">
        <f t="shared" si="367"/>
        <v>254</v>
      </c>
      <c r="AP325" s="71">
        <f t="shared" si="368"/>
        <v>4.55</v>
      </c>
      <c r="AQ325" s="71">
        <v>1</v>
      </c>
      <c r="AR325" s="62">
        <f t="shared" si="369"/>
        <v>1.325</v>
      </c>
      <c r="AS325" s="70">
        <f t="shared" si="337"/>
        <v>8782450790400</v>
      </c>
      <c r="AT325" s="70">
        <f t="shared" si="370"/>
        <v>2955733813509120</v>
      </c>
      <c r="AU325" s="70">
        <f t="shared" si="371"/>
        <v>8.9193904628639408E+16</v>
      </c>
      <c r="AV325" s="70">
        <f t="shared" si="372"/>
        <v>3.653382333589086E+21</v>
      </c>
      <c r="AW325" s="70">
        <f t="shared" si="373"/>
        <v>332868.26666666666</v>
      </c>
      <c r="AX325" s="99">
        <f t="shared" si="419"/>
        <v>30.176568749520175</v>
      </c>
      <c r="AZ325" s="71">
        <f t="shared" si="374"/>
        <v>217</v>
      </c>
      <c r="BA325" s="71">
        <f t="shared" si="375"/>
        <v>6.06</v>
      </c>
      <c r="BB325" s="71">
        <v>1</v>
      </c>
      <c r="BC325" s="62">
        <f t="shared" si="376"/>
        <v>1.51</v>
      </c>
      <c r="BD325" s="70">
        <f t="shared" si="338"/>
        <v>46467993600</v>
      </c>
      <c r="BE325" s="70">
        <f t="shared" si="377"/>
        <v>15226167462912</v>
      </c>
      <c r="BF325" s="70">
        <f t="shared" si="378"/>
        <v>703354768197891.62</v>
      </c>
      <c r="BG325" s="70">
        <f t="shared" si="379"/>
        <v>4.8658235036373321E+21</v>
      </c>
      <c r="BH325" s="70">
        <f t="shared" si="380"/>
        <v>332868.26666666666</v>
      </c>
      <c r="BI325" s="99">
        <f t="shared" si="416"/>
        <v>46.193815345268455</v>
      </c>
      <c r="BK325" s="71">
        <f t="shared" si="381"/>
        <v>167</v>
      </c>
      <c r="BL325" s="71">
        <f t="shared" si="382"/>
        <v>7.8199999999999994</v>
      </c>
      <c r="BM325" s="71">
        <v>1</v>
      </c>
      <c r="BN325" s="62">
        <f t="shared" si="383"/>
        <v>1.76</v>
      </c>
      <c r="BO325" s="70">
        <f t="shared" si="339"/>
        <v>256838400</v>
      </c>
      <c r="BP325" s="70">
        <f t="shared" si="384"/>
        <v>75489942528</v>
      </c>
      <c r="BQ325" s="70">
        <f t="shared" si="385"/>
        <v>886356855808.37024</v>
      </c>
      <c r="BR325" s="70">
        <f t="shared" si="386"/>
        <v>6.2789999667399235E+21</v>
      </c>
      <c r="BS325" s="70">
        <f t="shared" si="387"/>
        <v>332868.26666666666</v>
      </c>
      <c r="BT325" s="99">
        <f t="shared" si="415"/>
        <v>11.741389993502926</v>
      </c>
      <c r="BV325" s="71">
        <f t="shared" si="388"/>
        <v>112</v>
      </c>
      <c r="BW325" s="71">
        <f t="shared" si="389"/>
        <v>9.8550000000000004</v>
      </c>
      <c r="BX325" s="71">
        <v>1</v>
      </c>
      <c r="BY325" s="62">
        <f t="shared" si="390"/>
        <v>2.0350000000000001</v>
      </c>
      <c r="BZ325" s="70">
        <f t="shared" si="340"/>
        <v>100800</v>
      </c>
      <c r="CA325" s="70">
        <f t="shared" si="391"/>
        <v>22974336</v>
      </c>
      <c r="CB325" s="70">
        <f t="shared" si="392"/>
        <v>545416825.72177327</v>
      </c>
      <c r="CC325" s="70">
        <f t="shared" si="393"/>
        <v>7.9129852522022956E+21</v>
      </c>
      <c r="CD325" s="70">
        <f t="shared" si="394"/>
        <v>332868.26666666666</v>
      </c>
      <c r="CE325" s="99">
        <f t="shared" si="410"/>
        <v>23.740265038422582</v>
      </c>
      <c r="CG325" s="71">
        <f t="shared" si="395"/>
        <v>62</v>
      </c>
      <c r="CH325" s="71">
        <f t="shared" si="396"/>
        <v>12.14</v>
      </c>
      <c r="CI325" s="71">
        <v>1</v>
      </c>
      <c r="CJ325" s="62">
        <f t="shared" si="397"/>
        <v>2.2850000000000001</v>
      </c>
      <c r="CK325" s="70">
        <f t="shared" si="341"/>
        <v>720</v>
      </c>
      <c r="CL325" s="70">
        <f t="shared" si="398"/>
        <v>102002.40000000001</v>
      </c>
      <c r="CM325" s="70">
        <f t="shared" si="399"/>
        <v>656131.11446663167</v>
      </c>
      <c r="CN325" s="70">
        <f t="shared" si="400"/>
        <v>9.747705830719013E+21</v>
      </c>
      <c r="CO325" s="70">
        <f t="shared" si="401"/>
        <v>332868.26666666666</v>
      </c>
      <c r="CP325" s="99">
        <f t="shared" si="417"/>
        <v>6.4325066318697557</v>
      </c>
      <c r="CR325" s="71">
        <f t="shared" si="402"/>
        <v>-1</v>
      </c>
      <c r="CS325" s="71">
        <f t="shared" si="403"/>
        <v>14.74</v>
      </c>
      <c r="CT325" s="71">
        <v>1</v>
      </c>
      <c r="CU325" s="62">
        <f t="shared" si="412"/>
        <v>2.6</v>
      </c>
      <c r="CV325" s="70">
        <f t="shared" si="342"/>
        <v>1</v>
      </c>
      <c r="CW325" s="70">
        <f t="shared" si="404"/>
        <v>-2.6</v>
      </c>
      <c r="CX325" s="70">
        <f t="shared" si="405"/>
        <v>128.31915302984871</v>
      </c>
      <c r="CY325" s="70">
        <f t="shared" si="406"/>
        <v>1.1835352878484206E+22</v>
      </c>
      <c r="CZ325" s="70">
        <f t="shared" si="407"/>
        <v>332868.26666666666</v>
      </c>
    </row>
    <row r="326" spans="1:105">
      <c r="A326" s="62">
        <v>8192</v>
      </c>
      <c r="B326" s="62">
        <f t="shared" si="344"/>
        <v>10.666666666666666</v>
      </c>
      <c r="C326" s="83">
        <f t="shared" si="414"/>
        <v>14.74</v>
      </c>
      <c r="D326" s="86">
        <f>1+G326/200</f>
        <v>2.6</v>
      </c>
      <c r="E326" s="65">
        <f t="shared" si="345"/>
        <v>1.8446744073709945E+19</v>
      </c>
      <c r="F326" s="62">
        <f t="shared" si="408"/>
        <v>64.000000000000028</v>
      </c>
      <c r="G326" s="66">
        <v>320</v>
      </c>
      <c r="H326" s="71">
        <f t="shared" si="346"/>
        <v>320</v>
      </c>
      <c r="I326" s="71">
        <f t="shared" si="347"/>
        <v>1</v>
      </c>
      <c r="J326" s="71">
        <v>15</v>
      </c>
      <c r="K326" s="62">
        <f t="shared" si="348"/>
        <v>1</v>
      </c>
      <c r="L326" s="70">
        <f t="shared" ref="L326:L389" si="420">L325*J326</f>
        <v>1.323248724E+17</v>
      </c>
      <c r="M326" s="70">
        <f t="shared" si="349"/>
        <v>4.2343959168E+19</v>
      </c>
      <c r="N326" s="70">
        <f t="shared" si="350"/>
        <v>1.8446744073709945E+20</v>
      </c>
      <c r="O326" s="70">
        <f t="shared" si="351"/>
        <v>9.2233720368549724E+20</v>
      </c>
      <c r="P326" s="70">
        <f t="shared" si="352"/>
        <v>333141.33333333331</v>
      </c>
      <c r="Q326" s="99">
        <f t="shared" si="413"/>
        <v>4.3564051251141489</v>
      </c>
      <c r="S326" s="71">
        <f t="shared" si="353"/>
        <v>310</v>
      </c>
      <c r="T326" s="71">
        <f t="shared" si="354"/>
        <v>2.0499999999999998</v>
      </c>
      <c r="U326" s="71">
        <v>1</v>
      </c>
      <c r="V326" s="62">
        <f t="shared" si="355"/>
        <v>1.05</v>
      </c>
      <c r="W326" s="70">
        <f t="shared" ref="W326:W389" si="421">W325*U326</f>
        <v>1.764331632E+16</v>
      </c>
      <c r="X326" s="70">
        <f t="shared" si="356"/>
        <v>5.74289946216E+18</v>
      </c>
      <c r="Y326" s="70">
        <f t="shared" si="357"/>
        <v>9.4539563377763385E+19</v>
      </c>
      <c r="Z326" s="70">
        <f t="shared" si="358"/>
        <v>1.8907912675552689E+21</v>
      </c>
      <c r="AA326" s="70">
        <f t="shared" si="359"/>
        <v>333141.33333333331</v>
      </c>
      <c r="AB326" s="99">
        <f t="shared" si="418"/>
        <v>16.461991717021192</v>
      </c>
      <c r="AD326" s="71">
        <f t="shared" si="360"/>
        <v>285</v>
      </c>
      <c r="AE326" s="71">
        <f t="shared" si="361"/>
        <v>3.2249999999999996</v>
      </c>
      <c r="AF326" s="71">
        <v>1</v>
      </c>
      <c r="AG326" s="62">
        <f t="shared" si="362"/>
        <v>1.175</v>
      </c>
      <c r="AH326" s="70">
        <f t="shared" ref="AH326:AH389" si="422">AH325*AF326</f>
        <v>1536928888320000</v>
      </c>
      <c r="AI326" s="70">
        <f t="shared" si="363"/>
        <v>5.1467906147616E+17</v>
      </c>
      <c r="AJ326" s="70">
        <f t="shared" si="364"/>
        <v>4.647714815446441E+18</v>
      </c>
      <c r="AK326" s="70">
        <f t="shared" si="365"/>
        <v>2.9745374818857281E+21</v>
      </c>
      <c r="AL326" s="70">
        <f t="shared" si="366"/>
        <v>333141.33333333331</v>
      </c>
      <c r="AM326" s="99">
        <f t="shared" si="409"/>
        <v>9.0303164891073067</v>
      </c>
      <c r="AO326" s="71">
        <f t="shared" si="367"/>
        <v>255</v>
      </c>
      <c r="AP326" s="71">
        <f t="shared" si="368"/>
        <v>4.55</v>
      </c>
      <c r="AQ326" s="71">
        <v>1</v>
      </c>
      <c r="AR326" s="62">
        <f t="shared" si="369"/>
        <v>1.325</v>
      </c>
      <c r="AS326" s="70">
        <f t="shared" ref="AS326:AS389" si="423">AS325*AQ326</f>
        <v>8782450790400</v>
      </c>
      <c r="AT326" s="70">
        <f t="shared" si="370"/>
        <v>2967370560806400</v>
      </c>
      <c r="AU326" s="70">
        <f t="shared" si="371"/>
        <v>1.0245689152268053E+17</v>
      </c>
      <c r="AV326" s="70">
        <f t="shared" si="372"/>
        <v>4.1966342767690121E+21</v>
      </c>
      <c r="AW326" s="70">
        <f t="shared" si="373"/>
        <v>333141.33333333331</v>
      </c>
      <c r="AX326" s="99">
        <f t="shared" si="419"/>
        <v>34.527838509942377</v>
      </c>
      <c r="AZ326" s="71">
        <f t="shared" si="374"/>
        <v>218</v>
      </c>
      <c r="BA326" s="71">
        <f t="shared" si="375"/>
        <v>6.06</v>
      </c>
      <c r="BB326" s="71">
        <v>1</v>
      </c>
      <c r="BC326" s="62">
        <f t="shared" si="376"/>
        <v>1.51</v>
      </c>
      <c r="BD326" s="70">
        <f t="shared" ref="BD326:BD389" si="424">BD325*BB326</f>
        <v>46467993600</v>
      </c>
      <c r="BE326" s="70">
        <f t="shared" si="377"/>
        <v>15296334133248</v>
      </c>
      <c r="BF326" s="70">
        <f t="shared" si="378"/>
        <v>807942465208238.87</v>
      </c>
      <c r="BG326" s="70">
        <f t="shared" si="379"/>
        <v>5.5893634543341126E+21</v>
      </c>
      <c r="BH326" s="70">
        <f t="shared" si="380"/>
        <v>333141.33333333331</v>
      </c>
      <c r="BI326" s="99">
        <f t="shared" si="416"/>
        <v>52.819352543568009</v>
      </c>
      <c r="BK326" s="71">
        <f t="shared" si="381"/>
        <v>168</v>
      </c>
      <c r="BL326" s="71">
        <f t="shared" si="382"/>
        <v>7.8199999999999994</v>
      </c>
      <c r="BM326" s="71">
        <v>1</v>
      </c>
      <c r="BN326" s="62">
        <f t="shared" si="383"/>
        <v>1.76</v>
      </c>
      <c r="BO326" s="70">
        <f t="shared" ref="BO326:BO389" si="425">BO325*BM326</f>
        <v>256838400</v>
      </c>
      <c r="BP326" s="70">
        <f t="shared" si="384"/>
        <v>75941978112</v>
      </c>
      <c r="BQ326" s="70">
        <f t="shared" si="385"/>
        <v>1018156662207.4189</v>
      </c>
      <c r="BR326" s="70">
        <f t="shared" si="386"/>
        <v>7.2126769328205878E+21</v>
      </c>
      <c r="BS326" s="70">
        <f t="shared" si="387"/>
        <v>333141.33333333331</v>
      </c>
      <c r="BT326" s="99">
        <f t="shared" si="415"/>
        <v>13.407033731802866</v>
      </c>
      <c r="BV326" s="71">
        <f t="shared" si="388"/>
        <v>113</v>
      </c>
      <c r="BW326" s="71">
        <f t="shared" si="389"/>
        <v>9.8550000000000004</v>
      </c>
      <c r="BX326" s="71">
        <v>1</v>
      </c>
      <c r="BY326" s="62">
        <f t="shared" si="390"/>
        <v>2.0350000000000001</v>
      </c>
      <c r="BZ326" s="70">
        <f t="shared" ref="BZ326:BZ389" si="426">BZ325*BX326</f>
        <v>100800</v>
      </c>
      <c r="CA326" s="70">
        <f t="shared" si="391"/>
        <v>23179464</v>
      </c>
      <c r="CB326" s="70">
        <f t="shared" si="392"/>
        <v>626519410.49430549</v>
      </c>
      <c r="CC326" s="70">
        <f t="shared" si="393"/>
        <v>9.0896331423205755E+21</v>
      </c>
      <c r="CD326" s="70">
        <f t="shared" si="394"/>
        <v>333141.33333333331</v>
      </c>
      <c r="CE326" s="99">
        <f t="shared" si="410"/>
        <v>27.029072393317875</v>
      </c>
      <c r="CG326" s="71">
        <f t="shared" si="395"/>
        <v>63</v>
      </c>
      <c r="CH326" s="71">
        <f t="shared" si="396"/>
        <v>12.14</v>
      </c>
      <c r="CI326" s="71">
        <v>1</v>
      </c>
      <c r="CJ326" s="62">
        <f t="shared" si="397"/>
        <v>2.2850000000000001</v>
      </c>
      <c r="CK326" s="70">
        <f t="shared" ref="CK326:CK389" si="427">CK325*CI326</f>
        <v>720</v>
      </c>
      <c r="CL326" s="70">
        <f t="shared" si="398"/>
        <v>103647.6</v>
      </c>
      <c r="CM326" s="70">
        <f t="shared" si="399"/>
        <v>753696.73185019125</v>
      </c>
      <c r="CN326" s="70">
        <f t="shared" si="400"/>
        <v>1.1197173652741937E+22</v>
      </c>
      <c r="CO326" s="70">
        <f t="shared" si="401"/>
        <v>333141.33333333331</v>
      </c>
      <c r="CP326" s="99">
        <f t="shared" si="417"/>
        <v>7.2717239169087486</v>
      </c>
      <c r="CR326" s="71">
        <f t="shared" si="402"/>
        <v>0</v>
      </c>
      <c r="CS326" s="71">
        <f t="shared" si="403"/>
        <v>14.74</v>
      </c>
      <c r="CT326" s="71">
        <v>1</v>
      </c>
      <c r="CU326" s="62">
        <f t="shared" si="412"/>
        <v>2.6</v>
      </c>
      <c r="CV326" s="70">
        <f t="shared" ref="CV326:CV389" si="428">CV325*CT326</f>
        <v>1</v>
      </c>
      <c r="CW326" s="70">
        <f t="shared" si="404"/>
        <v>0</v>
      </c>
      <c r="CX326" s="70">
        <f t="shared" si="405"/>
        <v>147.4</v>
      </c>
      <c r="CY326" s="70">
        <f t="shared" si="406"/>
        <v>1.3595250382324229E+22</v>
      </c>
      <c r="CZ326" s="70">
        <f t="shared" si="407"/>
        <v>333141.33333333331</v>
      </c>
    </row>
    <row r="327" spans="1:105">
      <c r="A327" s="62">
        <v>8192</v>
      </c>
      <c r="B327" s="62">
        <f t="shared" ref="B327:B390" si="429">G327/30</f>
        <v>10.7</v>
      </c>
      <c r="C327" s="83">
        <f t="shared" si="414"/>
        <v>14.74</v>
      </c>
      <c r="D327" s="87"/>
      <c r="E327" s="65">
        <f t="shared" ref="E327:E390" si="430">POWER($F$1,G327)</f>
        <v>2.1189744572521923E+19</v>
      </c>
      <c r="F327" s="62">
        <f t="shared" si="408"/>
        <v>64.200000000000031</v>
      </c>
      <c r="G327" s="66">
        <v>321</v>
      </c>
      <c r="H327" s="71">
        <f t="shared" ref="H327:H390" si="431">$G327-I$3</f>
        <v>321</v>
      </c>
      <c r="I327" s="71">
        <f t="shared" ref="I327:I390" si="432">J$3</f>
        <v>1</v>
      </c>
      <c r="J327" s="71">
        <v>1</v>
      </c>
      <c r="K327" s="62">
        <f t="shared" ref="K327:K390" si="433">K$3</f>
        <v>1</v>
      </c>
      <c r="L327" s="70">
        <f t="shared" si="420"/>
        <v>1.323248724E+17</v>
      </c>
      <c r="M327" s="70">
        <f t="shared" ref="M327:M390" si="434">H327*L327*K327</f>
        <v>4.2476284040400003E+19</v>
      </c>
      <c r="N327" s="70">
        <f t="shared" ref="N327:N390" si="435">J$3*10*POWER($F$1,H327)</f>
        <v>2.1189744572521923E+20</v>
      </c>
      <c r="O327" s="70">
        <f t="shared" ref="O327:O390" si="436">J$3*$E327*50</f>
        <v>1.0594872286260961E+21</v>
      </c>
      <c r="P327" s="70">
        <f t="shared" ref="P327:P390" si="437">$A327*(30+$B327)</f>
        <v>333414.40000000002</v>
      </c>
      <c r="Q327" s="99">
        <f t="shared" si="413"/>
        <v>4.9886060071469416</v>
      </c>
      <c r="S327" s="71">
        <f t="shared" ref="S327:S390" si="438">$G327-T$3</f>
        <v>311</v>
      </c>
      <c r="T327" s="71">
        <f t="shared" ref="T327:T390" si="439">U$3</f>
        <v>2.0499999999999998</v>
      </c>
      <c r="U327" s="71">
        <v>1</v>
      </c>
      <c r="V327" s="62">
        <f t="shared" ref="V327:V390" si="440">V$3</f>
        <v>1.05</v>
      </c>
      <c r="W327" s="70">
        <f t="shared" si="421"/>
        <v>1.764331632E+16</v>
      </c>
      <c r="X327" s="70">
        <f t="shared" ref="X327:X390" si="441">S327*W327*V327</f>
        <v>5.7614249442960005E+18</v>
      </c>
      <c r="Y327" s="70">
        <f t="shared" ref="Y327:Y390" si="442">U$3*10*POWER($F$1,S327)</f>
        <v>1.0859744093417479E+20</v>
      </c>
      <c r="Z327" s="70">
        <f t="shared" ref="Z327:Z390" si="443">U$3*$E327*50</f>
        <v>2.1719488186834968E+21</v>
      </c>
      <c r="AA327" s="70">
        <f t="shared" ref="AA327:AA390" si="444">$A327*(30+$B327)</f>
        <v>333414.40000000002</v>
      </c>
      <c r="AB327" s="99">
        <f t="shared" si="418"/>
        <v>18.849059387936627</v>
      </c>
      <c r="AD327" s="71">
        <f t="shared" ref="AD327:AD390" si="445">$G327-AE$3</f>
        <v>286</v>
      </c>
      <c r="AE327" s="71">
        <f t="shared" ref="AE327:AE390" si="446">AF$3</f>
        <v>3.2249999999999996</v>
      </c>
      <c r="AF327" s="71">
        <v>1</v>
      </c>
      <c r="AG327" s="62">
        <f t="shared" ref="AG327:AG390" si="447">AG$3</f>
        <v>1.175</v>
      </c>
      <c r="AH327" s="70">
        <f t="shared" si="422"/>
        <v>1536928888320000</v>
      </c>
      <c r="AI327" s="70">
        <f t="shared" ref="AI327:AI390" si="448">AD327*AH327*AG327</f>
        <v>5.16484952919936E+17</v>
      </c>
      <c r="AJ327" s="70">
        <f t="shared" ref="AJ327:AJ390" si="449">AF$3*10*POWER($F$1,AD327)</f>
        <v>5.3388223629986734E+18</v>
      </c>
      <c r="AK327" s="70">
        <f t="shared" ref="AK327:AK390" si="450">AF$3*$E327*50</f>
        <v>3.4168463123191594E+21</v>
      </c>
      <c r="AL327" s="70">
        <f t="shared" ref="AL327:AL390" si="451">$A327*(30+$B327)</f>
        <v>333414.40000000002</v>
      </c>
      <c r="AM327" s="99">
        <f t="shared" si="409"/>
        <v>10.336840081817993</v>
      </c>
      <c r="AO327" s="71">
        <f t="shared" ref="AO327:AO390" si="452">$G327-AP$3</f>
        <v>256</v>
      </c>
      <c r="AP327" s="71">
        <f t="shared" ref="AP327:AP390" si="453">AQ$3</f>
        <v>4.55</v>
      </c>
      <c r="AQ327" s="71">
        <v>1</v>
      </c>
      <c r="AR327" s="62">
        <f t="shared" ref="AR327:AR390" si="454">AR$3</f>
        <v>1.325</v>
      </c>
      <c r="AS327" s="70">
        <f t="shared" si="423"/>
        <v>8782450790400</v>
      </c>
      <c r="AT327" s="70">
        <f t="shared" ref="AT327:AT390" si="455">AO327*AS327*AR327</f>
        <v>2979007308103680</v>
      </c>
      <c r="AU327" s="70">
        <f t="shared" ref="AU327:AU390" si="456">AQ$3*10*POWER($F$1,AO327)</f>
        <v>1.1769206275021278E+17</v>
      </c>
      <c r="AV327" s="70">
        <f t="shared" ref="AV327:AV390" si="457">AQ$3*$E327*50</f>
        <v>4.8206668902487378E+21</v>
      </c>
      <c r="AW327" s="70">
        <f t="shared" ref="AW327:AW390" si="458">$A327*(30+$B327)</f>
        <v>333414.40000000002</v>
      </c>
      <c r="AX327" s="99">
        <f t="shared" si="419"/>
        <v>39.507141331966373</v>
      </c>
      <c r="AZ327" s="71">
        <f t="shared" ref="AZ327:AZ390" si="459">$G327-BA$3</f>
        <v>219</v>
      </c>
      <c r="BA327" s="71">
        <f t="shared" ref="BA327:BA390" si="460">BB$3</f>
        <v>6.06</v>
      </c>
      <c r="BB327" s="71">
        <v>1</v>
      </c>
      <c r="BC327" s="62">
        <f t="shared" ref="BC327:BC390" si="461">BC$3</f>
        <v>1.51</v>
      </c>
      <c r="BD327" s="70">
        <f t="shared" si="424"/>
        <v>46467993600</v>
      </c>
      <c r="BE327" s="70">
        <f t="shared" ref="BE327:BE390" si="462">AZ327*BD327*BC327</f>
        <v>15366500803584</v>
      </c>
      <c r="BF327" s="70">
        <f t="shared" ref="BF327:BF390" si="463">BB$3*10*POWER($F$1,AZ327)</f>
        <v>928082180716953.12</v>
      </c>
      <c r="BG327" s="70">
        <f t="shared" ref="BG327:BG390" si="464">BB$3*$E327*50</f>
        <v>6.4204926054741416E+21</v>
      </c>
      <c r="BH327" s="70">
        <f t="shared" ref="BH327:BH390" si="465">$A327*(30+$B327)</f>
        <v>333414.40000000002</v>
      </c>
      <c r="BI327" s="99">
        <f t="shared" si="416"/>
        <v>60.396455418171207</v>
      </c>
      <c r="BK327" s="71">
        <f t="shared" ref="BK327:BK390" si="466">$G327-BL$3</f>
        <v>169</v>
      </c>
      <c r="BL327" s="71">
        <f t="shared" ref="BL327:BL390" si="467">BM$3</f>
        <v>7.8199999999999994</v>
      </c>
      <c r="BM327" s="71">
        <v>1</v>
      </c>
      <c r="BN327" s="62">
        <f t="shared" ref="BN327:BN390" si="468">BN$3</f>
        <v>1.76</v>
      </c>
      <c r="BO327" s="70">
        <f t="shared" si="425"/>
        <v>256838400</v>
      </c>
      <c r="BP327" s="70">
        <f t="shared" ref="BP327:BP390" si="469">BK327*BO327*BN327</f>
        <v>76394013696</v>
      </c>
      <c r="BQ327" s="70">
        <f t="shared" ref="BQ327:BQ390" si="470">BM$3*10*POWER($F$1,BK327)</f>
        <v>1169554883006.9341</v>
      </c>
      <c r="BR327" s="70">
        <f t="shared" ref="BR327:BR390" si="471">BM$3*$E327*50</f>
        <v>8.2851901278560715E+21</v>
      </c>
      <c r="BS327" s="70">
        <f t="shared" ref="BS327:BS390" si="472">$A327*(30+$B327)</f>
        <v>333414.40000000002</v>
      </c>
      <c r="BT327" s="99">
        <f t="shared" si="415"/>
        <v>15.309509560016378</v>
      </c>
      <c r="BV327" s="71">
        <f t="shared" ref="BV327:BV390" si="473">$G327-BW$3</f>
        <v>114</v>
      </c>
      <c r="BW327" s="71">
        <f t="shared" ref="BW327:BW390" si="474">BX$3</f>
        <v>9.8550000000000004</v>
      </c>
      <c r="BX327" s="71">
        <v>1</v>
      </c>
      <c r="BY327" s="62">
        <f t="shared" ref="BY327:BY390" si="475">BY$3</f>
        <v>2.0350000000000001</v>
      </c>
      <c r="BZ327" s="70">
        <f t="shared" si="426"/>
        <v>100800</v>
      </c>
      <c r="CA327" s="70">
        <f t="shared" ref="CA327:CA390" si="476">BV327*BZ327*BY327</f>
        <v>23384592</v>
      </c>
      <c r="CB327" s="70">
        <f t="shared" ref="CB327:CB390" si="477">BX$3*10*POWER($F$1,BV327)</f>
        <v>719681816.20852089</v>
      </c>
      <c r="CC327" s="70">
        <f t="shared" ref="CC327:CC390" si="478">BX$3*$E327*50</f>
        <v>1.0441246638110178E+22</v>
      </c>
      <c r="CD327" s="70">
        <f t="shared" ref="CD327:CD390" si="479">$A327*(30+$B327)</f>
        <v>333414.40000000002</v>
      </c>
      <c r="CE327" s="99">
        <f t="shared" si="410"/>
        <v>30.775897916393877</v>
      </c>
      <c r="CG327" s="71">
        <f t="shared" ref="CG327:CG390" si="480">$G327-CH$3</f>
        <v>64</v>
      </c>
      <c r="CH327" s="71">
        <f t="shared" ref="CH327:CH390" si="481">CI$3</f>
        <v>12.14</v>
      </c>
      <c r="CI327" s="71">
        <v>1</v>
      </c>
      <c r="CJ327" s="62">
        <f t="shared" ref="CJ327:CJ390" si="482">CJ$3</f>
        <v>2.2850000000000001</v>
      </c>
      <c r="CK327" s="70">
        <f t="shared" si="427"/>
        <v>720</v>
      </c>
      <c r="CL327" s="70">
        <f t="shared" ref="CL327:CL390" si="483">CG327*CK327*CJ327</f>
        <v>105292.8</v>
      </c>
      <c r="CM327" s="70">
        <f t="shared" ref="CM327:CM390" si="484">CI$3*10*POWER($F$1,CG327)</f>
        <v>865770.1960429562</v>
      </c>
      <c r="CN327" s="70">
        <f t="shared" ref="CN327:CN390" si="485">CI$3*$E327*50</f>
        <v>1.2862174955520808E+22</v>
      </c>
      <c r="CO327" s="70">
        <f t="shared" ref="CO327:CO390" si="486">$A327*(30+$B327)</f>
        <v>333414.40000000002</v>
      </c>
      <c r="CP327" s="99">
        <f t="shared" ref="CP327:CP390" si="487">CM327/CL327</f>
        <v>8.2225014060121513</v>
      </c>
      <c r="CR327" s="71">
        <f t="shared" ref="CR327:CR390" si="488">$G327-CS$3</f>
        <v>1</v>
      </c>
      <c r="CS327" s="71">
        <f t="shared" ref="CS327:CS390" si="489">CT$3</f>
        <v>14.74</v>
      </c>
      <c r="CT327" s="71">
        <v>1</v>
      </c>
      <c r="CU327" s="62">
        <f t="shared" si="412"/>
        <v>2.6</v>
      </c>
      <c r="CV327" s="70">
        <f t="shared" si="428"/>
        <v>1</v>
      </c>
      <c r="CW327" s="70">
        <f t="shared" ref="CW327:CW390" si="490">CR327*CV327*CU327</f>
        <v>2.6</v>
      </c>
      <c r="CX327" s="70">
        <f t="shared" ref="CX327:CX390" si="491">CT$3*10*POWER($F$1,CR327)</f>
        <v>169.31813752656299</v>
      </c>
      <c r="CY327" s="70">
        <f t="shared" ref="CY327:CY390" si="492">CT$3*$E327*50</f>
        <v>1.5616841749948659E+22</v>
      </c>
      <c r="CZ327" s="70">
        <f t="shared" ref="CZ327:CZ390" si="493">$A327*(30+$B327)</f>
        <v>333414.40000000002</v>
      </c>
      <c r="DA327" s="99">
        <f t="shared" ref="DA327:DA390" si="494">CX327/CW327</f>
        <v>65.12236058713961</v>
      </c>
    </row>
    <row r="328" spans="1:105">
      <c r="A328" s="62">
        <v>8192</v>
      </c>
      <c r="B328" s="62">
        <f t="shared" si="429"/>
        <v>10.733333333333333</v>
      </c>
      <c r="C328" s="83">
        <f t="shared" si="414"/>
        <v>14.74</v>
      </c>
      <c r="D328" s="87"/>
      <c r="E328" s="65">
        <f t="shared" si="430"/>
        <v>2.4340624733263286E+19</v>
      </c>
      <c r="F328" s="62">
        <f t="shared" ref="F328:F391" si="495">LOG(E328,2)</f>
        <v>64.400000000000034</v>
      </c>
      <c r="G328" s="66">
        <v>322</v>
      </c>
      <c r="H328" s="71">
        <f t="shared" si="431"/>
        <v>322</v>
      </c>
      <c r="I328" s="71">
        <f t="shared" si="432"/>
        <v>1</v>
      </c>
      <c r="J328" s="71">
        <v>1</v>
      </c>
      <c r="K328" s="62">
        <f t="shared" si="433"/>
        <v>1</v>
      </c>
      <c r="L328" s="70">
        <f t="shared" si="420"/>
        <v>1.323248724E+17</v>
      </c>
      <c r="M328" s="70">
        <f t="shared" si="434"/>
        <v>4.2608608912799998E+19</v>
      </c>
      <c r="N328" s="70">
        <f t="shared" si="435"/>
        <v>2.4340624733263285E+20</v>
      </c>
      <c r="O328" s="70">
        <f t="shared" si="436"/>
        <v>1.2170312366631643E+21</v>
      </c>
      <c r="P328" s="70">
        <f t="shared" si="437"/>
        <v>333687.46666666667</v>
      </c>
      <c r="Q328" s="99">
        <f t="shared" si="413"/>
        <v>5.7126072299326225</v>
      </c>
      <c r="S328" s="71">
        <f t="shared" si="438"/>
        <v>312</v>
      </c>
      <c r="T328" s="71">
        <f t="shared" si="439"/>
        <v>2.0499999999999998</v>
      </c>
      <c r="U328" s="71">
        <v>1</v>
      </c>
      <c r="V328" s="62">
        <f t="shared" si="440"/>
        <v>1.05</v>
      </c>
      <c r="W328" s="70">
        <f t="shared" si="421"/>
        <v>1.764331632E+16</v>
      </c>
      <c r="X328" s="70">
        <f t="shared" si="441"/>
        <v>5.779950426432E+18</v>
      </c>
      <c r="Y328" s="70">
        <f t="shared" si="442"/>
        <v>1.2474570175797423E+20</v>
      </c>
      <c r="Z328" s="70">
        <f t="shared" si="443"/>
        <v>2.4949140351594864E+21</v>
      </c>
      <c r="AA328" s="70">
        <f t="shared" si="444"/>
        <v>333687.46666666667</v>
      </c>
      <c r="AB328" s="99">
        <f t="shared" si="418"/>
        <v>21.582486449625232</v>
      </c>
      <c r="AD328" s="71">
        <f t="shared" si="445"/>
        <v>287</v>
      </c>
      <c r="AE328" s="71">
        <f t="shared" si="446"/>
        <v>3.2249999999999996</v>
      </c>
      <c r="AF328" s="71">
        <v>1</v>
      </c>
      <c r="AG328" s="62">
        <f t="shared" si="447"/>
        <v>1.175</v>
      </c>
      <c r="AH328" s="70">
        <f t="shared" si="422"/>
        <v>1536928888320000</v>
      </c>
      <c r="AI328" s="70">
        <f t="shared" si="448"/>
        <v>5.18290844363712E+17</v>
      </c>
      <c r="AJ328" s="70">
        <f t="shared" si="449"/>
        <v>6.1326964659979612E+18</v>
      </c>
      <c r="AK328" s="70">
        <f t="shared" si="450"/>
        <v>3.9249257382387049E+21</v>
      </c>
      <c r="AL328" s="70">
        <f t="shared" si="451"/>
        <v>333687.46666666667</v>
      </c>
      <c r="AM328" s="99">
        <f t="shared" ref="AM328:AM391" si="496">AJ328/AI328</f>
        <v>11.832538684967247</v>
      </c>
      <c r="AO328" s="71">
        <f t="shared" si="452"/>
        <v>257</v>
      </c>
      <c r="AP328" s="71">
        <f t="shared" si="453"/>
        <v>4.55</v>
      </c>
      <c r="AQ328" s="71">
        <v>1</v>
      </c>
      <c r="AR328" s="62">
        <f t="shared" si="454"/>
        <v>1.325</v>
      </c>
      <c r="AS328" s="70">
        <f t="shared" si="423"/>
        <v>8782450790400</v>
      </c>
      <c r="AT328" s="70">
        <f t="shared" si="455"/>
        <v>2990644055400960</v>
      </c>
      <c r="AU328" s="70">
        <f t="shared" si="456"/>
        <v>1.3519267887737726E+17</v>
      </c>
      <c r="AV328" s="70">
        <f t="shared" si="457"/>
        <v>5.5374921268173975E+21</v>
      </c>
      <c r="AW328" s="70">
        <f t="shared" si="458"/>
        <v>333687.46666666667</v>
      </c>
      <c r="AX328" s="99">
        <f t="shared" si="419"/>
        <v>45.205205424973848</v>
      </c>
      <c r="AZ328" s="71">
        <f t="shared" si="459"/>
        <v>220</v>
      </c>
      <c r="BA328" s="71">
        <f t="shared" si="460"/>
        <v>6.06</v>
      </c>
      <c r="BB328" s="71">
        <v>15</v>
      </c>
      <c r="BC328" s="62">
        <f t="shared" si="461"/>
        <v>1.51</v>
      </c>
      <c r="BD328" s="70">
        <f t="shared" si="424"/>
        <v>697019904000</v>
      </c>
      <c r="BE328" s="70">
        <f t="shared" si="462"/>
        <v>231550012108800</v>
      </c>
      <c r="BF328" s="70">
        <f t="shared" si="463"/>
        <v>1066086474291625.1</v>
      </c>
      <c r="BG328" s="70">
        <f t="shared" si="464"/>
        <v>7.3752092941787752E+21</v>
      </c>
      <c r="BH328" s="70">
        <f t="shared" si="465"/>
        <v>333687.46666666667</v>
      </c>
      <c r="BI328" s="99">
        <f t="shared" si="416"/>
        <v>4.6041305054680617</v>
      </c>
      <c r="BK328" s="71">
        <f t="shared" si="466"/>
        <v>170</v>
      </c>
      <c r="BL328" s="71">
        <f t="shared" si="467"/>
        <v>7.8199999999999994</v>
      </c>
      <c r="BM328" s="71">
        <v>1</v>
      </c>
      <c r="BN328" s="62">
        <f t="shared" si="468"/>
        <v>1.76</v>
      </c>
      <c r="BO328" s="70">
        <f t="shared" si="425"/>
        <v>256838400</v>
      </c>
      <c r="BP328" s="70">
        <f t="shared" si="469"/>
        <v>76846049280</v>
      </c>
      <c r="BQ328" s="70">
        <f t="shared" si="470"/>
        <v>1343465770188.8149</v>
      </c>
      <c r="BR328" s="70">
        <f t="shared" si="471"/>
        <v>9.5171842707059439E+21</v>
      </c>
      <c r="BS328" s="70">
        <f t="shared" si="472"/>
        <v>333687.46666666667</v>
      </c>
      <c r="BT328" s="99">
        <f t="shared" si="415"/>
        <v>17.482561338888065</v>
      </c>
      <c r="BV328" s="71">
        <f t="shared" si="473"/>
        <v>115</v>
      </c>
      <c r="BW328" s="71">
        <f t="shared" si="474"/>
        <v>9.8550000000000004</v>
      </c>
      <c r="BX328" s="71">
        <v>1</v>
      </c>
      <c r="BY328" s="62">
        <f t="shared" si="475"/>
        <v>2.0350000000000001</v>
      </c>
      <c r="BZ328" s="70">
        <f t="shared" si="426"/>
        <v>100800</v>
      </c>
      <c r="CA328" s="70">
        <f t="shared" si="476"/>
        <v>23589720</v>
      </c>
      <c r="CB328" s="70">
        <f t="shared" si="477"/>
        <v>826697318.40000653</v>
      </c>
      <c r="CC328" s="70">
        <f t="shared" si="478"/>
        <v>1.1993842837315484E+22</v>
      </c>
      <c r="CD328" s="70">
        <f t="shared" si="479"/>
        <v>333687.46666666667</v>
      </c>
      <c r="CE328" s="99">
        <f t="shared" ref="CE328:CE391" si="497">CB328/CA328</f>
        <v>35.04481267263904</v>
      </c>
      <c r="CG328" s="71">
        <f t="shared" si="480"/>
        <v>65</v>
      </c>
      <c r="CH328" s="71">
        <f t="shared" si="481"/>
        <v>12.14</v>
      </c>
      <c r="CI328" s="71">
        <v>1</v>
      </c>
      <c r="CJ328" s="62">
        <f t="shared" si="482"/>
        <v>2.2850000000000001</v>
      </c>
      <c r="CK328" s="70">
        <f t="shared" si="427"/>
        <v>720</v>
      </c>
      <c r="CL328" s="70">
        <f t="shared" si="483"/>
        <v>106938</v>
      </c>
      <c r="CM328" s="70">
        <f t="shared" si="484"/>
        <v>994508.80000000447</v>
      </c>
      <c r="CN328" s="70">
        <f t="shared" si="485"/>
        <v>1.4774759213090816E+22</v>
      </c>
      <c r="CO328" s="70">
        <f t="shared" si="486"/>
        <v>333687.46666666667</v>
      </c>
      <c r="CP328" s="99">
        <f t="shared" si="487"/>
        <v>9.2998634722923974</v>
      </c>
      <c r="CR328" s="71">
        <f t="shared" si="488"/>
        <v>2</v>
      </c>
      <c r="CS328" s="71">
        <f t="shared" si="489"/>
        <v>14.74</v>
      </c>
      <c r="CT328" s="71">
        <v>1</v>
      </c>
      <c r="CU328" s="62">
        <f t="shared" ref="CU328:CU391" si="498">CU327</f>
        <v>2.6</v>
      </c>
      <c r="CV328" s="70">
        <f t="shared" si="428"/>
        <v>1</v>
      </c>
      <c r="CW328" s="70">
        <f t="shared" si="490"/>
        <v>5.2</v>
      </c>
      <c r="CX328" s="70">
        <f t="shared" si="491"/>
        <v>194.49546604792465</v>
      </c>
      <c r="CY328" s="70">
        <f t="shared" si="492"/>
        <v>1.7939040428415041E+22</v>
      </c>
      <c r="CZ328" s="70">
        <f t="shared" si="493"/>
        <v>333687.46666666667</v>
      </c>
      <c r="DA328" s="99">
        <f t="shared" si="494"/>
        <v>37.402974239985511</v>
      </c>
    </row>
    <row r="329" spans="1:105">
      <c r="A329" s="62">
        <v>8192</v>
      </c>
      <c r="B329" s="62">
        <f t="shared" si="429"/>
        <v>10.766666666666667</v>
      </c>
      <c r="C329" s="83">
        <f t="shared" si="414"/>
        <v>14.74</v>
      </c>
      <c r="D329" s="87"/>
      <c r="E329" s="65">
        <f t="shared" si="430"/>
        <v>2.796003559069968E+19</v>
      </c>
      <c r="F329" s="62">
        <f t="shared" si="495"/>
        <v>64.600000000000023</v>
      </c>
      <c r="G329" s="66">
        <v>323</v>
      </c>
      <c r="H329" s="71">
        <f t="shared" si="431"/>
        <v>323</v>
      </c>
      <c r="I329" s="71">
        <f t="shared" si="432"/>
        <v>1</v>
      </c>
      <c r="J329" s="71">
        <v>1</v>
      </c>
      <c r="K329" s="62">
        <f t="shared" si="433"/>
        <v>1</v>
      </c>
      <c r="L329" s="70">
        <f t="shared" si="420"/>
        <v>1.323248724E+17</v>
      </c>
      <c r="M329" s="70">
        <f t="shared" si="434"/>
        <v>4.2740933785200001E+19</v>
      </c>
      <c r="N329" s="70">
        <f t="shared" si="435"/>
        <v>2.796003559069968E+20</v>
      </c>
      <c r="O329" s="70">
        <f t="shared" si="436"/>
        <v>1.3980017795349841E+21</v>
      </c>
      <c r="P329" s="70">
        <f t="shared" si="437"/>
        <v>333960.53333333333</v>
      </c>
      <c r="Q329" s="99">
        <f t="shared" si="413"/>
        <v>6.5417465447096674</v>
      </c>
      <c r="S329" s="71">
        <f t="shared" si="438"/>
        <v>313</v>
      </c>
      <c r="T329" s="71">
        <f t="shared" si="439"/>
        <v>2.0499999999999998</v>
      </c>
      <c r="U329" s="71">
        <v>1</v>
      </c>
      <c r="V329" s="62">
        <f t="shared" si="440"/>
        <v>1.05</v>
      </c>
      <c r="W329" s="70">
        <f t="shared" si="421"/>
        <v>1.764331632E+16</v>
      </c>
      <c r="X329" s="70">
        <f t="shared" si="441"/>
        <v>5.7984759085680005E+18</v>
      </c>
      <c r="Y329" s="70">
        <f t="shared" si="442"/>
        <v>1.4329518240233577E+20</v>
      </c>
      <c r="Z329" s="70">
        <f t="shared" si="443"/>
        <v>2.8659036480467171E+21</v>
      </c>
      <c r="AA329" s="70">
        <f t="shared" si="444"/>
        <v>333960.53333333333</v>
      </c>
      <c r="AB329" s="99">
        <f t="shared" si="418"/>
        <v>24.712559759125419</v>
      </c>
      <c r="AD329" s="71">
        <f t="shared" si="445"/>
        <v>288</v>
      </c>
      <c r="AE329" s="71">
        <f t="shared" si="446"/>
        <v>3.2249999999999996</v>
      </c>
      <c r="AF329" s="71">
        <v>1</v>
      </c>
      <c r="AG329" s="62">
        <f t="shared" si="447"/>
        <v>1.175</v>
      </c>
      <c r="AH329" s="70">
        <f t="shared" si="422"/>
        <v>1536928888320000</v>
      </c>
      <c r="AI329" s="70">
        <f t="shared" si="448"/>
        <v>5.20096735807488E+17</v>
      </c>
      <c r="AJ329" s="70">
        <f t="shared" si="449"/>
        <v>7.044618342187989E+18</v>
      </c>
      <c r="AK329" s="70">
        <f t="shared" si="450"/>
        <v>4.5085557390003227E+21</v>
      </c>
      <c r="AL329" s="70">
        <f t="shared" si="451"/>
        <v>333960.53333333333</v>
      </c>
      <c r="AM329" s="99">
        <f t="shared" si="496"/>
        <v>13.544823216878504</v>
      </c>
      <c r="AO329" s="71">
        <f t="shared" si="452"/>
        <v>258</v>
      </c>
      <c r="AP329" s="71">
        <f t="shared" si="453"/>
        <v>4.55</v>
      </c>
      <c r="AQ329" s="71">
        <v>1</v>
      </c>
      <c r="AR329" s="62">
        <f t="shared" si="454"/>
        <v>1.325</v>
      </c>
      <c r="AS329" s="70">
        <f t="shared" si="423"/>
        <v>8782450790400</v>
      </c>
      <c r="AT329" s="70">
        <f t="shared" si="455"/>
        <v>3002280802698240</v>
      </c>
      <c r="AU329" s="70">
        <f t="shared" si="456"/>
        <v>1.5529560783408566E+17</v>
      </c>
      <c r="AV329" s="70">
        <f t="shared" si="457"/>
        <v>6.3609080968841768E+21</v>
      </c>
      <c r="AW329" s="70">
        <f t="shared" si="458"/>
        <v>333960.53333333333</v>
      </c>
      <c r="AX329" s="99">
        <f t="shared" si="419"/>
        <v>51.725877104672165</v>
      </c>
      <c r="AZ329" s="71">
        <f t="shared" si="459"/>
        <v>221</v>
      </c>
      <c r="BA329" s="71">
        <f t="shared" si="460"/>
        <v>6.06</v>
      </c>
      <c r="BB329" s="71">
        <v>1</v>
      </c>
      <c r="BC329" s="62">
        <f t="shared" si="461"/>
        <v>1.51</v>
      </c>
      <c r="BD329" s="70">
        <f t="shared" si="424"/>
        <v>697019904000</v>
      </c>
      <c r="BE329" s="70">
        <f t="shared" si="462"/>
        <v>232602512163840</v>
      </c>
      <c r="BF329" s="70">
        <f t="shared" si="463"/>
        <v>1224611779303378.7</v>
      </c>
      <c r="BG329" s="70">
        <f t="shared" si="464"/>
        <v>8.4718907839820018E+21</v>
      </c>
      <c r="BH329" s="70">
        <f t="shared" si="465"/>
        <v>333960.53333333333</v>
      </c>
      <c r="BI329" s="99">
        <f t="shared" si="416"/>
        <v>5.2648261100498761</v>
      </c>
      <c r="BK329" s="71">
        <f t="shared" si="466"/>
        <v>171</v>
      </c>
      <c r="BL329" s="71">
        <f t="shared" si="467"/>
        <v>7.8199999999999994</v>
      </c>
      <c r="BM329" s="71">
        <v>1</v>
      </c>
      <c r="BN329" s="62">
        <f t="shared" si="468"/>
        <v>1.76</v>
      </c>
      <c r="BO329" s="70">
        <f t="shared" si="425"/>
        <v>256838400</v>
      </c>
      <c r="BP329" s="70">
        <f t="shared" si="469"/>
        <v>77298084864</v>
      </c>
      <c r="BQ329" s="70">
        <f t="shared" si="470"/>
        <v>1543236920210.7168</v>
      </c>
      <c r="BR329" s="70">
        <f t="shared" si="471"/>
        <v>1.0932373915963574E+22</v>
      </c>
      <c r="BS329" s="70">
        <f t="shared" si="472"/>
        <v>333960.53333333333</v>
      </c>
      <c r="BT329" s="99">
        <f t="shared" si="415"/>
        <v>19.964749746722998</v>
      </c>
      <c r="BV329" s="71">
        <f t="shared" si="473"/>
        <v>116</v>
      </c>
      <c r="BW329" s="71">
        <f t="shared" si="474"/>
        <v>9.8550000000000004</v>
      </c>
      <c r="BX329" s="71">
        <v>1</v>
      </c>
      <c r="BY329" s="62">
        <f t="shared" si="475"/>
        <v>2.0350000000000001</v>
      </c>
      <c r="BZ329" s="70">
        <f t="shared" si="426"/>
        <v>100800</v>
      </c>
      <c r="CA329" s="70">
        <f t="shared" si="476"/>
        <v>23794848</v>
      </c>
      <c r="CB329" s="70">
        <f t="shared" si="477"/>
        <v>949625849.7265476</v>
      </c>
      <c r="CC329" s="70">
        <f t="shared" si="478"/>
        <v>1.3777307537317267E+22</v>
      </c>
      <c r="CD329" s="70">
        <f t="shared" si="479"/>
        <v>333960.53333333333</v>
      </c>
      <c r="CE329" s="99">
        <f t="shared" si="497"/>
        <v>39.908884886616953</v>
      </c>
      <c r="CG329" s="71">
        <f t="shared" si="480"/>
        <v>66</v>
      </c>
      <c r="CH329" s="71">
        <f t="shared" si="481"/>
        <v>12.14</v>
      </c>
      <c r="CI329" s="71">
        <v>1</v>
      </c>
      <c r="CJ329" s="62">
        <f t="shared" si="482"/>
        <v>2.2850000000000001</v>
      </c>
      <c r="CK329" s="70">
        <f t="shared" si="427"/>
        <v>720</v>
      </c>
      <c r="CL329" s="70">
        <f t="shared" si="483"/>
        <v>108583.20000000001</v>
      </c>
      <c r="CM329" s="70">
        <f t="shared" si="484"/>
        <v>1142390.6225900806</v>
      </c>
      <c r="CN329" s="70">
        <f t="shared" si="485"/>
        <v>1.6971741603554704E+22</v>
      </c>
      <c r="CO329" s="70">
        <f t="shared" si="486"/>
        <v>333960.53333333333</v>
      </c>
      <c r="CP329" s="99">
        <f t="shared" si="487"/>
        <v>10.520878207587181</v>
      </c>
      <c r="CR329" s="71">
        <f t="shared" si="488"/>
        <v>3</v>
      </c>
      <c r="CS329" s="71">
        <f t="shared" si="489"/>
        <v>14.74</v>
      </c>
      <c r="CT329" s="71">
        <v>1</v>
      </c>
      <c r="CU329" s="62">
        <f t="shared" si="498"/>
        <v>2.6</v>
      </c>
      <c r="CV329" s="70">
        <f t="shared" si="428"/>
        <v>1</v>
      </c>
      <c r="CW329" s="70">
        <f t="shared" si="490"/>
        <v>7.8000000000000007</v>
      </c>
      <c r="CX329" s="70">
        <f t="shared" si="491"/>
        <v>223.41662190363274</v>
      </c>
      <c r="CY329" s="70">
        <f t="shared" si="492"/>
        <v>2.0606546230345667E+22</v>
      </c>
      <c r="CZ329" s="70">
        <f t="shared" si="493"/>
        <v>333960.53333333333</v>
      </c>
      <c r="DA329" s="99">
        <f t="shared" si="494"/>
        <v>28.643156654311888</v>
      </c>
    </row>
    <row r="330" spans="1:105">
      <c r="A330" s="62">
        <v>8192</v>
      </c>
      <c r="B330" s="62">
        <f t="shared" si="429"/>
        <v>10.8</v>
      </c>
      <c r="C330" s="83">
        <f t="shared" si="414"/>
        <v>14.74</v>
      </c>
      <c r="D330" s="87"/>
      <c r="E330" s="65">
        <f t="shared" si="430"/>
        <v>3.2117646888695276E+19</v>
      </c>
      <c r="F330" s="62">
        <f t="shared" si="495"/>
        <v>64.800000000000026</v>
      </c>
      <c r="G330" s="66">
        <v>324</v>
      </c>
      <c r="H330" s="71">
        <f t="shared" si="431"/>
        <v>324</v>
      </c>
      <c r="I330" s="71">
        <f t="shared" si="432"/>
        <v>1</v>
      </c>
      <c r="J330" s="71">
        <v>1</v>
      </c>
      <c r="K330" s="62">
        <f t="shared" si="433"/>
        <v>1</v>
      </c>
      <c r="L330" s="70">
        <f t="shared" si="420"/>
        <v>1.323248724E+17</v>
      </c>
      <c r="M330" s="70">
        <f t="shared" si="434"/>
        <v>4.2873258657599996E+19</v>
      </c>
      <c r="N330" s="70">
        <f t="shared" si="435"/>
        <v>3.2117646888695274E+20</v>
      </c>
      <c r="O330" s="70">
        <f t="shared" si="436"/>
        <v>1.6058823444347638E+21</v>
      </c>
      <c r="P330" s="70">
        <f t="shared" si="437"/>
        <v>334233.59999999998</v>
      </c>
      <c r="Q330" s="99">
        <f t="shared" si="413"/>
        <v>7.4913006135590043</v>
      </c>
      <c r="S330" s="71">
        <f t="shared" si="438"/>
        <v>314</v>
      </c>
      <c r="T330" s="71">
        <f t="shared" si="439"/>
        <v>2.0499999999999998</v>
      </c>
      <c r="U330" s="71">
        <v>1</v>
      </c>
      <c r="V330" s="62">
        <f t="shared" si="440"/>
        <v>1.05</v>
      </c>
      <c r="W330" s="70">
        <f t="shared" si="421"/>
        <v>1.764331632E+16</v>
      </c>
      <c r="X330" s="70">
        <f t="shared" si="441"/>
        <v>5.817001390704E+18</v>
      </c>
      <c r="Y330" s="70">
        <f t="shared" si="442"/>
        <v>1.6460294030456318E+20</v>
      </c>
      <c r="Z330" s="70">
        <f t="shared" si="443"/>
        <v>3.2920588060912659E+21</v>
      </c>
      <c r="AA330" s="70">
        <f t="shared" si="444"/>
        <v>334233.59999999998</v>
      </c>
      <c r="AB330" s="99">
        <f t="shared" si="418"/>
        <v>28.296871403127202</v>
      </c>
      <c r="AD330" s="71">
        <f t="shared" si="445"/>
        <v>289</v>
      </c>
      <c r="AE330" s="71">
        <f t="shared" si="446"/>
        <v>3.2249999999999996</v>
      </c>
      <c r="AF330" s="71">
        <v>1</v>
      </c>
      <c r="AG330" s="62">
        <f t="shared" si="447"/>
        <v>1.175</v>
      </c>
      <c r="AH330" s="70">
        <f t="shared" si="422"/>
        <v>1536928888320000</v>
      </c>
      <c r="AI330" s="70">
        <f t="shared" si="448"/>
        <v>5.21902627251264E+17</v>
      </c>
      <c r="AJ330" s="70">
        <f t="shared" si="449"/>
        <v>8.0921415012532828E+18</v>
      </c>
      <c r="AK330" s="70">
        <f t="shared" si="450"/>
        <v>5.1789705608021127E+21</v>
      </c>
      <c r="AL330" s="70">
        <f t="shared" si="451"/>
        <v>334233.59999999998</v>
      </c>
      <c r="AM330" s="99">
        <f t="shared" si="496"/>
        <v>15.50507906785726</v>
      </c>
      <c r="AO330" s="71">
        <f t="shared" si="452"/>
        <v>259</v>
      </c>
      <c r="AP330" s="71">
        <f t="shared" si="453"/>
        <v>4.55</v>
      </c>
      <c r="AQ330" s="71">
        <v>1</v>
      </c>
      <c r="AR330" s="62">
        <f t="shared" si="454"/>
        <v>1.325</v>
      </c>
      <c r="AS330" s="70">
        <f t="shared" si="423"/>
        <v>8782450790400</v>
      </c>
      <c r="AT330" s="70">
        <f t="shared" si="455"/>
        <v>3013917549995520</v>
      </c>
      <c r="AU330" s="70">
        <f t="shared" si="456"/>
        <v>1.7838780925727888E+17</v>
      </c>
      <c r="AV330" s="70">
        <f t="shared" si="457"/>
        <v>7.3067646671781752E+21</v>
      </c>
      <c r="AW330" s="70">
        <f t="shared" si="458"/>
        <v>334233.59999999998</v>
      </c>
      <c r="AX330" s="99">
        <f t="shared" si="419"/>
        <v>59.188019014502913</v>
      </c>
      <c r="AZ330" s="71">
        <f t="shared" si="459"/>
        <v>222</v>
      </c>
      <c r="BA330" s="71">
        <f t="shared" si="460"/>
        <v>6.06</v>
      </c>
      <c r="BB330" s="71">
        <v>1</v>
      </c>
      <c r="BC330" s="62">
        <f t="shared" si="461"/>
        <v>1.51</v>
      </c>
      <c r="BD330" s="70">
        <f t="shared" si="424"/>
        <v>697019904000</v>
      </c>
      <c r="BE330" s="70">
        <f t="shared" si="462"/>
        <v>233655012218880</v>
      </c>
      <c r="BF330" s="70">
        <f t="shared" si="463"/>
        <v>1406709536395783.2</v>
      </c>
      <c r="BG330" s="70">
        <f t="shared" si="464"/>
        <v>9.7316470072746663E+21</v>
      </c>
      <c r="BH330" s="70">
        <f t="shared" si="465"/>
        <v>334233.59999999998</v>
      </c>
      <c r="BI330" s="99">
        <f t="shared" si="416"/>
        <v>6.0204552131671205</v>
      </c>
      <c r="BK330" s="71">
        <f t="shared" si="466"/>
        <v>172</v>
      </c>
      <c r="BL330" s="71">
        <f t="shared" si="467"/>
        <v>7.8199999999999994</v>
      </c>
      <c r="BM330" s="71">
        <v>1</v>
      </c>
      <c r="BN330" s="62">
        <f t="shared" si="468"/>
        <v>1.76</v>
      </c>
      <c r="BO330" s="70">
        <f t="shared" si="425"/>
        <v>256838400</v>
      </c>
      <c r="BP330" s="70">
        <f t="shared" si="469"/>
        <v>77750120448</v>
      </c>
      <c r="BQ330" s="70">
        <f t="shared" si="470"/>
        <v>1772713711616.741</v>
      </c>
      <c r="BR330" s="70">
        <f t="shared" si="471"/>
        <v>1.2557999933479853E+22</v>
      </c>
      <c r="BS330" s="70">
        <f t="shared" si="472"/>
        <v>334233.59999999998</v>
      </c>
      <c r="BT330" s="99">
        <f t="shared" si="415"/>
        <v>22.800141033895226</v>
      </c>
      <c r="BV330" s="71">
        <f t="shared" si="473"/>
        <v>117</v>
      </c>
      <c r="BW330" s="71">
        <f t="shared" si="474"/>
        <v>9.8550000000000004</v>
      </c>
      <c r="BX330" s="71">
        <v>1</v>
      </c>
      <c r="BY330" s="62">
        <f t="shared" si="475"/>
        <v>2.0350000000000001</v>
      </c>
      <c r="BZ330" s="70">
        <f t="shared" si="426"/>
        <v>100800</v>
      </c>
      <c r="CA330" s="70">
        <f t="shared" si="476"/>
        <v>23999976</v>
      </c>
      <c r="CB330" s="70">
        <f t="shared" si="477"/>
        <v>1090833651.4435468</v>
      </c>
      <c r="CC330" s="70">
        <f t="shared" si="478"/>
        <v>1.58259705044046E+22</v>
      </c>
      <c r="CD330" s="70">
        <f t="shared" si="479"/>
        <v>334233.59999999998</v>
      </c>
      <c r="CE330" s="99">
        <f t="shared" si="497"/>
        <v>45.451447594928709</v>
      </c>
      <c r="CG330" s="71">
        <f t="shared" si="480"/>
        <v>67</v>
      </c>
      <c r="CH330" s="71">
        <f t="shared" si="481"/>
        <v>12.14</v>
      </c>
      <c r="CI330" s="71">
        <v>1</v>
      </c>
      <c r="CJ330" s="62">
        <f t="shared" si="482"/>
        <v>2.2850000000000001</v>
      </c>
      <c r="CK330" s="70">
        <f t="shared" si="427"/>
        <v>720</v>
      </c>
      <c r="CL330" s="70">
        <f t="shared" si="483"/>
        <v>110228.40000000001</v>
      </c>
      <c r="CM330" s="70">
        <f t="shared" si="484"/>
        <v>1312262.228933264</v>
      </c>
      <c r="CN330" s="70">
        <f t="shared" si="485"/>
        <v>1.9495411661438034E+22</v>
      </c>
      <c r="CO330" s="70">
        <f t="shared" si="486"/>
        <v>334233.59999999998</v>
      </c>
      <c r="CP330" s="99">
        <f t="shared" si="487"/>
        <v>11.904937647042541</v>
      </c>
      <c r="CR330" s="71">
        <f t="shared" si="488"/>
        <v>4</v>
      </c>
      <c r="CS330" s="71">
        <f t="shared" si="489"/>
        <v>14.74</v>
      </c>
      <c r="CT330" s="71">
        <v>1</v>
      </c>
      <c r="CU330" s="62">
        <f t="shared" si="498"/>
        <v>2.6</v>
      </c>
      <c r="CV330" s="70">
        <f t="shared" si="428"/>
        <v>1</v>
      </c>
      <c r="CW330" s="70">
        <f t="shared" si="490"/>
        <v>10.4</v>
      </c>
      <c r="CX330" s="70">
        <f t="shared" si="491"/>
        <v>256.63830605969747</v>
      </c>
      <c r="CY330" s="70">
        <f t="shared" si="492"/>
        <v>2.367070575696842E+22</v>
      </c>
      <c r="CZ330" s="70">
        <f t="shared" si="493"/>
        <v>334233.59999999998</v>
      </c>
      <c r="DA330" s="99">
        <f t="shared" si="494"/>
        <v>24.676760198047834</v>
      </c>
    </row>
    <row r="331" spans="1:105">
      <c r="A331" s="62">
        <v>8192</v>
      </c>
      <c r="B331" s="62">
        <f t="shared" si="429"/>
        <v>10.833333333333334</v>
      </c>
      <c r="C331" s="83">
        <f t="shared" si="414"/>
        <v>14.74</v>
      </c>
      <c r="D331" s="87"/>
      <c r="E331" s="65">
        <f t="shared" si="430"/>
        <v>3.6893488147419906E+19</v>
      </c>
      <c r="F331" s="62">
        <f t="shared" si="495"/>
        <v>65.000000000000028</v>
      </c>
      <c r="G331" s="66">
        <v>325</v>
      </c>
      <c r="H331" s="71">
        <f t="shared" si="431"/>
        <v>325</v>
      </c>
      <c r="I331" s="71">
        <f t="shared" si="432"/>
        <v>1</v>
      </c>
      <c r="J331" s="71">
        <v>1</v>
      </c>
      <c r="K331" s="62">
        <f t="shared" si="433"/>
        <v>1</v>
      </c>
      <c r="L331" s="70">
        <f t="shared" si="420"/>
        <v>1.323248724E+17</v>
      </c>
      <c r="M331" s="70">
        <f t="shared" si="434"/>
        <v>4.3005583529999999E+19</v>
      </c>
      <c r="N331" s="70">
        <f t="shared" si="435"/>
        <v>3.6893488147419903E+20</v>
      </c>
      <c r="O331" s="70">
        <f t="shared" si="436"/>
        <v>1.8446744073709953E+21</v>
      </c>
      <c r="P331" s="70">
        <f t="shared" si="437"/>
        <v>334506.66666666669</v>
      </c>
      <c r="Q331" s="99">
        <f t="shared" si="413"/>
        <v>8.5787670156094045</v>
      </c>
      <c r="S331" s="71">
        <f t="shared" si="438"/>
        <v>315</v>
      </c>
      <c r="T331" s="71">
        <f t="shared" si="439"/>
        <v>2.0499999999999998</v>
      </c>
      <c r="U331" s="71">
        <v>1</v>
      </c>
      <c r="V331" s="62">
        <f t="shared" si="440"/>
        <v>1.05</v>
      </c>
      <c r="W331" s="70">
        <f t="shared" si="421"/>
        <v>1.764331632E+16</v>
      </c>
      <c r="X331" s="70">
        <f t="shared" si="441"/>
        <v>5.8355268728400005E+18</v>
      </c>
      <c r="Y331" s="70">
        <f t="shared" si="442"/>
        <v>1.8907912675552684E+20</v>
      </c>
      <c r="Z331" s="70">
        <f t="shared" si="443"/>
        <v>3.7815825351105399E+21</v>
      </c>
      <c r="AA331" s="70">
        <f t="shared" si="444"/>
        <v>334506.66666666669</v>
      </c>
      <c r="AB331" s="99">
        <f t="shared" si="418"/>
        <v>32.40138052239093</v>
      </c>
      <c r="AD331" s="71">
        <f t="shared" si="445"/>
        <v>290</v>
      </c>
      <c r="AE331" s="71">
        <f t="shared" si="446"/>
        <v>3.2249999999999996</v>
      </c>
      <c r="AF331" s="71">
        <v>1</v>
      </c>
      <c r="AG331" s="62">
        <f t="shared" si="447"/>
        <v>1.175</v>
      </c>
      <c r="AH331" s="70">
        <f t="shared" si="422"/>
        <v>1536928888320000</v>
      </c>
      <c r="AI331" s="70">
        <f t="shared" si="448"/>
        <v>5.2370851869504E+17</v>
      </c>
      <c r="AJ331" s="70">
        <f t="shared" si="449"/>
        <v>9.295429630892884E+18</v>
      </c>
      <c r="AK331" s="70">
        <f t="shared" si="450"/>
        <v>5.9490749637714594E+21</v>
      </c>
      <c r="AL331" s="70">
        <f t="shared" si="451"/>
        <v>334506.66666666669</v>
      </c>
      <c r="AM331" s="99">
        <f t="shared" si="496"/>
        <v>17.749242754452297</v>
      </c>
      <c r="AO331" s="71">
        <f t="shared" si="452"/>
        <v>260</v>
      </c>
      <c r="AP331" s="71">
        <f t="shared" si="453"/>
        <v>4.55</v>
      </c>
      <c r="AQ331" s="71">
        <v>15</v>
      </c>
      <c r="AR331" s="62">
        <f t="shared" si="454"/>
        <v>1.325</v>
      </c>
      <c r="AS331" s="70">
        <f t="shared" si="423"/>
        <v>131736761856000</v>
      </c>
      <c r="AT331" s="70">
        <f t="shared" si="455"/>
        <v>4.5383314459392E+16</v>
      </c>
      <c r="AU331" s="70">
        <f t="shared" si="456"/>
        <v>2.0491378304536112E+17</v>
      </c>
      <c r="AV331" s="70">
        <f t="shared" si="457"/>
        <v>8.3932685535380274E+21</v>
      </c>
      <c r="AW331" s="70">
        <f t="shared" si="458"/>
        <v>334506.66666666669</v>
      </c>
      <c r="AX331" s="99">
        <f t="shared" si="419"/>
        <v>4.5151788820693897</v>
      </c>
      <c r="AZ331" s="71">
        <f t="shared" si="459"/>
        <v>223</v>
      </c>
      <c r="BA331" s="71">
        <f t="shared" si="460"/>
        <v>6.06</v>
      </c>
      <c r="BB331" s="71">
        <v>1</v>
      </c>
      <c r="BC331" s="62">
        <f t="shared" si="461"/>
        <v>1.51</v>
      </c>
      <c r="BD331" s="70">
        <f t="shared" si="424"/>
        <v>697019904000</v>
      </c>
      <c r="BE331" s="70">
        <f t="shared" si="462"/>
        <v>234707512273920</v>
      </c>
      <c r="BF331" s="70">
        <f t="shared" si="463"/>
        <v>1615884930416478.5</v>
      </c>
      <c r="BG331" s="70">
        <f t="shared" si="464"/>
        <v>1.1178726908668229E+22</v>
      </c>
      <c r="BH331" s="70">
        <f t="shared" si="465"/>
        <v>334506.66666666669</v>
      </c>
      <c r="BI331" s="99">
        <f t="shared" si="416"/>
        <v>6.8846749503723954</v>
      </c>
      <c r="BK331" s="71">
        <f t="shared" si="466"/>
        <v>173</v>
      </c>
      <c r="BL331" s="71">
        <f t="shared" si="467"/>
        <v>7.8199999999999994</v>
      </c>
      <c r="BM331" s="71">
        <v>1</v>
      </c>
      <c r="BN331" s="62">
        <f t="shared" si="468"/>
        <v>1.76</v>
      </c>
      <c r="BO331" s="70">
        <f t="shared" si="425"/>
        <v>256838400</v>
      </c>
      <c r="BP331" s="70">
        <f t="shared" si="469"/>
        <v>78202156032</v>
      </c>
      <c r="BQ331" s="70">
        <f t="shared" si="470"/>
        <v>2036313324414.8386</v>
      </c>
      <c r="BR331" s="70">
        <f t="shared" si="471"/>
        <v>1.4425353865641182E+22</v>
      </c>
      <c r="BS331" s="70">
        <f t="shared" si="472"/>
        <v>334506.66666666669</v>
      </c>
      <c r="BT331" s="99">
        <f t="shared" si="415"/>
        <v>26.039094415524652</v>
      </c>
      <c r="BV331" s="71">
        <f t="shared" si="473"/>
        <v>118</v>
      </c>
      <c r="BW331" s="71">
        <f t="shared" si="474"/>
        <v>9.8550000000000004</v>
      </c>
      <c r="BX331" s="71">
        <v>1</v>
      </c>
      <c r="BY331" s="62">
        <f t="shared" si="475"/>
        <v>2.0350000000000001</v>
      </c>
      <c r="BZ331" s="70">
        <f t="shared" si="426"/>
        <v>100800</v>
      </c>
      <c r="CA331" s="70">
        <f t="shared" si="476"/>
        <v>24205104</v>
      </c>
      <c r="CB331" s="70">
        <f t="shared" si="477"/>
        <v>1253038820.9886112</v>
      </c>
      <c r="CC331" s="70">
        <f t="shared" si="478"/>
        <v>1.8179266284641159E+22</v>
      </c>
      <c r="CD331" s="70">
        <f t="shared" si="479"/>
        <v>334506.66666666669</v>
      </c>
      <c r="CE331" s="99">
        <f t="shared" si="497"/>
        <v>51.767545431269838</v>
      </c>
      <c r="CG331" s="71">
        <f t="shared" si="480"/>
        <v>68</v>
      </c>
      <c r="CH331" s="71">
        <f t="shared" si="481"/>
        <v>12.14</v>
      </c>
      <c r="CI331" s="71">
        <v>1</v>
      </c>
      <c r="CJ331" s="62">
        <f t="shared" si="482"/>
        <v>2.2850000000000001</v>
      </c>
      <c r="CK331" s="70">
        <f t="shared" si="427"/>
        <v>720</v>
      </c>
      <c r="CL331" s="70">
        <f t="shared" si="483"/>
        <v>111873.60000000001</v>
      </c>
      <c r="CM331" s="70">
        <f t="shared" si="484"/>
        <v>1507393.4637003832</v>
      </c>
      <c r="CN331" s="70">
        <f t="shared" si="485"/>
        <v>2.2394347305483886E+22</v>
      </c>
      <c r="CO331" s="70">
        <f t="shared" si="486"/>
        <v>334506.66666666669</v>
      </c>
      <c r="CP331" s="99">
        <f t="shared" si="487"/>
        <v>13.474076669566218</v>
      </c>
      <c r="CR331" s="71">
        <f t="shared" si="488"/>
        <v>5</v>
      </c>
      <c r="CS331" s="71">
        <f t="shared" si="489"/>
        <v>14.74</v>
      </c>
      <c r="CT331" s="71">
        <v>1</v>
      </c>
      <c r="CU331" s="62">
        <f t="shared" si="498"/>
        <v>2.6</v>
      </c>
      <c r="CV331" s="70">
        <f t="shared" si="428"/>
        <v>1</v>
      </c>
      <c r="CW331" s="70">
        <f t="shared" si="490"/>
        <v>13</v>
      </c>
      <c r="CX331" s="70">
        <f t="shared" si="491"/>
        <v>294.80000000000007</v>
      </c>
      <c r="CY331" s="70">
        <f t="shared" si="492"/>
        <v>2.7190500764648475E+22</v>
      </c>
      <c r="CZ331" s="70">
        <f t="shared" si="493"/>
        <v>334506.66666666669</v>
      </c>
      <c r="DA331" s="99">
        <f t="shared" si="494"/>
        <v>22.676923076923082</v>
      </c>
    </row>
    <row r="332" spans="1:105">
      <c r="A332" s="62">
        <v>8192</v>
      </c>
      <c r="B332" s="62">
        <f t="shared" si="429"/>
        <v>10.866666666666667</v>
      </c>
      <c r="C332" s="83">
        <f t="shared" si="414"/>
        <v>14.74</v>
      </c>
      <c r="D332" s="87"/>
      <c r="E332" s="65">
        <f t="shared" si="430"/>
        <v>4.2379489145043853E+19</v>
      </c>
      <c r="F332" s="62">
        <f t="shared" si="495"/>
        <v>65.200000000000031</v>
      </c>
      <c r="G332" s="66">
        <v>326</v>
      </c>
      <c r="H332" s="71">
        <f t="shared" si="431"/>
        <v>326</v>
      </c>
      <c r="I332" s="71">
        <f t="shared" si="432"/>
        <v>1</v>
      </c>
      <c r="J332" s="71">
        <v>1</v>
      </c>
      <c r="K332" s="62">
        <f t="shared" si="433"/>
        <v>1</v>
      </c>
      <c r="L332" s="70">
        <f t="shared" si="420"/>
        <v>1.323248724E+17</v>
      </c>
      <c r="M332" s="70">
        <f t="shared" si="434"/>
        <v>4.3137908402400002E+19</v>
      </c>
      <c r="N332" s="70">
        <f t="shared" si="435"/>
        <v>4.2379489145043852E+20</v>
      </c>
      <c r="O332" s="70">
        <f t="shared" si="436"/>
        <v>2.1189744572521927E+21</v>
      </c>
      <c r="P332" s="70">
        <f t="shared" si="437"/>
        <v>334779.73333333334</v>
      </c>
      <c r="Q332" s="99">
        <f t="shared" si="413"/>
        <v>9.8241872901482736</v>
      </c>
      <c r="S332" s="71">
        <f t="shared" si="438"/>
        <v>316</v>
      </c>
      <c r="T332" s="71">
        <f t="shared" si="439"/>
        <v>2.0499999999999998</v>
      </c>
      <c r="U332" s="71">
        <v>1</v>
      </c>
      <c r="V332" s="62">
        <f t="shared" si="440"/>
        <v>1.05</v>
      </c>
      <c r="W332" s="70">
        <f t="shared" si="421"/>
        <v>1.764331632E+16</v>
      </c>
      <c r="X332" s="70">
        <f t="shared" si="441"/>
        <v>5.854052354976E+18</v>
      </c>
      <c r="Y332" s="70">
        <f t="shared" si="442"/>
        <v>2.1719488186834964E+20</v>
      </c>
      <c r="Z332" s="70">
        <f t="shared" si="443"/>
        <v>4.3438976373669946E+21</v>
      </c>
      <c r="AA332" s="70">
        <f t="shared" si="444"/>
        <v>334779.73333333334</v>
      </c>
      <c r="AB332" s="99">
        <f t="shared" si="418"/>
        <v>37.101629554736036</v>
      </c>
      <c r="AD332" s="71">
        <f t="shared" si="445"/>
        <v>291</v>
      </c>
      <c r="AE332" s="71">
        <f t="shared" si="446"/>
        <v>3.2249999999999996</v>
      </c>
      <c r="AF332" s="71">
        <v>1</v>
      </c>
      <c r="AG332" s="62">
        <f t="shared" si="447"/>
        <v>1.175</v>
      </c>
      <c r="AH332" s="70">
        <f t="shared" si="422"/>
        <v>1536928888320000</v>
      </c>
      <c r="AI332" s="70">
        <f t="shared" si="448"/>
        <v>5.25514410138816E+17</v>
      </c>
      <c r="AJ332" s="70">
        <f t="shared" si="449"/>
        <v>1.0677644725997355E+19</v>
      </c>
      <c r="AK332" s="70">
        <f t="shared" si="450"/>
        <v>6.8336926246383208E+21</v>
      </c>
      <c r="AL332" s="70">
        <f t="shared" si="451"/>
        <v>334779.73333333334</v>
      </c>
      <c r="AM332" s="99">
        <f t="shared" si="496"/>
        <v>20.318462291408579</v>
      </c>
      <c r="AO332" s="71">
        <f t="shared" si="452"/>
        <v>261</v>
      </c>
      <c r="AP332" s="71">
        <f t="shared" si="453"/>
        <v>4.55</v>
      </c>
      <c r="AQ332" s="71">
        <v>1</v>
      </c>
      <c r="AR332" s="62">
        <f t="shared" si="454"/>
        <v>1.325</v>
      </c>
      <c r="AS332" s="70">
        <f t="shared" si="423"/>
        <v>131736761856000</v>
      </c>
      <c r="AT332" s="70">
        <f t="shared" si="455"/>
        <v>4.55578656688512E+16</v>
      </c>
      <c r="AU332" s="70">
        <f t="shared" si="456"/>
        <v>2.3538412550042563E+17</v>
      </c>
      <c r="AV332" s="70">
        <f t="shared" si="457"/>
        <v>9.6413337804974777E+21</v>
      </c>
      <c r="AW332" s="70">
        <f t="shared" si="458"/>
        <v>334779.73333333334</v>
      </c>
      <c r="AX332" s="99">
        <f t="shared" si="419"/>
        <v>5.1667066058663575</v>
      </c>
      <c r="AZ332" s="71">
        <f t="shared" si="459"/>
        <v>224</v>
      </c>
      <c r="BA332" s="71">
        <f t="shared" si="460"/>
        <v>6.06</v>
      </c>
      <c r="BB332" s="71">
        <v>1</v>
      </c>
      <c r="BC332" s="62">
        <f t="shared" si="461"/>
        <v>1.51</v>
      </c>
      <c r="BD332" s="70">
        <f t="shared" si="424"/>
        <v>697019904000</v>
      </c>
      <c r="BE332" s="70">
        <f t="shared" si="462"/>
        <v>235760012328960</v>
      </c>
      <c r="BF332" s="70">
        <f t="shared" si="463"/>
        <v>1856164361433907.2</v>
      </c>
      <c r="BG332" s="70">
        <f t="shared" si="464"/>
        <v>1.2840985210948287E+22</v>
      </c>
      <c r="BH332" s="70">
        <f t="shared" si="465"/>
        <v>334779.73333333334</v>
      </c>
      <c r="BI332" s="99">
        <f t="shared" si="416"/>
        <v>7.8731093670116081</v>
      </c>
      <c r="BK332" s="71">
        <f t="shared" si="466"/>
        <v>174</v>
      </c>
      <c r="BL332" s="71">
        <f t="shared" si="467"/>
        <v>7.8199999999999994</v>
      </c>
      <c r="BM332" s="71">
        <v>1</v>
      </c>
      <c r="BN332" s="62">
        <f t="shared" si="468"/>
        <v>1.76</v>
      </c>
      <c r="BO332" s="70">
        <f t="shared" si="425"/>
        <v>256838400</v>
      </c>
      <c r="BP332" s="70">
        <f t="shared" si="469"/>
        <v>78654191616</v>
      </c>
      <c r="BQ332" s="70">
        <f t="shared" si="470"/>
        <v>2339109766013.8691</v>
      </c>
      <c r="BR332" s="70">
        <f t="shared" si="471"/>
        <v>1.6570380255712147E+22</v>
      </c>
      <c r="BS332" s="70">
        <f t="shared" si="472"/>
        <v>334779.73333333334</v>
      </c>
      <c r="BT332" s="99">
        <f t="shared" si="415"/>
        <v>29.739162248767457</v>
      </c>
      <c r="BV332" s="71">
        <f t="shared" si="473"/>
        <v>119</v>
      </c>
      <c r="BW332" s="71">
        <f t="shared" si="474"/>
        <v>9.8550000000000004</v>
      </c>
      <c r="BX332" s="71">
        <v>1</v>
      </c>
      <c r="BY332" s="62">
        <f t="shared" si="475"/>
        <v>2.0350000000000001</v>
      </c>
      <c r="BZ332" s="70">
        <f t="shared" si="426"/>
        <v>100800</v>
      </c>
      <c r="CA332" s="70">
        <f t="shared" si="476"/>
        <v>24410232</v>
      </c>
      <c r="CB332" s="70">
        <f t="shared" si="477"/>
        <v>1439363632.4170425</v>
      </c>
      <c r="CC332" s="70">
        <f t="shared" si="478"/>
        <v>2.088249327622036E+22</v>
      </c>
      <c r="CD332" s="70">
        <f t="shared" si="479"/>
        <v>334779.73333333334</v>
      </c>
      <c r="CE332" s="99">
        <f t="shared" si="497"/>
        <v>58.965585923847115</v>
      </c>
      <c r="CG332" s="71">
        <f t="shared" si="480"/>
        <v>69</v>
      </c>
      <c r="CH332" s="71">
        <f t="shared" si="481"/>
        <v>12.14</v>
      </c>
      <c r="CI332" s="71">
        <v>1</v>
      </c>
      <c r="CJ332" s="62">
        <f t="shared" si="482"/>
        <v>2.2850000000000001</v>
      </c>
      <c r="CK332" s="70">
        <f t="shared" si="427"/>
        <v>720</v>
      </c>
      <c r="CL332" s="70">
        <f t="shared" si="483"/>
        <v>113518.8</v>
      </c>
      <c r="CM332" s="70">
        <f t="shared" si="484"/>
        <v>1731540.3920859129</v>
      </c>
      <c r="CN332" s="70">
        <f t="shared" si="485"/>
        <v>2.5724349911041617E+22</v>
      </c>
      <c r="CO332" s="70">
        <f t="shared" si="486"/>
        <v>334779.73333333334</v>
      </c>
      <c r="CP332" s="99">
        <f t="shared" si="487"/>
        <v>15.253335941587762</v>
      </c>
      <c r="CR332" s="71">
        <f t="shared" si="488"/>
        <v>6</v>
      </c>
      <c r="CS332" s="71">
        <f t="shared" si="489"/>
        <v>14.74</v>
      </c>
      <c r="CT332" s="71">
        <v>1</v>
      </c>
      <c r="CU332" s="62">
        <f t="shared" si="498"/>
        <v>2.6</v>
      </c>
      <c r="CV332" s="70">
        <f t="shared" si="428"/>
        <v>1</v>
      </c>
      <c r="CW332" s="70">
        <f t="shared" si="490"/>
        <v>15.600000000000001</v>
      </c>
      <c r="CX332" s="70">
        <f t="shared" si="491"/>
        <v>338.63627505312604</v>
      </c>
      <c r="CY332" s="70">
        <f t="shared" si="492"/>
        <v>3.1233683499897326E+22</v>
      </c>
      <c r="CZ332" s="70">
        <f t="shared" si="493"/>
        <v>334779.73333333334</v>
      </c>
      <c r="DA332" s="99">
        <f t="shared" si="494"/>
        <v>21.707453529046539</v>
      </c>
    </row>
    <row r="333" spans="1:105">
      <c r="A333" s="62">
        <v>8192</v>
      </c>
      <c r="B333" s="62">
        <f t="shared" si="429"/>
        <v>10.9</v>
      </c>
      <c r="C333" s="83">
        <f t="shared" si="414"/>
        <v>14.74</v>
      </c>
      <c r="D333" s="87"/>
      <c r="E333" s="65">
        <f t="shared" si="430"/>
        <v>4.8681249466526581E+19</v>
      </c>
      <c r="F333" s="62">
        <f t="shared" si="495"/>
        <v>65.400000000000034</v>
      </c>
      <c r="G333" s="66">
        <v>327</v>
      </c>
      <c r="H333" s="71">
        <f t="shared" si="431"/>
        <v>327</v>
      </c>
      <c r="I333" s="71">
        <f t="shared" si="432"/>
        <v>1</v>
      </c>
      <c r="J333" s="71">
        <v>1</v>
      </c>
      <c r="K333" s="62">
        <f t="shared" si="433"/>
        <v>1</v>
      </c>
      <c r="L333" s="70">
        <f t="shared" si="420"/>
        <v>1.323248724E+17</v>
      </c>
      <c r="M333" s="70">
        <f t="shared" si="434"/>
        <v>4.3270233274799997E+19</v>
      </c>
      <c r="N333" s="70">
        <f t="shared" si="435"/>
        <v>4.8681249466526584E+20</v>
      </c>
      <c r="O333" s="70">
        <f t="shared" si="436"/>
        <v>2.4340624733263291E+21</v>
      </c>
      <c r="P333" s="70">
        <f t="shared" si="437"/>
        <v>335052.79999999999</v>
      </c>
      <c r="Q333" s="99">
        <f t="shared" si="413"/>
        <v>11.250516991059969</v>
      </c>
      <c r="S333" s="71">
        <f t="shared" si="438"/>
        <v>317</v>
      </c>
      <c r="T333" s="71">
        <f t="shared" si="439"/>
        <v>2.0499999999999998</v>
      </c>
      <c r="U333" s="71">
        <v>1</v>
      </c>
      <c r="V333" s="62">
        <f t="shared" si="440"/>
        <v>1.05</v>
      </c>
      <c r="W333" s="70">
        <f t="shared" si="421"/>
        <v>1.764331632E+16</v>
      </c>
      <c r="X333" s="70">
        <f t="shared" si="441"/>
        <v>5.8725778371120005E+18</v>
      </c>
      <c r="Y333" s="70">
        <f t="shared" si="442"/>
        <v>2.4949140351594853E+20</v>
      </c>
      <c r="Z333" s="70">
        <f t="shared" si="443"/>
        <v>4.9898280703189739E+21</v>
      </c>
      <c r="AA333" s="70">
        <f t="shared" si="444"/>
        <v>335052.79999999999</v>
      </c>
      <c r="AB333" s="99">
        <f t="shared" si="418"/>
        <v>42.484137364561981</v>
      </c>
      <c r="AD333" s="71">
        <f t="shared" si="445"/>
        <v>292</v>
      </c>
      <c r="AE333" s="71">
        <f t="shared" si="446"/>
        <v>3.2249999999999996</v>
      </c>
      <c r="AF333" s="71">
        <v>1</v>
      </c>
      <c r="AG333" s="62">
        <f t="shared" si="447"/>
        <v>1.175</v>
      </c>
      <c r="AH333" s="70">
        <f t="shared" si="422"/>
        <v>1536928888320000</v>
      </c>
      <c r="AI333" s="70">
        <f t="shared" si="448"/>
        <v>5.27320301582592E+17</v>
      </c>
      <c r="AJ333" s="70">
        <f t="shared" si="449"/>
        <v>1.2265392931995927E+19</v>
      </c>
      <c r="AK333" s="70">
        <f t="shared" si="450"/>
        <v>7.8498514764774098E+21</v>
      </c>
      <c r="AL333" s="70">
        <f t="shared" si="451"/>
        <v>335052.79999999999</v>
      </c>
      <c r="AM333" s="99">
        <f t="shared" si="496"/>
        <v>23.259853442367131</v>
      </c>
      <c r="AO333" s="71">
        <f t="shared" si="452"/>
        <v>262</v>
      </c>
      <c r="AP333" s="71">
        <f t="shared" si="453"/>
        <v>4.55</v>
      </c>
      <c r="AQ333" s="71">
        <v>1</v>
      </c>
      <c r="AR333" s="62">
        <f t="shared" si="454"/>
        <v>1.325</v>
      </c>
      <c r="AS333" s="70">
        <f t="shared" si="423"/>
        <v>131736761856000</v>
      </c>
      <c r="AT333" s="70">
        <f t="shared" si="455"/>
        <v>4.57324168783104E+16</v>
      </c>
      <c r="AU333" s="70">
        <f t="shared" si="456"/>
        <v>2.7038535775475456E+17</v>
      </c>
      <c r="AV333" s="70">
        <f t="shared" si="457"/>
        <v>1.1074984253634795E+22</v>
      </c>
      <c r="AW333" s="70">
        <f t="shared" si="458"/>
        <v>335052.79999999999</v>
      </c>
      <c r="AX333" s="99">
        <f t="shared" si="419"/>
        <v>5.9123347553273691</v>
      </c>
      <c r="AZ333" s="71">
        <f t="shared" si="459"/>
        <v>225</v>
      </c>
      <c r="BA333" s="71">
        <f t="shared" si="460"/>
        <v>6.06</v>
      </c>
      <c r="BB333" s="71">
        <v>1</v>
      </c>
      <c r="BC333" s="62">
        <f t="shared" si="461"/>
        <v>1.51</v>
      </c>
      <c r="BD333" s="70">
        <f t="shared" si="424"/>
        <v>697019904000</v>
      </c>
      <c r="BE333" s="70">
        <f t="shared" si="462"/>
        <v>236812512384000</v>
      </c>
      <c r="BF333" s="70">
        <f t="shared" si="463"/>
        <v>2132172948583251.7</v>
      </c>
      <c r="BG333" s="70">
        <f t="shared" si="464"/>
        <v>1.4750418588357553E+22</v>
      </c>
      <c r="BH333" s="70">
        <f t="shared" si="465"/>
        <v>335052.79999999999</v>
      </c>
      <c r="BI333" s="99">
        <f t="shared" si="416"/>
        <v>9.0036329884708817</v>
      </c>
      <c r="BK333" s="71">
        <f t="shared" si="466"/>
        <v>175</v>
      </c>
      <c r="BL333" s="71">
        <f t="shared" si="467"/>
        <v>7.8199999999999994</v>
      </c>
      <c r="BM333" s="71">
        <v>1</v>
      </c>
      <c r="BN333" s="62">
        <f t="shared" si="468"/>
        <v>1.76</v>
      </c>
      <c r="BO333" s="70">
        <f t="shared" si="425"/>
        <v>256838400</v>
      </c>
      <c r="BP333" s="70">
        <f t="shared" si="469"/>
        <v>79106227200</v>
      </c>
      <c r="BQ333" s="70">
        <f t="shared" si="470"/>
        <v>2686931540377.6309</v>
      </c>
      <c r="BR333" s="70">
        <f t="shared" si="471"/>
        <v>1.9034368541411892E+22</v>
      </c>
      <c r="BS333" s="70">
        <f t="shared" si="472"/>
        <v>335052.79999999999</v>
      </c>
      <c r="BT333" s="99">
        <f t="shared" si="415"/>
        <v>33.966119172696821</v>
      </c>
      <c r="BV333" s="71">
        <f t="shared" si="473"/>
        <v>120</v>
      </c>
      <c r="BW333" s="71">
        <f t="shared" si="474"/>
        <v>9.8550000000000004</v>
      </c>
      <c r="BX333" s="71">
        <v>14</v>
      </c>
      <c r="BY333" s="62">
        <f t="shared" si="475"/>
        <v>2.0350000000000001</v>
      </c>
      <c r="BZ333" s="70">
        <f t="shared" si="426"/>
        <v>1411200</v>
      </c>
      <c r="CA333" s="70">
        <f t="shared" si="476"/>
        <v>344615040</v>
      </c>
      <c r="CB333" s="70">
        <f t="shared" si="477"/>
        <v>1653394636.8000133</v>
      </c>
      <c r="CC333" s="70">
        <f t="shared" si="478"/>
        <v>2.3987685674630976E+22</v>
      </c>
      <c r="CD333" s="70">
        <f t="shared" si="479"/>
        <v>335052.79999999999</v>
      </c>
      <c r="CE333" s="99">
        <f t="shared" si="497"/>
        <v>4.7978017349446311</v>
      </c>
      <c r="CG333" s="71">
        <f t="shared" si="480"/>
        <v>70</v>
      </c>
      <c r="CH333" s="71">
        <f t="shared" si="481"/>
        <v>12.14</v>
      </c>
      <c r="CI333" s="71">
        <v>1</v>
      </c>
      <c r="CJ333" s="62">
        <f t="shared" si="482"/>
        <v>2.2850000000000001</v>
      </c>
      <c r="CK333" s="70">
        <f t="shared" si="427"/>
        <v>720</v>
      </c>
      <c r="CL333" s="70">
        <f t="shared" si="483"/>
        <v>115164</v>
      </c>
      <c r="CM333" s="70">
        <f t="shared" si="484"/>
        <v>1989017.6000000094</v>
      </c>
      <c r="CN333" s="70">
        <f t="shared" si="485"/>
        <v>2.954951842618164E+22</v>
      </c>
      <c r="CO333" s="70">
        <f t="shared" si="486"/>
        <v>335052.79999999999</v>
      </c>
      <c r="CP333" s="99">
        <f t="shared" si="487"/>
        <v>17.271175019971601</v>
      </c>
      <c r="CR333" s="71">
        <f t="shared" si="488"/>
        <v>7</v>
      </c>
      <c r="CS333" s="71">
        <f t="shared" si="489"/>
        <v>14.74</v>
      </c>
      <c r="CT333" s="71">
        <v>1</v>
      </c>
      <c r="CU333" s="62">
        <f t="shared" si="498"/>
        <v>2.6</v>
      </c>
      <c r="CV333" s="70">
        <f t="shared" si="428"/>
        <v>1</v>
      </c>
      <c r="CW333" s="70">
        <f t="shared" si="490"/>
        <v>18.2</v>
      </c>
      <c r="CX333" s="70">
        <f t="shared" si="491"/>
        <v>388.99093209584942</v>
      </c>
      <c r="CY333" s="70">
        <f t="shared" si="492"/>
        <v>3.587808085683009E+22</v>
      </c>
      <c r="CZ333" s="70">
        <f t="shared" si="493"/>
        <v>335052.79999999999</v>
      </c>
      <c r="DA333" s="99">
        <f t="shared" si="494"/>
        <v>21.373128137134586</v>
      </c>
    </row>
    <row r="334" spans="1:105">
      <c r="A334" s="62">
        <v>8192</v>
      </c>
      <c r="B334" s="62">
        <f t="shared" si="429"/>
        <v>10.933333333333334</v>
      </c>
      <c r="C334" s="83">
        <f t="shared" si="414"/>
        <v>14.74</v>
      </c>
      <c r="D334" s="87"/>
      <c r="E334" s="65">
        <f t="shared" si="430"/>
        <v>5.5920071181399376E+19</v>
      </c>
      <c r="F334" s="62">
        <f t="shared" si="495"/>
        <v>65.600000000000037</v>
      </c>
      <c r="G334" s="66">
        <v>328</v>
      </c>
      <c r="H334" s="71">
        <f t="shared" si="431"/>
        <v>328</v>
      </c>
      <c r="I334" s="71">
        <f t="shared" si="432"/>
        <v>1</v>
      </c>
      <c r="J334" s="71">
        <v>1</v>
      </c>
      <c r="K334" s="62">
        <f t="shared" si="433"/>
        <v>1</v>
      </c>
      <c r="L334" s="70">
        <f t="shared" si="420"/>
        <v>1.323248724E+17</v>
      </c>
      <c r="M334" s="70">
        <f t="shared" si="434"/>
        <v>4.34025581472E+19</v>
      </c>
      <c r="N334" s="70">
        <f t="shared" si="435"/>
        <v>5.5920071181399373E+20</v>
      </c>
      <c r="O334" s="70">
        <f t="shared" si="436"/>
        <v>2.7960035590699688E+21</v>
      </c>
      <c r="P334" s="70">
        <f t="shared" si="437"/>
        <v>335325.8666666667</v>
      </c>
      <c r="Q334" s="99">
        <f t="shared" si="413"/>
        <v>12.88404959720258</v>
      </c>
      <c r="S334" s="71">
        <f t="shared" si="438"/>
        <v>318</v>
      </c>
      <c r="T334" s="71">
        <f t="shared" si="439"/>
        <v>2.0499999999999998</v>
      </c>
      <c r="U334" s="71">
        <v>1</v>
      </c>
      <c r="V334" s="62">
        <f t="shared" si="440"/>
        <v>1.05</v>
      </c>
      <c r="W334" s="70">
        <f t="shared" si="421"/>
        <v>1.764331632E+16</v>
      </c>
      <c r="X334" s="70">
        <f t="shared" si="441"/>
        <v>5.891103319248E+18</v>
      </c>
      <c r="Y334" s="70">
        <f t="shared" si="442"/>
        <v>2.8659036480467154E+20</v>
      </c>
      <c r="Z334" s="70">
        <f t="shared" si="443"/>
        <v>5.7318072960934352E+21</v>
      </c>
      <c r="AA334" s="70">
        <f t="shared" si="444"/>
        <v>335325.8666666667</v>
      </c>
      <c r="AB334" s="99">
        <f t="shared" si="418"/>
        <v>48.647994997523625</v>
      </c>
      <c r="AD334" s="71">
        <f t="shared" si="445"/>
        <v>293</v>
      </c>
      <c r="AE334" s="71">
        <f t="shared" si="446"/>
        <v>3.2249999999999996</v>
      </c>
      <c r="AF334" s="71">
        <v>1</v>
      </c>
      <c r="AG334" s="62">
        <f t="shared" si="447"/>
        <v>1.175</v>
      </c>
      <c r="AH334" s="70">
        <f t="shared" si="422"/>
        <v>1536928888320000</v>
      </c>
      <c r="AI334" s="70">
        <f t="shared" si="448"/>
        <v>5.29126193026368E+17</v>
      </c>
      <c r="AJ334" s="70">
        <f t="shared" si="449"/>
        <v>1.408923668437598E+19</v>
      </c>
      <c r="AK334" s="70">
        <f t="shared" si="450"/>
        <v>9.0171114780006485E+21</v>
      </c>
      <c r="AL334" s="70">
        <f t="shared" si="451"/>
        <v>335325.8666666667</v>
      </c>
      <c r="AM334" s="99">
        <f t="shared" si="496"/>
        <v>26.627365777890851</v>
      </c>
      <c r="AO334" s="71">
        <f t="shared" si="452"/>
        <v>263</v>
      </c>
      <c r="AP334" s="71">
        <f t="shared" si="453"/>
        <v>4.55</v>
      </c>
      <c r="AQ334" s="71">
        <v>1</v>
      </c>
      <c r="AR334" s="62">
        <f t="shared" si="454"/>
        <v>1.325</v>
      </c>
      <c r="AS334" s="70">
        <f t="shared" si="423"/>
        <v>131736761856000</v>
      </c>
      <c r="AT334" s="70">
        <f t="shared" si="455"/>
        <v>4.59069680877696E+16</v>
      </c>
      <c r="AU334" s="70">
        <f t="shared" si="456"/>
        <v>3.1059121566817146E+17</v>
      </c>
      <c r="AV334" s="70">
        <f t="shared" si="457"/>
        <v>1.2721816193768358E+22</v>
      </c>
      <c r="AW334" s="70">
        <f t="shared" si="458"/>
        <v>335325.8666666667</v>
      </c>
      <c r="AX334" s="99">
        <f t="shared" si="419"/>
        <v>6.7656660547556013</v>
      </c>
      <c r="AZ334" s="71">
        <f t="shared" si="459"/>
        <v>226</v>
      </c>
      <c r="BA334" s="71">
        <f t="shared" si="460"/>
        <v>6.06</v>
      </c>
      <c r="BB334" s="71">
        <v>1</v>
      </c>
      <c r="BC334" s="62">
        <f t="shared" si="461"/>
        <v>1.51</v>
      </c>
      <c r="BD334" s="70">
        <f t="shared" si="424"/>
        <v>697019904000</v>
      </c>
      <c r="BE334" s="70">
        <f t="shared" si="462"/>
        <v>237865012439040</v>
      </c>
      <c r="BF334" s="70">
        <f t="shared" si="463"/>
        <v>2449223558606758.5</v>
      </c>
      <c r="BG334" s="70">
        <f t="shared" si="464"/>
        <v>1.694378156796401E+22</v>
      </c>
      <c r="BH334" s="70">
        <f t="shared" si="465"/>
        <v>335325.8666666667</v>
      </c>
      <c r="BI334" s="99">
        <f t="shared" si="416"/>
        <v>10.296695312575427</v>
      </c>
      <c r="BK334" s="71">
        <f t="shared" si="466"/>
        <v>176</v>
      </c>
      <c r="BL334" s="71">
        <f t="shared" si="467"/>
        <v>7.8199999999999994</v>
      </c>
      <c r="BM334" s="71">
        <v>1</v>
      </c>
      <c r="BN334" s="62">
        <f t="shared" si="468"/>
        <v>1.76</v>
      </c>
      <c r="BO334" s="70">
        <f t="shared" si="425"/>
        <v>256838400</v>
      </c>
      <c r="BP334" s="70">
        <f t="shared" si="469"/>
        <v>79558262784</v>
      </c>
      <c r="BQ334" s="70">
        <f t="shared" si="470"/>
        <v>3086473840421.4341</v>
      </c>
      <c r="BR334" s="70">
        <f t="shared" si="471"/>
        <v>2.1864747831927153E+22</v>
      </c>
      <c r="BS334" s="70">
        <f t="shared" si="472"/>
        <v>335325.8666666667</v>
      </c>
      <c r="BT334" s="99">
        <f t="shared" si="415"/>
        <v>38.795138712382197</v>
      </c>
      <c r="BV334" s="71">
        <f t="shared" si="473"/>
        <v>121</v>
      </c>
      <c r="BW334" s="71">
        <f t="shared" si="474"/>
        <v>9.8550000000000004</v>
      </c>
      <c r="BX334" s="71">
        <v>1</v>
      </c>
      <c r="BY334" s="62">
        <f t="shared" si="475"/>
        <v>2.0350000000000001</v>
      </c>
      <c r="BZ334" s="70">
        <f t="shared" si="426"/>
        <v>1411200</v>
      </c>
      <c r="CA334" s="70">
        <f t="shared" si="476"/>
        <v>347486832</v>
      </c>
      <c r="CB334" s="70">
        <f t="shared" si="477"/>
        <v>1899251699.4530964</v>
      </c>
      <c r="CC334" s="70">
        <f t="shared" si="478"/>
        <v>2.7554615074634542E+22</v>
      </c>
      <c r="CD334" s="70">
        <f t="shared" si="479"/>
        <v>335325.8666666667</v>
      </c>
      <c r="CE334" s="99">
        <f t="shared" si="497"/>
        <v>5.4656796302804835</v>
      </c>
      <c r="CG334" s="71">
        <f t="shared" si="480"/>
        <v>71</v>
      </c>
      <c r="CH334" s="71">
        <f t="shared" si="481"/>
        <v>12.14</v>
      </c>
      <c r="CI334" s="71">
        <v>1</v>
      </c>
      <c r="CJ334" s="62">
        <f t="shared" si="482"/>
        <v>2.2850000000000001</v>
      </c>
      <c r="CK334" s="70">
        <f t="shared" si="427"/>
        <v>720</v>
      </c>
      <c r="CL334" s="70">
        <f t="shared" si="483"/>
        <v>116809.20000000001</v>
      </c>
      <c r="CM334" s="70">
        <f t="shared" si="484"/>
        <v>2284781.2451801617</v>
      </c>
      <c r="CN334" s="70">
        <f t="shared" si="485"/>
        <v>3.3943483207109426E+22</v>
      </c>
      <c r="CO334" s="70">
        <f t="shared" si="486"/>
        <v>335325.8666666667</v>
      </c>
      <c r="CP334" s="99">
        <f t="shared" si="487"/>
        <v>19.559942583119835</v>
      </c>
      <c r="CR334" s="71">
        <f t="shared" si="488"/>
        <v>8</v>
      </c>
      <c r="CS334" s="71">
        <f t="shared" si="489"/>
        <v>14.74</v>
      </c>
      <c r="CT334" s="71">
        <v>1</v>
      </c>
      <c r="CU334" s="62">
        <f t="shared" si="498"/>
        <v>2.6</v>
      </c>
      <c r="CV334" s="70">
        <f t="shared" si="428"/>
        <v>1</v>
      </c>
      <c r="CW334" s="70">
        <f t="shared" si="490"/>
        <v>20.8</v>
      </c>
      <c r="CX334" s="70">
        <f t="shared" si="491"/>
        <v>446.8332438072656</v>
      </c>
      <c r="CY334" s="70">
        <f t="shared" si="492"/>
        <v>4.1213092460691334E+22</v>
      </c>
      <c r="CZ334" s="70">
        <f t="shared" si="493"/>
        <v>335325.8666666667</v>
      </c>
      <c r="DA334" s="99">
        <f t="shared" si="494"/>
        <v>21.482367490733921</v>
      </c>
    </row>
    <row r="335" spans="1:105">
      <c r="A335" s="62">
        <v>8192</v>
      </c>
      <c r="B335" s="62">
        <f t="shared" si="429"/>
        <v>10.966666666666667</v>
      </c>
      <c r="C335" s="83">
        <f t="shared" si="414"/>
        <v>14.74</v>
      </c>
      <c r="D335" s="87"/>
      <c r="E335" s="65">
        <f t="shared" si="430"/>
        <v>6.4235293777390576E+19</v>
      </c>
      <c r="F335" s="62">
        <f t="shared" si="495"/>
        <v>65.80000000000004</v>
      </c>
      <c r="G335" s="66">
        <v>329</v>
      </c>
      <c r="H335" s="71">
        <f t="shared" si="431"/>
        <v>329</v>
      </c>
      <c r="I335" s="71">
        <f t="shared" si="432"/>
        <v>1</v>
      </c>
      <c r="J335" s="71">
        <v>1</v>
      </c>
      <c r="K335" s="62">
        <f t="shared" si="433"/>
        <v>1</v>
      </c>
      <c r="L335" s="70">
        <f t="shared" si="420"/>
        <v>1.323248724E+17</v>
      </c>
      <c r="M335" s="70">
        <f t="shared" si="434"/>
        <v>4.3534883019600003E+19</v>
      </c>
      <c r="N335" s="70">
        <f t="shared" si="435"/>
        <v>6.4235293777390574E+20</v>
      </c>
      <c r="O335" s="70">
        <f t="shared" si="436"/>
        <v>3.2117646888695287E+21</v>
      </c>
      <c r="P335" s="70">
        <f t="shared" si="437"/>
        <v>335598.93333333335</v>
      </c>
      <c r="Q335" s="99">
        <f t="shared" si="413"/>
        <v>14.754902120322905</v>
      </c>
      <c r="S335" s="71">
        <f t="shared" si="438"/>
        <v>319</v>
      </c>
      <c r="T335" s="71">
        <f t="shared" si="439"/>
        <v>2.0499999999999998</v>
      </c>
      <c r="U335" s="71">
        <v>1</v>
      </c>
      <c r="V335" s="62">
        <f t="shared" si="440"/>
        <v>1.05</v>
      </c>
      <c r="W335" s="70">
        <f t="shared" si="421"/>
        <v>1.764331632E+16</v>
      </c>
      <c r="X335" s="70">
        <f t="shared" si="441"/>
        <v>5.9096288013840005E+18</v>
      </c>
      <c r="Y335" s="70">
        <f t="shared" si="442"/>
        <v>3.2920588060912642E+20</v>
      </c>
      <c r="Z335" s="70">
        <f t="shared" si="443"/>
        <v>6.5841176121825338E+21</v>
      </c>
      <c r="AA335" s="70">
        <f t="shared" si="444"/>
        <v>335598.93333333335</v>
      </c>
      <c r="AB335" s="99">
        <f t="shared" si="418"/>
        <v>55.706693545968292</v>
      </c>
      <c r="AD335" s="71">
        <f t="shared" si="445"/>
        <v>294</v>
      </c>
      <c r="AE335" s="71">
        <f t="shared" si="446"/>
        <v>3.2249999999999996</v>
      </c>
      <c r="AF335" s="71">
        <v>1</v>
      </c>
      <c r="AG335" s="62">
        <f t="shared" si="447"/>
        <v>1.175</v>
      </c>
      <c r="AH335" s="70">
        <f t="shared" si="422"/>
        <v>1536928888320000</v>
      </c>
      <c r="AI335" s="70">
        <f t="shared" si="448"/>
        <v>5.30932084470144E+17</v>
      </c>
      <c r="AJ335" s="70">
        <f t="shared" si="449"/>
        <v>1.6184283002506568E+19</v>
      </c>
      <c r="AK335" s="70">
        <f t="shared" si="450"/>
        <v>1.035794112160423E+22</v>
      </c>
      <c r="AL335" s="70">
        <f t="shared" si="451"/>
        <v>335598.93333333335</v>
      </c>
      <c r="AM335" s="99">
        <f t="shared" si="496"/>
        <v>30.482774493950668</v>
      </c>
      <c r="AO335" s="71">
        <f t="shared" si="452"/>
        <v>264</v>
      </c>
      <c r="AP335" s="71">
        <f t="shared" si="453"/>
        <v>4.55</v>
      </c>
      <c r="AQ335" s="71">
        <v>1</v>
      </c>
      <c r="AR335" s="62">
        <f t="shared" si="454"/>
        <v>1.325</v>
      </c>
      <c r="AS335" s="70">
        <f t="shared" si="423"/>
        <v>131736761856000</v>
      </c>
      <c r="AT335" s="70">
        <f t="shared" si="455"/>
        <v>4.60815192972288E+16</v>
      </c>
      <c r="AU335" s="70">
        <f t="shared" si="456"/>
        <v>3.5677561851455789E+17</v>
      </c>
      <c r="AV335" s="70">
        <f t="shared" si="457"/>
        <v>1.4613529334356355E+22</v>
      </c>
      <c r="AW335" s="70">
        <f t="shared" si="458"/>
        <v>335598.93333333335</v>
      </c>
      <c r="AX335" s="99">
        <f t="shared" si="419"/>
        <v>7.742271174119324</v>
      </c>
      <c r="AZ335" s="71">
        <f t="shared" si="459"/>
        <v>227</v>
      </c>
      <c r="BA335" s="71">
        <f t="shared" si="460"/>
        <v>6.06</v>
      </c>
      <c r="BB335" s="71">
        <v>1</v>
      </c>
      <c r="BC335" s="62">
        <f t="shared" si="461"/>
        <v>1.51</v>
      </c>
      <c r="BD335" s="70">
        <f t="shared" si="424"/>
        <v>697019904000</v>
      </c>
      <c r="BE335" s="70">
        <f t="shared" si="462"/>
        <v>238917512494080</v>
      </c>
      <c r="BF335" s="70">
        <f t="shared" si="463"/>
        <v>2813419072791568</v>
      </c>
      <c r="BG335" s="70">
        <f t="shared" si="464"/>
        <v>1.9463294014549345E+22</v>
      </c>
      <c r="BH335" s="70">
        <f t="shared" si="465"/>
        <v>335598.93333333335</v>
      </c>
      <c r="BI335" s="99">
        <f t="shared" si="416"/>
        <v>11.775692135005299</v>
      </c>
      <c r="BK335" s="71">
        <f t="shared" si="466"/>
        <v>177</v>
      </c>
      <c r="BL335" s="71">
        <f t="shared" si="467"/>
        <v>7.8199999999999994</v>
      </c>
      <c r="BM335" s="71">
        <v>1</v>
      </c>
      <c r="BN335" s="62">
        <f t="shared" si="468"/>
        <v>1.76</v>
      </c>
      <c r="BO335" s="70">
        <f t="shared" si="425"/>
        <v>256838400</v>
      </c>
      <c r="BP335" s="70">
        <f t="shared" si="469"/>
        <v>80010298368</v>
      </c>
      <c r="BQ335" s="70">
        <f t="shared" si="470"/>
        <v>3545427423233.4834</v>
      </c>
      <c r="BR335" s="70">
        <f t="shared" si="471"/>
        <v>2.5115999866959715E+22</v>
      </c>
      <c r="BS335" s="70">
        <f t="shared" si="472"/>
        <v>335598.93333333335</v>
      </c>
      <c r="BT335" s="99">
        <f t="shared" si="415"/>
        <v>44.312138506553453</v>
      </c>
      <c r="BV335" s="71">
        <f t="shared" si="473"/>
        <v>122</v>
      </c>
      <c r="BW335" s="71">
        <f t="shared" si="474"/>
        <v>9.8550000000000004</v>
      </c>
      <c r="BX335" s="71">
        <v>1</v>
      </c>
      <c r="BY335" s="62">
        <f t="shared" si="475"/>
        <v>2.0350000000000001</v>
      </c>
      <c r="BZ335" s="70">
        <f t="shared" si="426"/>
        <v>1411200</v>
      </c>
      <c r="CA335" s="70">
        <f t="shared" si="476"/>
        <v>350358624</v>
      </c>
      <c r="CB335" s="70">
        <f t="shared" si="477"/>
        <v>2181667302.887094</v>
      </c>
      <c r="CC335" s="70">
        <f t="shared" si="478"/>
        <v>3.1651941008809212E+22</v>
      </c>
      <c r="CD335" s="70">
        <f t="shared" si="479"/>
        <v>335598.93333333335</v>
      </c>
      <c r="CE335" s="99">
        <f t="shared" si="497"/>
        <v>6.2269547641764174</v>
      </c>
      <c r="CG335" s="71">
        <f t="shared" si="480"/>
        <v>72</v>
      </c>
      <c r="CH335" s="71">
        <f t="shared" si="481"/>
        <v>12.14</v>
      </c>
      <c r="CI335" s="71">
        <v>1</v>
      </c>
      <c r="CJ335" s="62">
        <f t="shared" si="482"/>
        <v>2.2850000000000001</v>
      </c>
      <c r="CK335" s="70">
        <f t="shared" si="427"/>
        <v>720</v>
      </c>
      <c r="CL335" s="70">
        <f t="shared" si="483"/>
        <v>118454.40000000001</v>
      </c>
      <c r="CM335" s="70">
        <f t="shared" si="484"/>
        <v>2624524.457866529</v>
      </c>
      <c r="CN335" s="70">
        <f t="shared" si="485"/>
        <v>3.8990823322876086E+22</v>
      </c>
      <c r="CO335" s="70">
        <f t="shared" si="486"/>
        <v>335598.93333333335</v>
      </c>
      <c r="CP335" s="99">
        <f t="shared" si="487"/>
        <v>22.156411731995846</v>
      </c>
      <c r="CR335" s="71">
        <f t="shared" si="488"/>
        <v>9</v>
      </c>
      <c r="CS335" s="71">
        <f t="shared" si="489"/>
        <v>14.74</v>
      </c>
      <c r="CT335" s="71">
        <v>1</v>
      </c>
      <c r="CU335" s="62">
        <f t="shared" si="498"/>
        <v>2.6</v>
      </c>
      <c r="CV335" s="70">
        <f t="shared" si="428"/>
        <v>1</v>
      </c>
      <c r="CW335" s="70">
        <f t="shared" si="490"/>
        <v>23.400000000000002</v>
      </c>
      <c r="CX335" s="70">
        <f t="shared" si="491"/>
        <v>513.27661211939517</v>
      </c>
      <c r="CY335" s="70">
        <f t="shared" si="492"/>
        <v>4.7341411513936856E+22</v>
      </c>
      <c r="CZ335" s="70">
        <f t="shared" si="493"/>
        <v>335598.93333333335</v>
      </c>
      <c r="DA335" s="99">
        <f t="shared" si="494"/>
        <v>21.934897953820304</v>
      </c>
    </row>
    <row r="336" spans="1:105">
      <c r="A336" s="62">
        <v>8192</v>
      </c>
      <c r="B336" s="62">
        <f t="shared" si="429"/>
        <v>11</v>
      </c>
      <c r="C336" s="83">
        <f t="shared" si="414"/>
        <v>14.74</v>
      </c>
      <c r="D336" s="87"/>
      <c r="E336" s="65">
        <f t="shared" si="430"/>
        <v>7.3786976294839828E+19</v>
      </c>
      <c r="F336" s="62">
        <f t="shared" si="495"/>
        <v>66.000000000000043</v>
      </c>
      <c r="G336" s="66">
        <v>330</v>
      </c>
      <c r="H336" s="71">
        <f t="shared" si="431"/>
        <v>330</v>
      </c>
      <c r="I336" s="71">
        <f t="shared" si="432"/>
        <v>1</v>
      </c>
      <c r="J336" s="71">
        <v>1</v>
      </c>
      <c r="K336" s="62">
        <f t="shared" si="433"/>
        <v>1</v>
      </c>
      <c r="L336" s="70">
        <f t="shared" si="420"/>
        <v>1.323248724E+17</v>
      </c>
      <c r="M336" s="70">
        <f t="shared" si="434"/>
        <v>4.3667207891999998E+19</v>
      </c>
      <c r="N336" s="70">
        <f t="shared" si="435"/>
        <v>7.3786976294839832E+20</v>
      </c>
      <c r="O336" s="70">
        <f t="shared" si="436"/>
        <v>3.6893488147419916E+21</v>
      </c>
      <c r="P336" s="70">
        <f t="shared" si="437"/>
        <v>335872</v>
      </c>
      <c r="Q336" s="99">
        <f t="shared" si="413"/>
        <v>16.897571394382165</v>
      </c>
      <c r="S336" s="71">
        <f t="shared" si="438"/>
        <v>320</v>
      </c>
      <c r="T336" s="71">
        <f t="shared" si="439"/>
        <v>2.0499999999999998</v>
      </c>
      <c r="U336" s="71">
        <v>15</v>
      </c>
      <c r="V336" s="62">
        <f t="shared" si="440"/>
        <v>1.05</v>
      </c>
      <c r="W336" s="70">
        <f t="shared" si="421"/>
        <v>2.646497448E+17</v>
      </c>
      <c r="X336" s="70">
        <f t="shared" si="441"/>
        <v>8.89223142528E+19</v>
      </c>
      <c r="Y336" s="70">
        <f t="shared" si="442"/>
        <v>3.7815825351105387E+20</v>
      </c>
      <c r="Z336" s="70">
        <f t="shared" si="443"/>
        <v>7.5631650702210808E+21</v>
      </c>
      <c r="AA336" s="70">
        <f t="shared" si="444"/>
        <v>335872</v>
      </c>
      <c r="AB336" s="99">
        <f t="shared" si="418"/>
        <v>4.252681193563812</v>
      </c>
      <c r="AD336" s="71">
        <f t="shared" si="445"/>
        <v>295</v>
      </c>
      <c r="AE336" s="71">
        <f t="shared" si="446"/>
        <v>3.2249999999999996</v>
      </c>
      <c r="AF336" s="71">
        <v>1</v>
      </c>
      <c r="AG336" s="62">
        <f t="shared" si="447"/>
        <v>1.175</v>
      </c>
      <c r="AH336" s="70">
        <f t="shared" si="422"/>
        <v>1536928888320000</v>
      </c>
      <c r="AI336" s="70">
        <f t="shared" si="448"/>
        <v>5.3273797591392E+17</v>
      </c>
      <c r="AJ336" s="70">
        <f t="shared" si="449"/>
        <v>1.8590859261785776E+19</v>
      </c>
      <c r="AK336" s="70">
        <f t="shared" si="450"/>
        <v>1.1898149927542921E+22</v>
      </c>
      <c r="AL336" s="70">
        <f t="shared" si="451"/>
        <v>335872</v>
      </c>
      <c r="AM336" s="99">
        <f t="shared" si="496"/>
        <v>34.896816262990974</v>
      </c>
      <c r="AO336" s="71">
        <f t="shared" si="452"/>
        <v>265</v>
      </c>
      <c r="AP336" s="71">
        <f t="shared" si="453"/>
        <v>4.55</v>
      </c>
      <c r="AQ336" s="71">
        <v>1</v>
      </c>
      <c r="AR336" s="62">
        <f t="shared" si="454"/>
        <v>1.325</v>
      </c>
      <c r="AS336" s="70">
        <f t="shared" si="423"/>
        <v>131736761856000</v>
      </c>
      <c r="AT336" s="70">
        <f t="shared" si="455"/>
        <v>4.6256070506688E+16</v>
      </c>
      <c r="AU336" s="70">
        <f t="shared" si="456"/>
        <v>4.0982756609072243E+17</v>
      </c>
      <c r="AV336" s="70">
        <f t="shared" si="457"/>
        <v>1.6786537107076061E+22</v>
      </c>
      <c r="AW336" s="70">
        <f t="shared" si="458"/>
        <v>335872</v>
      </c>
      <c r="AX336" s="99">
        <f t="shared" si="419"/>
        <v>8.859973655381447</v>
      </c>
      <c r="AZ336" s="71">
        <f t="shared" si="459"/>
        <v>228</v>
      </c>
      <c r="BA336" s="71">
        <f t="shared" si="460"/>
        <v>6.06</v>
      </c>
      <c r="BB336" s="71">
        <v>1</v>
      </c>
      <c r="BC336" s="62">
        <f t="shared" si="461"/>
        <v>1.51</v>
      </c>
      <c r="BD336" s="70">
        <f t="shared" si="424"/>
        <v>697019904000</v>
      </c>
      <c r="BE336" s="70">
        <f t="shared" si="462"/>
        <v>239970012549120</v>
      </c>
      <c r="BF336" s="70">
        <f t="shared" si="463"/>
        <v>3231769860832957.5</v>
      </c>
      <c r="BG336" s="70">
        <f t="shared" si="464"/>
        <v>2.2357453817336467E+22</v>
      </c>
      <c r="BH336" s="70">
        <f t="shared" si="465"/>
        <v>335872</v>
      </c>
      <c r="BI336" s="99">
        <f t="shared" si="416"/>
        <v>13.467390473096881</v>
      </c>
      <c r="BK336" s="71">
        <f t="shared" si="466"/>
        <v>178</v>
      </c>
      <c r="BL336" s="71">
        <f t="shared" si="467"/>
        <v>7.8199999999999994</v>
      </c>
      <c r="BM336" s="71">
        <v>1</v>
      </c>
      <c r="BN336" s="62">
        <f t="shared" si="468"/>
        <v>1.76</v>
      </c>
      <c r="BO336" s="70">
        <f t="shared" si="425"/>
        <v>256838400</v>
      </c>
      <c r="BP336" s="70">
        <f t="shared" si="469"/>
        <v>80462333952</v>
      </c>
      <c r="BQ336" s="70">
        <f t="shared" si="470"/>
        <v>4072626648829.6792</v>
      </c>
      <c r="BR336" s="70">
        <f t="shared" si="471"/>
        <v>2.8850707731282372E+22</v>
      </c>
      <c r="BS336" s="70">
        <f t="shared" si="472"/>
        <v>335872</v>
      </c>
      <c r="BT336" s="99">
        <f t="shared" si="415"/>
        <v>50.615318358267047</v>
      </c>
      <c r="BV336" s="71">
        <f t="shared" si="473"/>
        <v>123</v>
      </c>
      <c r="BW336" s="71">
        <f t="shared" si="474"/>
        <v>9.8550000000000004</v>
      </c>
      <c r="BX336" s="71">
        <v>1</v>
      </c>
      <c r="BY336" s="62">
        <f t="shared" si="475"/>
        <v>2.0350000000000001</v>
      </c>
      <c r="BZ336" s="70">
        <f t="shared" si="426"/>
        <v>1411200</v>
      </c>
      <c r="CA336" s="70">
        <f t="shared" si="476"/>
        <v>353230416</v>
      </c>
      <c r="CB336" s="70">
        <f t="shared" si="477"/>
        <v>2506077641.9772234</v>
      </c>
      <c r="CC336" s="70">
        <f t="shared" si="478"/>
        <v>3.6358532569282327E+22</v>
      </c>
      <c r="CD336" s="70">
        <f t="shared" si="479"/>
        <v>335872</v>
      </c>
      <c r="CE336" s="99">
        <f t="shared" si="497"/>
        <v>7.0947390951101541</v>
      </c>
      <c r="CG336" s="71">
        <f t="shared" si="480"/>
        <v>73</v>
      </c>
      <c r="CH336" s="71">
        <f t="shared" si="481"/>
        <v>12.14</v>
      </c>
      <c r="CI336" s="71">
        <v>1</v>
      </c>
      <c r="CJ336" s="62">
        <f t="shared" si="482"/>
        <v>2.2850000000000001</v>
      </c>
      <c r="CK336" s="70">
        <f t="shared" si="427"/>
        <v>720</v>
      </c>
      <c r="CL336" s="70">
        <f t="shared" si="483"/>
        <v>120099.6</v>
      </c>
      <c r="CM336" s="70">
        <f t="shared" si="484"/>
        <v>3014786.9274007673</v>
      </c>
      <c r="CN336" s="70">
        <f t="shared" si="485"/>
        <v>4.4788694610967773E+22</v>
      </c>
      <c r="CO336" s="70">
        <f t="shared" si="486"/>
        <v>335872</v>
      </c>
      <c r="CP336" s="99">
        <f t="shared" si="487"/>
        <v>25.102389411794604</v>
      </c>
      <c r="CR336" s="71">
        <f t="shared" si="488"/>
        <v>10</v>
      </c>
      <c r="CS336" s="71">
        <f t="shared" si="489"/>
        <v>14.74</v>
      </c>
      <c r="CT336" s="71">
        <v>1</v>
      </c>
      <c r="CU336" s="62">
        <f t="shared" si="498"/>
        <v>2.6</v>
      </c>
      <c r="CV336" s="70">
        <f t="shared" si="428"/>
        <v>1</v>
      </c>
      <c r="CW336" s="70">
        <f t="shared" si="490"/>
        <v>26</v>
      </c>
      <c r="CX336" s="70">
        <f t="shared" si="491"/>
        <v>589.60000000000036</v>
      </c>
      <c r="CY336" s="70">
        <f t="shared" si="492"/>
        <v>5.4381001529296949E+22</v>
      </c>
      <c r="CZ336" s="70">
        <f t="shared" si="493"/>
        <v>335872</v>
      </c>
      <c r="DA336" s="99">
        <f t="shared" si="494"/>
        <v>22.676923076923092</v>
      </c>
    </row>
    <row r="337" spans="1:105">
      <c r="A337" s="62">
        <v>8192</v>
      </c>
      <c r="B337" s="62">
        <f t="shared" si="429"/>
        <v>11.033333333333333</v>
      </c>
      <c r="C337" s="83">
        <f t="shared" si="414"/>
        <v>14.74</v>
      </c>
      <c r="D337" s="87"/>
      <c r="E337" s="65">
        <f t="shared" si="430"/>
        <v>8.4758978290087723E+19</v>
      </c>
      <c r="F337" s="62">
        <f t="shared" si="495"/>
        <v>66.200000000000045</v>
      </c>
      <c r="G337" s="66">
        <v>331</v>
      </c>
      <c r="H337" s="71">
        <f t="shared" si="431"/>
        <v>331</v>
      </c>
      <c r="I337" s="71">
        <f t="shared" si="432"/>
        <v>1</v>
      </c>
      <c r="J337" s="71">
        <v>1</v>
      </c>
      <c r="K337" s="62">
        <f t="shared" si="433"/>
        <v>1</v>
      </c>
      <c r="L337" s="70">
        <f t="shared" si="420"/>
        <v>1.323248724E+17</v>
      </c>
      <c r="M337" s="70">
        <f t="shared" si="434"/>
        <v>4.3799532764400001E+19</v>
      </c>
      <c r="N337" s="70">
        <f t="shared" si="435"/>
        <v>8.475897829008773E+20</v>
      </c>
      <c r="O337" s="70">
        <f t="shared" si="436"/>
        <v>4.237948914504386E+21</v>
      </c>
      <c r="P337" s="70">
        <f t="shared" si="437"/>
        <v>336145.06666666665</v>
      </c>
      <c r="Q337" s="99">
        <f t="shared" ref="Q337:Q400" si="499">N337/M337</f>
        <v>19.351571338902346</v>
      </c>
      <c r="S337" s="71">
        <f t="shared" si="438"/>
        <v>321</v>
      </c>
      <c r="T337" s="71">
        <f t="shared" si="439"/>
        <v>2.0499999999999998</v>
      </c>
      <c r="U337" s="71">
        <v>1</v>
      </c>
      <c r="V337" s="62">
        <f t="shared" si="440"/>
        <v>1.05</v>
      </c>
      <c r="W337" s="70">
        <f t="shared" si="421"/>
        <v>2.646497448E+17</v>
      </c>
      <c r="X337" s="70">
        <f t="shared" si="441"/>
        <v>8.9200196484840014E+19</v>
      </c>
      <c r="Y337" s="70">
        <f t="shared" si="442"/>
        <v>4.343897637366994E+20</v>
      </c>
      <c r="Z337" s="70">
        <f t="shared" si="443"/>
        <v>8.6877952747339912E+21</v>
      </c>
      <c r="AA337" s="70">
        <f t="shared" si="444"/>
        <v>336145.06666666665</v>
      </c>
      <c r="AB337" s="99">
        <f t="shared" si="418"/>
        <v>4.8698296736434425</v>
      </c>
      <c r="AD337" s="71">
        <f t="shared" si="445"/>
        <v>296</v>
      </c>
      <c r="AE337" s="71">
        <f t="shared" si="446"/>
        <v>3.2249999999999996</v>
      </c>
      <c r="AF337" s="71">
        <v>1</v>
      </c>
      <c r="AG337" s="62">
        <f t="shared" si="447"/>
        <v>1.175</v>
      </c>
      <c r="AH337" s="70">
        <f t="shared" si="422"/>
        <v>1536928888320000</v>
      </c>
      <c r="AI337" s="70">
        <f t="shared" si="448"/>
        <v>5.34543867357696E+17</v>
      </c>
      <c r="AJ337" s="70">
        <f t="shared" si="449"/>
        <v>2.1355289451994714E+19</v>
      </c>
      <c r="AK337" s="70">
        <f t="shared" si="450"/>
        <v>1.3667385249276644E+22</v>
      </c>
      <c r="AL337" s="70">
        <f t="shared" si="451"/>
        <v>336145.06666666665</v>
      </c>
      <c r="AM337" s="99">
        <f t="shared" si="496"/>
        <v>39.950490045945251</v>
      </c>
      <c r="AO337" s="71">
        <f t="shared" si="452"/>
        <v>266</v>
      </c>
      <c r="AP337" s="71">
        <f t="shared" si="453"/>
        <v>4.55</v>
      </c>
      <c r="AQ337" s="71">
        <v>1</v>
      </c>
      <c r="AR337" s="62">
        <f t="shared" si="454"/>
        <v>1.325</v>
      </c>
      <c r="AS337" s="70">
        <f t="shared" si="423"/>
        <v>131736761856000</v>
      </c>
      <c r="AT337" s="70">
        <f t="shared" si="455"/>
        <v>4.64306217161472E+16</v>
      </c>
      <c r="AU337" s="70">
        <f t="shared" si="456"/>
        <v>4.7076825100085146E+17</v>
      </c>
      <c r="AV337" s="70">
        <f t="shared" si="457"/>
        <v>1.9282667560994955E+22</v>
      </c>
      <c r="AW337" s="70">
        <f t="shared" si="458"/>
        <v>336145.06666666665</v>
      </c>
      <c r="AX337" s="99">
        <f t="shared" si="419"/>
        <v>10.139176121286615</v>
      </c>
      <c r="AZ337" s="71">
        <f t="shared" si="459"/>
        <v>229</v>
      </c>
      <c r="BA337" s="71">
        <f t="shared" si="460"/>
        <v>6.06</v>
      </c>
      <c r="BB337" s="71">
        <v>1</v>
      </c>
      <c r="BC337" s="62">
        <f t="shared" si="461"/>
        <v>1.51</v>
      </c>
      <c r="BD337" s="70">
        <f t="shared" si="424"/>
        <v>697019904000</v>
      </c>
      <c r="BE337" s="70">
        <f t="shared" si="462"/>
        <v>241022512604160</v>
      </c>
      <c r="BF337" s="70">
        <f t="shared" si="463"/>
        <v>3712328722867815</v>
      </c>
      <c r="BG337" s="70">
        <f t="shared" si="464"/>
        <v>2.5681970421896579E+22</v>
      </c>
      <c r="BH337" s="70">
        <f t="shared" si="465"/>
        <v>336145.06666666665</v>
      </c>
      <c r="BI337" s="99">
        <f t="shared" si="416"/>
        <v>15.40241483153363</v>
      </c>
      <c r="BK337" s="71">
        <f t="shared" si="466"/>
        <v>179</v>
      </c>
      <c r="BL337" s="71">
        <f t="shared" si="467"/>
        <v>7.8199999999999994</v>
      </c>
      <c r="BM337" s="71">
        <v>1</v>
      </c>
      <c r="BN337" s="62">
        <f t="shared" si="468"/>
        <v>1.76</v>
      </c>
      <c r="BO337" s="70">
        <f t="shared" si="425"/>
        <v>256838400</v>
      </c>
      <c r="BP337" s="70">
        <f t="shared" si="469"/>
        <v>80914369536</v>
      </c>
      <c r="BQ337" s="70">
        <f t="shared" si="470"/>
        <v>4678219532027.7393</v>
      </c>
      <c r="BR337" s="70">
        <f t="shared" si="471"/>
        <v>3.3140760511424298E+22</v>
      </c>
      <c r="BS337" s="70">
        <f t="shared" si="472"/>
        <v>336145.06666666665</v>
      </c>
      <c r="BT337" s="99">
        <f t="shared" si="415"/>
        <v>57.816918785313284</v>
      </c>
      <c r="BV337" s="71">
        <f t="shared" si="473"/>
        <v>124</v>
      </c>
      <c r="BW337" s="71">
        <f t="shared" si="474"/>
        <v>9.8550000000000004</v>
      </c>
      <c r="BX337" s="71">
        <v>1</v>
      </c>
      <c r="BY337" s="62">
        <f t="shared" si="475"/>
        <v>2.0350000000000001</v>
      </c>
      <c r="BZ337" s="70">
        <f t="shared" si="426"/>
        <v>1411200</v>
      </c>
      <c r="CA337" s="70">
        <f t="shared" si="476"/>
        <v>356102208</v>
      </c>
      <c r="CB337" s="70">
        <f t="shared" si="477"/>
        <v>2878727264.8340855</v>
      </c>
      <c r="CC337" s="70">
        <f t="shared" si="478"/>
        <v>4.1764986552440729E+22</v>
      </c>
      <c r="CD337" s="70">
        <f t="shared" si="479"/>
        <v>336145.06666666665</v>
      </c>
      <c r="CE337" s="99">
        <f t="shared" si="497"/>
        <v>8.0839916185919449</v>
      </c>
      <c r="CG337" s="71">
        <f t="shared" si="480"/>
        <v>74</v>
      </c>
      <c r="CH337" s="71">
        <f t="shared" si="481"/>
        <v>12.14</v>
      </c>
      <c r="CI337" s="71">
        <v>1</v>
      </c>
      <c r="CJ337" s="62">
        <f t="shared" si="482"/>
        <v>2.2850000000000001</v>
      </c>
      <c r="CK337" s="70">
        <f t="shared" si="427"/>
        <v>720</v>
      </c>
      <c r="CL337" s="70">
        <f t="shared" si="483"/>
        <v>121744.8</v>
      </c>
      <c r="CM337" s="70">
        <f t="shared" si="484"/>
        <v>3463080.7841718271</v>
      </c>
      <c r="CN337" s="70">
        <f t="shared" si="485"/>
        <v>5.1448699822083251E+22</v>
      </c>
      <c r="CO337" s="70">
        <f t="shared" si="486"/>
        <v>336145.06666666665</v>
      </c>
      <c r="CP337" s="99">
        <f t="shared" si="487"/>
        <v>28.445410269447461</v>
      </c>
      <c r="CR337" s="71">
        <f t="shared" si="488"/>
        <v>11</v>
      </c>
      <c r="CS337" s="71">
        <f t="shared" si="489"/>
        <v>14.74</v>
      </c>
      <c r="CT337" s="71">
        <v>1</v>
      </c>
      <c r="CU337" s="62">
        <f t="shared" si="498"/>
        <v>2.6</v>
      </c>
      <c r="CV337" s="70">
        <f t="shared" si="428"/>
        <v>1</v>
      </c>
      <c r="CW337" s="70">
        <f t="shared" si="490"/>
        <v>28.6</v>
      </c>
      <c r="CX337" s="70">
        <f t="shared" si="491"/>
        <v>677.27255010625231</v>
      </c>
      <c r="CY337" s="70">
        <f t="shared" si="492"/>
        <v>6.2467366999794651E+22</v>
      </c>
      <c r="CZ337" s="70">
        <f t="shared" si="493"/>
        <v>336145.06666666665</v>
      </c>
      <c r="DA337" s="99">
        <f t="shared" si="494"/>
        <v>23.680858395323508</v>
      </c>
    </row>
    <row r="338" spans="1:105">
      <c r="A338" s="62">
        <v>8192</v>
      </c>
      <c r="B338" s="62">
        <f t="shared" si="429"/>
        <v>11.066666666666666</v>
      </c>
      <c r="C338" s="83">
        <f t="shared" si="414"/>
        <v>14.74</v>
      </c>
      <c r="D338" s="87"/>
      <c r="E338" s="65">
        <f t="shared" si="430"/>
        <v>9.7362498933053194E+19</v>
      </c>
      <c r="F338" s="62">
        <f t="shared" si="495"/>
        <v>66.400000000000034</v>
      </c>
      <c r="G338" s="66">
        <v>332</v>
      </c>
      <c r="H338" s="71">
        <f t="shared" si="431"/>
        <v>332</v>
      </c>
      <c r="I338" s="71">
        <f t="shared" si="432"/>
        <v>1</v>
      </c>
      <c r="J338" s="71">
        <v>1</v>
      </c>
      <c r="K338" s="62">
        <f t="shared" si="433"/>
        <v>1</v>
      </c>
      <c r="L338" s="70">
        <f t="shared" si="420"/>
        <v>1.323248724E+17</v>
      </c>
      <c r="M338" s="70">
        <f t="shared" si="434"/>
        <v>4.3931857636800004E+19</v>
      </c>
      <c r="N338" s="70">
        <f t="shared" si="435"/>
        <v>9.7362498933053194E+20</v>
      </c>
      <c r="O338" s="70">
        <f t="shared" si="436"/>
        <v>4.8681249466526602E+21</v>
      </c>
      <c r="P338" s="70">
        <f t="shared" si="437"/>
        <v>336418.1333333333</v>
      </c>
      <c r="Q338" s="99">
        <f t="shared" si="499"/>
        <v>22.162162988413318</v>
      </c>
      <c r="S338" s="71">
        <f t="shared" si="438"/>
        <v>322</v>
      </c>
      <c r="T338" s="71">
        <f t="shared" si="439"/>
        <v>2.0499999999999998</v>
      </c>
      <c r="U338" s="71">
        <v>1</v>
      </c>
      <c r="V338" s="62">
        <f t="shared" si="440"/>
        <v>1.05</v>
      </c>
      <c r="W338" s="70">
        <f t="shared" si="421"/>
        <v>2.646497448E+17</v>
      </c>
      <c r="X338" s="70">
        <f t="shared" si="441"/>
        <v>8.9478078716879995E+19</v>
      </c>
      <c r="Y338" s="70">
        <f t="shared" si="442"/>
        <v>4.9898280703189739E+20</v>
      </c>
      <c r="Z338" s="70">
        <f t="shared" si="443"/>
        <v>9.9796561406379499E+21</v>
      </c>
      <c r="AA338" s="70">
        <f t="shared" si="444"/>
        <v>336418.1333333333</v>
      </c>
      <c r="AB338" s="99">
        <f t="shared" si="418"/>
        <v>5.5765927720770847</v>
      </c>
      <c r="AD338" s="71">
        <f t="shared" si="445"/>
        <v>297</v>
      </c>
      <c r="AE338" s="71">
        <f t="shared" si="446"/>
        <v>3.2249999999999996</v>
      </c>
      <c r="AF338" s="71">
        <v>1</v>
      </c>
      <c r="AG338" s="62">
        <f t="shared" si="447"/>
        <v>1.175</v>
      </c>
      <c r="AH338" s="70">
        <f t="shared" si="422"/>
        <v>1536928888320000</v>
      </c>
      <c r="AI338" s="70">
        <f t="shared" si="448"/>
        <v>5.36349758801472E+17</v>
      </c>
      <c r="AJ338" s="70">
        <f t="shared" si="449"/>
        <v>2.4530785863991861E+19</v>
      </c>
      <c r="AK338" s="70">
        <f t="shared" si="450"/>
        <v>1.5699702952954826E+22</v>
      </c>
      <c r="AL338" s="70">
        <f t="shared" si="451"/>
        <v>336418.1333333333</v>
      </c>
      <c r="AM338" s="99">
        <f t="shared" si="496"/>
        <v>45.73654683616973</v>
      </c>
      <c r="AO338" s="71">
        <f t="shared" si="452"/>
        <v>267</v>
      </c>
      <c r="AP338" s="71">
        <f t="shared" si="453"/>
        <v>4.55</v>
      </c>
      <c r="AQ338" s="71">
        <v>1</v>
      </c>
      <c r="AR338" s="62">
        <f t="shared" si="454"/>
        <v>1.325</v>
      </c>
      <c r="AS338" s="70">
        <f t="shared" si="423"/>
        <v>131736761856000</v>
      </c>
      <c r="AT338" s="70">
        <f t="shared" si="455"/>
        <v>4.66051729256064E+16</v>
      </c>
      <c r="AU338" s="70">
        <f t="shared" si="456"/>
        <v>5.4077071550950938E+17</v>
      </c>
      <c r="AV338" s="70">
        <f t="shared" si="457"/>
        <v>2.2149968507269603E+22</v>
      </c>
      <c r="AW338" s="70">
        <f t="shared" si="458"/>
        <v>336418.1333333333</v>
      </c>
      <c r="AX338" s="99">
        <f t="shared" si="419"/>
        <v>11.603233752028251</v>
      </c>
      <c r="AZ338" s="71">
        <f t="shared" si="459"/>
        <v>230</v>
      </c>
      <c r="BA338" s="71">
        <f t="shared" si="460"/>
        <v>6.06</v>
      </c>
      <c r="BB338" s="71">
        <v>1</v>
      </c>
      <c r="BC338" s="62">
        <f t="shared" si="461"/>
        <v>1.51</v>
      </c>
      <c r="BD338" s="70">
        <f t="shared" si="424"/>
        <v>697019904000</v>
      </c>
      <c r="BE338" s="70">
        <f t="shared" si="462"/>
        <v>242075012659200</v>
      </c>
      <c r="BF338" s="70">
        <f t="shared" si="463"/>
        <v>4264345897166503.5</v>
      </c>
      <c r="BG338" s="70">
        <f t="shared" si="464"/>
        <v>2.9500837176715118E+22</v>
      </c>
      <c r="BH338" s="70">
        <f t="shared" si="465"/>
        <v>336418.1333333333</v>
      </c>
      <c r="BI338" s="99">
        <f t="shared" si="416"/>
        <v>17.615803673095204</v>
      </c>
      <c r="BK338" s="71">
        <f t="shared" si="466"/>
        <v>180</v>
      </c>
      <c r="BL338" s="71">
        <f t="shared" si="467"/>
        <v>7.8199999999999994</v>
      </c>
      <c r="BM338" s="71">
        <v>14</v>
      </c>
      <c r="BN338" s="62">
        <f t="shared" si="468"/>
        <v>1.76</v>
      </c>
      <c r="BO338" s="70">
        <f t="shared" si="425"/>
        <v>3595737600</v>
      </c>
      <c r="BP338" s="70">
        <f t="shared" si="469"/>
        <v>1139129671680</v>
      </c>
      <c r="BQ338" s="70">
        <f t="shared" si="470"/>
        <v>5373863080755.2637</v>
      </c>
      <c r="BR338" s="70">
        <f t="shared" si="471"/>
        <v>3.8068737082823792E+22</v>
      </c>
      <c r="BS338" s="70">
        <f t="shared" si="472"/>
        <v>336418.1333333333</v>
      </c>
      <c r="BT338" s="99">
        <f t="shared" si="415"/>
        <v>4.717516551763449</v>
      </c>
      <c r="BV338" s="71">
        <f t="shared" si="473"/>
        <v>125</v>
      </c>
      <c r="BW338" s="71">
        <f t="shared" si="474"/>
        <v>9.8550000000000004</v>
      </c>
      <c r="BX338" s="71">
        <v>1</v>
      </c>
      <c r="BY338" s="62">
        <f t="shared" si="475"/>
        <v>2.0350000000000001</v>
      </c>
      <c r="BZ338" s="70">
        <f t="shared" si="426"/>
        <v>1411200</v>
      </c>
      <c r="CA338" s="70">
        <f t="shared" si="476"/>
        <v>358974000</v>
      </c>
      <c r="CB338" s="70">
        <f t="shared" si="477"/>
        <v>3306789273.6000276</v>
      </c>
      <c r="CC338" s="70">
        <f t="shared" si="478"/>
        <v>4.7975371349261961E+22</v>
      </c>
      <c r="CD338" s="70">
        <f t="shared" si="479"/>
        <v>336418.1333333333</v>
      </c>
      <c r="CE338" s="99">
        <f t="shared" si="497"/>
        <v>9.2117793310936928</v>
      </c>
      <c r="CG338" s="71">
        <f t="shared" si="480"/>
        <v>75</v>
      </c>
      <c r="CH338" s="71">
        <f t="shared" si="481"/>
        <v>12.14</v>
      </c>
      <c r="CI338" s="71">
        <v>1</v>
      </c>
      <c r="CJ338" s="62">
        <f t="shared" si="482"/>
        <v>2.2850000000000001</v>
      </c>
      <c r="CK338" s="70">
        <f t="shared" si="427"/>
        <v>720</v>
      </c>
      <c r="CL338" s="70">
        <f t="shared" si="483"/>
        <v>123390.00000000001</v>
      </c>
      <c r="CM338" s="70">
        <f t="shared" si="484"/>
        <v>3978035.2000000197</v>
      </c>
      <c r="CN338" s="70">
        <f t="shared" si="485"/>
        <v>5.9099036852363289E+22</v>
      </c>
      <c r="CO338" s="70">
        <f t="shared" si="486"/>
        <v>336418.1333333333</v>
      </c>
      <c r="CP338" s="99">
        <f t="shared" si="487"/>
        <v>32.239526703946993</v>
      </c>
      <c r="CR338" s="71">
        <f t="shared" si="488"/>
        <v>12</v>
      </c>
      <c r="CS338" s="71">
        <f t="shared" si="489"/>
        <v>14.74</v>
      </c>
      <c r="CT338" s="71">
        <v>1</v>
      </c>
      <c r="CU338" s="62">
        <f t="shared" si="498"/>
        <v>2.6</v>
      </c>
      <c r="CV338" s="70">
        <f t="shared" si="428"/>
        <v>1</v>
      </c>
      <c r="CW338" s="70">
        <f t="shared" si="490"/>
        <v>31.200000000000003</v>
      </c>
      <c r="CX338" s="70">
        <f t="shared" si="491"/>
        <v>777.98186419169906</v>
      </c>
      <c r="CY338" s="70">
        <f t="shared" si="492"/>
        <v>7.1756161713660204E+22</v>
      </c>
      <c r="CZ338" s="70">
        <f t="shared" si="493"/>
        <v>336418.1333333333</v>
      </c>
      <c r="DA338" s="99">
        <f t="shared" si="494"/>
        <v>24.935316159990354</v>
      </c>
    </row>
    <row r="339" spans="1:105">
      <c r="A339" s="62">
        <v>8192</v>
      </c>
      <c r="B339" s="62">
        <f t="shared" si="429"/>
        <v>11.1</v>
      </c>
      <c r="C339" s="83">
        <f t="shared" si="414"/>
        <v>14.74</v>
      </c>
      <c r="D339" s="87"/>
      <c r="E339" s="65">
        <f t="shared" si="430"/>
        <v>1.1184014236279878E+20</v>
      </c>
      <c r="F339" s="62">
        <f t="shared" si="495"/>
        <v>66.600000000000037</v>
      </c>
      <c r="G339" s="66">
        <v>333</v>
      </c>
      <c r="H339" s="71">
        <f t="shared" si="431"/>
        <v>333</v>
      </c>
      <c r="I339" s="71">
        <f t="shared" si="432"/>
        <v>1</v>
      </c>
      <c r="J339" s="71">
        <v>1</v>
      </c>
      <c r="K339" s="62">
        <f t="shared" si="433"/>
        <v>1</v>
      </c>
      <c r="L339" s="70">
        <f t="shared" si="420"/>
        <v>1.323248724E+17</v>
      </c>
      <c r="M339" s="70">
        <f t="shared" si="434"/>
        <v>4.4064182509199999E+19</v>
      </c>
      <c r="N339" s="70">
        <f t="shared" si="435"/>
        <v>1.1184014236279878E+21</v>
      </c>
      <c r="O339" s="70">
        <f t="shared" si="436"/>
        <v>5.5920071181399396E+21</v>
      </c>
      <c r="P339" s="70">
        <f t="shared" si="437"/>
        <v>336691.20000000001</v>
      </c>
      <c r="Q339" s="99">
        <f t="shared" si="499"/>
        <v>25.381190798092781</v>
      </c>
      <c r="S339" s="71">
        <f t="shared" si="438"/>
        <v>323</v>
      </c>
      <c r="T339" s="71">
        <f t="shared" si="439"/>
        <v>2.0499999999999998</v>
      </c>
      <c r="U339" s="71">
        <v>1</v>
      </c>
      <c r="V339" s="62">
        <f t="shared" si="440"/>
        <v>1.05</v>
      </c>
      <c r="W339" s="70">
        <f t="shared" si="421"/>
        <v>2.646497448E+17</v>
      </c>
      <c r="X339" s="70">
        <f t="shared" si="441"/>
        <v>8.9755960948920009E+19</v>
      </c>
      <c r="Y339" s="70">
        <f t="shared" si="442"/>
        <v>5.7318072960934347E+20</v>
      </c>
      <c r="Z339" s="70">
        <f t="shared" si="443"/>
        <v>1.1463614592186875E+22</v>
      </c>
      <c r="AA339" s="70">
        <f t="shared" si="444"/>
        <v>336691.20000000001</v>
      </c>
      <c r="AB339" s="99">
        <f t="shared" si="418"/>
        <v>6.3859906745975321</v>
      </c>
      <c r="AD339" s="71">
        <f t="shared" si="445"/>
        <v>298</v>
      </c>
      <c r="AE339" s="71">
        <f t="shared" si="446"/>
        <v>3.2249999999999996</v>
      </c>
      <c r="AF339" s="71">
        <v>1</v>
      </c>
      <c r="AG339" s="62">
        <f t="shared" si="447"/>
        <v>1.175</v>
      </c>
      <c r="AH339" s="70">
        <f t="shared" si="422"/>
        <v>1536928888320000</v>
      </c>
      <c r="AI339" s="70">
        <f t="shared" si="448"/>
        <v>5.38155650245248E+17</v>
      </c>
      <c r="AJ339" s="70">
        <f t="shared" si="449"/>
        <v>2.8178473368751972E+19</v>
      </c>
      <c r="AK339" s="70">
        <f t="shared" si="450"/>
        <v>1.8034222956001303E+22</v>
      </c>
      <c r="AL339" s="70">
        <f t="shared" si="451"/>
        <v>336691.20000000001</v>
      </c>
      <c r="AM339" s="99">
        <f t="shared" si="496"/>
        <v>52.361195791422972</v>
      </c>
      <c r="AO339" s="71">
        <f t="shared" si="452"/>
        <v>268</v>
      </c>
      <c r="AP339" s="71">
        <f t="shared" si="453"/>
        <v>4.55</v>
      </c>
      <c r="AQ339" s="71">
        <v>1</v>
      </c>
      <c r="AR339" s="62">
        <f t="shared" si="454"/>
        <v>1.325</v>
      </c>
      <c r="AS339" s="70">
        <f t="shared" si="423"/>
        <v>131736761856000</v>
      </c>
      <c r="AT339" s="70">
        <f t="shared" si="455"/>
        <v>4.67797241350656E+16</v>
      </c>
      <c r="AU339" s="70">
        <f t="shared" si="456"/>
        <v>6.2118243133634317E+17</v>
      </c>
      <c r="AV339" s="70">
        <f t="shared" si="457"/>
        <v>2.5443632387536724E+22</v>
      </c>
      <c r="AW339" s="70">
        <f t="shared" si="458"/>
        <v>336691.20000000001</v>
      </c>
      <c r="AX339" s="99">
        <f t="shared" si="419"/>
        <v>13.278881883587493</v>
      </c>
      <c r="AZ339" s="71">
        <f t="shared" si="459"/>
        <v>231</v>
      </c>
      <c r="BA339" s="71">
        <f t="shared" si="460"/>
        <v>6.06</v>
      </c>
      <c r="BB339" s="71">
        <v>1</v>
      </c>
      <c r="BC339" s="62">
        <f t="shared" si="461"/>
        <v>1.51</v>
      </c>
      <c r="BD339" s="70">
        <f t="shared" si="424"/>
        <v>697019904000</v>
      </c>
      <c r="BE339" s="70">
        <f t="shared" si="462"/>
        <v>243127512714240</v>
      </c>
      <c r="BF339" s="70">
        <f t="shared" si="463"/>
        <v>4898447117213519</v>
      </c>
      <c r="BG339" s="70">
        <f t="shared" si="464"/>
        <v>3.3887563135928028E+22</v>
      </c>
      <c r="BH339" s="70">
        <f t="shared" si="465"/>
        <v>336691.20000000001</v>
      </c>
      <c r="BI339" s="99">
        <f t="shared" si="416"/>
        <v>20.147646239325084</v>
      </c>
      <c r="BK339" s="71">
        <f t="shared" si="466"/>
        <v>181</v>
      </c>
      <c r="BL339" s="71">
        <f t="shared" si="467"/>
        <v>7.8199999999999994</v>
      </c>
      <c r="BM339" s="71">
        <v>1</v>
      </c>
      <c r="BN339" s="62">
        <f t="shared" si="468"/>
        <v>1.76</v>
      </c>
      <c r="BO339" s="70">
        <f t="shared" si="425"/>
        <v>3595737600</v>
      </c>
      <c r="BP339" s="70">
        <f t="shared" si="469"/>
        <v>1145458169856</v>
      </c>
      <c r="BQ339" s="70">
        <f t="shared" si="470"/>
        <v>6172947680842.8701</v>
      </c>
      <c r="BR339" s="70">
        <f t="shared" si="471"/>
        <v>4.3729495663854322E+22</v>
      </c>
      <c r="BS339" s="70">
        <f t="shared" si="472"/>
        <v>336691.20000000001</v>
      </c>
      <c r="BT339" s="99">
        <f t="shared" si="415"/>
        <v>5.389064256810788</v>
      </c>
      <c r="BV339" s="71">
        <f t="shared" si="473"/>
        <v>126</v>
      </c>
      <c r="BW339" s="71">
        <f t="shared" si="474"/>
        <v>9.8550000000000004</v>
      </c>
      <c r="BX339" s="71">
        <v>1</v>
      </c>
      <c r="BY339" s="62">
        <f t="shared" si="475"/>
        <v>2.0350000000000001</v>
      </c>
      <c r="BZ339" s="70">
        <f t="shared" si="426"/>
        <v>1411200</v>
      </c>
      <c r="CA339" s="70">
        <f t="shared" si="476"/>
        <v>361845792</v>
      </c>
      <c r="CB339" s="70">
        <f t="shared" si="477"/>
        <v>3798503398.9061928</v>
      </c>
      <c r="CC339" s="70">
        <f t="shared" si="478"/>
        <v>5.51092301492691E+22</v>
      </c>
      <c r="CD339" s="70">
        <f t="shared" si="479"/>
        <v>336691.20000000001</v>
      </c>
      <c r="CE339" s="99">
        <f t="shared" si="497"/>
        <v>10.497575162919658</v>
      </c>
      <c r="CG339" s="71">
        <f t="shared" si="480"/>
        <v>76</v>
      </c>
      <c r="CH339" s="71">
        <f t="shared" si="481"/>
        <v>12.14</v>
      </c>
      <c r="CI339" s="71">
        <v>1</v>
      </c>
      <c r="CJ339" s="62">
        <f t="shared" si="482"/>
        <v>2.2850000000000001</v>
      </c>
      <c r="CK339" s="70">
        <f t="shared" si="427"/>
        <v>720</v>
      </c>
      <c r="CL339" s="70">
        <f t="shared" si="483"/>
        <v>125035.20000000001</v>
      </c>
      <c r="CM339" s="70">
        <f t="shared" si="484"/>
        <v>4569562.4903603243</v>
      </c>
      <c r="CN339" s="70">
        <f t="shared" si="485"/>
        <v>6.788696641421886E+22</v>
      </c>
      <c r="CO339" s="70">
        <f t="shared" si="486"/>
        <v>336691.20000000001</v>
      </c>
      <c r="CP339" s="99">
        <f t="shared" si="487"/>
        <v>36.546208510566018</v>
      </c>
      <c r="CR339" s="71">
        <f t="shared" si="488"/>
        <v>13</v>
      </c>
      <c r="CS339" s="71">
        <f t="shared" si="489"/>
        <v>14.74</v>
      </c>
      <c r="CT339" s="71">
        <v>1</v>
      </c>
      <c r="CU339" s="62">
        <f t="shared" si="498"/>
        <v>2.6</v>
      </c>
      <c r="CV339" s="70">
        <f t="shared" si="428"/>
        <v>1</v>
      </c>
      <c r="CW339" s="70">
        <f t="shared" si="490"/>
        <v>33.800000000000004</v>
      </c>
      <c r="CX339" s="70">
        <f t="shared" si="491"/>
        <v>893.66648761453143</v>
      </c>
      <c r="CY339" s="70">
        <f t="shared" si="492"/>
        <v>8.2426184921382702E+22</v>
      </c>
      <c r="CZ339" s="70">
        <f t="shared" si="493"/>
        <v>336691.20000000001</v>
      </c>
      <c r="DA339" s="99">
        <f t="shared" si="494"/>
        <v>26.439836911672526</v>
      </c>
    </row>
    <row r="340" spans="1:105">
      <c r="A340" s="62">
        <v>8192</v>
      </c>
      <c r="B340" s="62">
        <f t="shared" si="429"/>
        <v>11.133333333333333</v>
      </c>
      <c r="C340" s="83">
        <f t="shared" si="414"/>
        <v>14.74</v>
      </c>
      <c r="D340" s="87"/>
      <c r="E340" s="65">
        <f t="shared" si="430"/>
        <v>1.2847058755478117E+20</v>
      </c>
      <c r="F340" s="62">
        <f t="shared" si="495"/>
        <v>66.80000000000004</v>
      </c>
      <c r="G340" s="66">
        <v>334</v>
      </c>
      <c r="H340" s="71">
        <f t="shared" si="431"/>
        <v>334</v>
      </c>
      <c r="I340" s="71">
        <f t="shared" si="432"/>
        <v>1</v>
      </c>
      <c r="J340" s="71">
        <v>1</v>
      </c>
      <c r="K340" s="62">
        <f t="shared" si="433"/>
        <v>1</v>
      </c>
      <c r="L340" s="70">
        <f t="shared" si="420"/>
        <v>1.323248724E+17</v>
      </c>
      <c r="M340" s="70">
        <f t="shared" si="434"/>
        <v>4.4196507381600002E+19</v>
      </c>
      <c r="N340" s="70">
        <f t="shared" si="435"/>
        <v>1.2847058755478117E+21</v>
      </c>
      <c r="O340" s="70">
        <f t="shared" si="436"/>
        <v>6.4235293777390584E+21</v>
      </c>
      <c r="P340" s="70">
        <f t="shared" si="437"/>
        <v>336964.26666666666</v>
      </c>
      <c r="Q340" s="99">
        <f t="shared" si="499"/>
        <v>29.068040704109205</v>
      </c>
      <c r="S340" s="71">
        <f t="shared" si="438"/>
        <v>324</v>
      </c>
      <c r="T340" s="71">
        <f t="shared" si="439"/>
        <v>2.0499999999999998</v>
      </c>
      <c r="U340" s="71">
        <v>1</v>
      </c>
      <c r="V340" s="62">
        <f t="shared" si="440"/>
        <v>1.05</v>
      </c>
      <c r="W340" s="70">
        <f t="shared" si="421"/>
        <v>2.646497448E+17</v>
      </c>
      <c r="X340" s="70">
        <f t="shared" si="441"/>
        <v>9.003384318095999E+19</v>
      </c>
      <c r="Y340" s="70">
        <f t="shared" si="442"/>
        <v>6.5841176121825309E+20</v>
      </c>
      <c r="Z340" s="70">
        <f t="shared" si="443"/>
        <v>1.316823522436507E+22</v>
      </c>
      <c r="AA340" s="70">
        <f t="shared" si="444"/>
        <v>336964.26666666666</v>
      </c>
      <c r="AB340" s="99">
        <f t="shared" si="418"/>
        <v>7.3129363132361709</v>
      </c>
      <c r="AD340" s="71">
        <f t="shared" si="445"/>
        <v>299</v>
      </c>
      <c r="AE340" s="71">
        <f t="shared" si="446"/>
        <v>3.2249999999999996</v>
      </c>
      <c r="AF340" s="71">
        <v>1</v>
      </c>
      <c r="AG340" s="62">
        <f t="shared" si="447"/>
        <v>1.175</v>
      </c>
      <c r="AH340" s="70">
        <f t="shared" si="422"/>
        <v>1536928888320000</v>
      </c>
      <c r="AI340" s="70">
        <f t="shared" si="448"/>
        <v>5.39961541689024E+17</v>
      </c>
      <c r="AJ340" s="70">
        <f t="shared" si="449"/>
        <v>3.2368566005013152E+19</v>
      </c>
      <c r="AK340" s="70">
        <f t="shared" si="450"/>
        <v>2.0715882243208463E+22</v>
      </c>
      <c r="AL340" s="70">
        <f t="shared" si="451"/>
        <v>336964.26666666666</v>
      </c>
      <c r="AM340" s="99">
        <f t="shared" si="496"/>
        <v>59.94605820215051</v>
      </c>
      <c r="AO340" s="71">
        <f t="shared" si="452"/>
        <v>269</v>
      </c>
      <c r="AP340" s="71">
        <f t="shared" si="453"/>
        <v>4.55</v>
      </c>
      <c r="AQ340" s="71">
        <v>1</v>
      </c>
      <c r="AR340" s="62">
        <f t="shared" si="454"/>
        <v>1.325</v>
      </c>
      <c r="AS340" s="70">
        <f t="shared" si="423"/>
        <v>131736761856000</v>
      </c>
      <c r="AT340" s="70">
        <f t="shared" si="455"/>
        <v>4.69542753445248E+16</v>
      </c>
      <c r="AU340" s="70">
        <f t="shared" si="456"/>
        <v>7.1355123702911603E+17</v>
      </c>
      <c r="AV340" s="70">
        <f t="shared" si="457"/>
        <v>2.9227058668712717E+22</v>
      </c>
      <c r="AW340" s="70">
        <f t="shared" si="458"/>
        <v>336964.26666666666</v>
      </c>
      <c r="AX340" s="99">
        <f t="shared" si="419"/>
        <v>15.196725575966559</v>
      </c>
      <c r="AZ340" s="71">
        <f t="shared" si="459"/>
        <v>232</v>
      </c>
      <c r="BA340" s="71">
        <f t="shared" si="460"/>
        <v>6.06</v>
      </c>
      <c r="BB340" s="71">
        <v>1</v>
      </c>
      <c r="BC340" s="62">
        <f t="shared" si="461"/>
        <v>1.51</v>
      </c>
      <c r="BD340" s="70">
        <f t="shared" si="424"/>
        <v>697019904000</v>
      </c>
      <c r="BE340" s="70">
        <f t="shared" si="462"/>
        <v>244180012769280</v>
      </c>
      <c r="BF340" s="70">
        <f t="shared" si="463"/>
        <v>5626838145583138</v>
      </c>
      <c r="BG340" s="70">
        <f t="shared" si="464"/>
        <v>3.892658802909869E+22</v>
      </c>
      <c r="BH340" s="70">
        <f t="shared" si="465"/>
        <v>336964.26666666666</v>
      </c>
      <c r="BI340" s="99">
        <f t="shared" si="416"/>
        <v>23.043811333156928</v>
      </c>
      <c r="BK340" s="71">
        <f t="shared" si="466"/>
        <v>182</v>
      </c>
      <c r="BL340" s="71">
        <f t="shared" si="467"/>
        <v>7.8199999999999994</v>
      </c>
      <c r="BM340" s="71">
        <v>1</v>
      </c>
      <c r="BN340" s="62">
        <f t="shared" si="468"/>
        <v>1.76</v>
      </c>
      <c r="BO340" s="70">
        <f t="shared" si="425"/>
        <v>3595737600</v>
      </c>
      <c r="BP340" s="70">
        <f t="shared" si="469"/>
        <v>1151786668032</v>
      </c>
      <c r="BQ340" s="70">
        <f t="shared" si="470"/>
        <v>7090854846466.9678</v>
      </c>
      <c r="BR340" s="70">
        <f t="shared" si="471"/>
        <v>5.023199973391943E+22</v>
      </c>
      <c r="BS340" s="70">
        <f t="shared" si="472"/>
        <v>336964.26666666666</v>
      </c>
      <c r="BT340" s="99">
        <f t="shared" si="415"/>
        <v>6.1563960091522461</v>
      </c>
      <c r="BV340" s="71">
        <f t="shared" si="473"/>
        <v>127</v>
      </c>
      <c r="BW340" s="71">
        <f t="shared" si="474"/>
        <v>9.8550000000000004</v>
      </c>
      <c r="BX340" s="71">
        <v>1</v>
      </c>
      <c r="BY340" s="62">
        <f t="shared" si="475"/>
        <v>2.0350000000000001</v>
      </c>
      <c r="BZ340" s="70">
        <f t="shared" si="426"/>
        <v>1411200</v>
      </c>
      <c r="CA340" s="70">
        <f t="shared" si="476"/>
        <v>364717584</v>
      </c>
      <c r="CB340" s="70">
        <f t="shared" si="477"/>
        <v>4363334605.7741899</v>
      </c>
      <c r="CC340" s="70">
        <f t="shared" si="478"/>
        <v>6.3303882017618423E+22</v>
      </c>
      <c r="CD340" s="70">
        <f t="shared" si="479"/>
        <v>336964.26666666666</v>
      </c>
      <c r="CE340" s="99">
        <f t="shared" si="497"/>
        <v>11.963598129598791</v>
      </c>
      <c r="CG340" s="71">
        <f t="shared" si="480"/>
        <v>77</v>
      </c>
      <c r="CH340" s="71">
        <f t="shared" si="481"/>
        <v>12.14</v>
      </c>
      <c r="CI340" s="71">
        <v>1</v>
      </c>
      <c r="CJ340" s="62">
        <f t="shared" si="482"/>
        <v>2.2850000000000001</v>
      </c>
      <c r="CK340" s="70">
        <f t="shared" si="427"/>
        <v>720</v>
      </c>
      <c r="CL340" s="70">
        <f t="shared" si="483"/>
        <v>126680.40000000001</v>
      </c>
      <c r="CM340" s="70">
        <f t="shared" si="484"/>
        <v>5249048.9157330599</v>
      </c>
      <c r="CN340" s="70">
        <f t="shared" si="485"/>
        <v>7.7981646645752171E+22</v>
      </c>
      <c r="CO340" s="70">
        <f t="shared" si="486"/>
        <v>336964.26666666666</v>
      </c>
      <c r="CP340" s="99">
        <f t="shared" si="487"/>
        <v>41.435367394901341</v>
      </c>
      <c r="CR340" s="71">
        <f t="shared" si="488"/>
        <v>14</v>
      </c>
      <c r="CS340" s="71">
        <f t="shared" si="489"/>
        <v>14.74</v>
      </c>
      <c r="CT340" s="71">
        <v>1</v>
      </c>
      <c r="CU340" s="62">
        <f t="shared" si="498"/>
        <v>2.6</v>
      </c>
      <c r="CV340" s="70">
        <f t="shared" si="428"/>
        <v>1</v>
      </c>
      <c r="CW340" s="70">
        <f t="shared" si="490"/>
        <v>36.4</v>
      </c>
      <c r="CX340" s="70">
        <f t="shared" si="491"/>
        <v>1026.5532242387903</v>
      </c>
      <c r="CY340" s="70">
        <f t="shared" si="492"/>
        <v>9.4682823027873712E+22</v>
      </c>
      <c r="CZ340" s="70">
        <f t="shared" si="493"/>
        <v>336964.26666666666</v>
      </c>
      <c r="DA340" s="99">
        <f t="shared" si="494"/>
        <v>28.202011654911825</v>
      </c>
    </row>
    <row r="341" spans="1:105">
      <c r="A341" s="62">
        <v>8192</v>
      </c>
      <c r="B341" s="62">
        <f t="shared" si="429"/>
        <v>11.166666666666666</v>
      </c>
      <c r="C341" s="83">
        <f t="shared" si="414"/>
        <v>14.74</v>
      </c>
      <c r="D341" s="87"/>
      <c r="E341" s="65">
        <f t="shared" si="430"/>
        <v>1.4757395258967969E+20</v>
      </c>
      <c r="F341" s="62">
        <f t="shared" si="495"/>
        <v>67.000000000000043</v>
      </c>
      <c r="G341" s="66">
        <v>335</v>
      </c>
      <c r="H341" s="71">
        <f t="shared" si="431"/>
        <v>335</v>
      </c>
      <c r="I341" s="71">
        <f t="shared" si="432"/>
        <v>1</v>
      </c>
      <c r="J341" s="71">
        <v>1</v>
      </c>
      <c r="K341" s="62">
        <f t="shared" si="433"/>
        <v>1</v>
      </c>
      <c r="L341" s="70">
        <f t="shared" si="420"/>
        <v>1.323248724E+17</v>
      </c>
      <c r="M341" s="70">
        <f t="shared" si="434"/>
        <v>4.4328832253999997E+19</v>
      </c>
      <c r="N341" s="70">
        <f t="shared" si="435"/>
        <v>1.4757395258967969E+21</v>
      </c>
      <c r="O341" s="70">
        <f t="shared" si="436"/>
        <v>7.3786976294839842E+21</v>
      </c>
      <c r="P341" s="70">
        <f t="shared" si="437"/>
        <v>337237.33333333331</v>
      </c>
      <c r="Q341" s="99">
        <f t="shared" si="499"/>
        <v>33.290737672514126</v>
      </c>
      <c r="S341" s="71">
        <f t="shared" si="438"/>
        <v>325</v>
      </c>
      <c r="T341" s="71">
        <f t="shared" si="439"/>
        <v>2.0499999999999998</v>
      </c>
      <c r="U341" s="71">
        <v>1</v>
      </c>
      <c r="V341" s="62">
        <f t="shared" si="440"/>
        <v>1.05</v>
      </c>
      <c r="W341" s="70">
        <f t="shared" si="421"/>
        <v>2.646497448E+17</v>
      </c>
      <c r="X341" s="70">
        <f t="shared" si="441"/>
        <v>9.0311725413000004E+19</v>
      </c>
      <c r="Y341" s="70">
        <f t="shared" si="442"/>
        <v>7.5631650702210813E+20</v>
      </c>
      <c r="Z341" s="70">
        <f t="shared" si="443"/>
        <v>1.5126330140442166E+22</v>
      </c>
      <c r="AA341" s="70">
        <f t="shared" si="444"/>
        <v>337237.33333333331</v>
      </c>
      <c r="AB341" s="99">
        <f t="shared" si="418"/>
        <v>8.3745106580948949</v>
      </c>
      <c r="AD341" s="71">
        <f t="shared" si="445"/>
        <v>300</v>
      </c>
      <c r="AE341" s="71">
        <f t="shared" si="446"/>
        <v>3.2249999999999996</v>
      </c>
      <c r="AF341" s="71">
        <v>15</v>
      </c>
      <c r="AG341" s="62">
        <f t="shared" si="447"/>
        <v>1.175</v>
      </c>
      <c r="AH341" s="70">
        <f t="shared" si="422"/>
        <v>2.30539333248E+16</v>
      </c>
      <c r="AI341" s="70">
        <f t="shared" si="448"/>
        <v>8.126511496992E+18</v>
      </c>
      <c r="AJ341" s="70">
        <f t="shared" si="449"/>
        <v>3.718171852357156E+19</v>
      </c>
      <c r="AK341" s="70">
        <f t="shared" si="450"/>
        <v>2.3796299855085846E+22</v>
      </c>
      <c r="AL341" s="70">
        <f t="shared" si="451"/>
        <v>337237.33333333331</v>
      </c>
      <c r="AM341" s="99">
        <f t="shared" si="496"/>
        <v>4.5753603544810399</v>
      </c>
      <c r="AO341" s="71">
        <f t="shared" si="452"/>
        <v>270</v>
      </c>
      <c r="AP341" s="71">
        <f t="shared" si="453"/>
        <v>4.55</v>
      </c>
      <c r="AQ341" s="71">
        <v>1</v>
      </c>
      <c r="AR341" s="62">
        <f t="shared" si="454"/>
        <v>1.325</v>
      </c>
      <c r="AS341" s="70">
        <f t="shared" si="423"/>
        <v>131736761856000</v>
      </c>
      <c r="AT341" s="70">
        <f t="shared" si="455"/>
        <v>4.7128826553984E+16</v>
      </c>
      <c r="AU341" s="70">
        <f t="shared" si="456"/>
        <v>8.1965513218144486E+17</v>
      </c>
      <c r="AV341" s="70">
        <f t="shared" si="457"/>
        <v>3.3573074214152131E+22</v>
      </c>
      <c r="AW341" s="70">
        <f t="shared" si="458"/>
        <v>337237.33333333331</v>
      </c>
      <c r="AX341" s="99">
        <f t="shared" si="419"/>
        <v>17.39180013834136</v>
      </c>
      <c r="AZ341" s="71">
        <f t="shared" si="459"/>
        <v>233</v>
      </c>
      <c r="BA341" s="71">
        <f t="shared" si="460"/>
        <v>6.06</v>
      </c>
      <c r="BB341" s="71">
        <v>1</v>
      </c>
      <c r="BC341" s="62">
        <f t="shared" si="461"/>
        <v>1.51</v>
      </c>
      <c r="BD341" s="70">
        <f t="shared" si="424"/>
        <v>697019904000</v>
      </c>
      <c r="BE341" s="70">
        <f t="shared" si="462"/>
        <v>245232512824320</v>
      </c>
      <c r="BF341" s="70">
        <f t="shared" si="463"/>
        <v>6463539721665918</v>
      </c>
      <c r="BG341" s="70">
        <f t="shared" si="464"/>
        <v>4.4714907634672943E+22</v>
      </c>
      <c r="BH341" s="70">
        <f t="shared" si="465"/>
        <v>337237.33333333331</v>
      </c>
      <c r="BI341" s="99">
        <f t="shared" si="416"/>
        <v>26.356781355073736</v>
      </c>
      <c r="BK341" s="71">
        <f t="shared" si="466"/>
        <v>183</v>
      </c>
      <c r="BL341" s="71">
        <f t="shared" si="467"/>
        <v>7.8199999999999994</v>
      </c>
      <c r="BM341" s="71">
        <v>1</v>
      </c>
      <c r="BN341" s="62">
        <f t="shared" si="468"/>
        <v>1.76</v>
      </c>
      <c r="BO341" s="70">
        <f t="shared" si="425"/>
        <v>3595737600</v>
      </c>
      <c r="BP341" s="70">
        <f t="shared" si="469"/>
        <v>1158115166208</v>
      </c>
      <c r="BQ341" s="70">
        <f t="shared" si="470"/>
        <v>8145253297659.3613</v>
      </c>
      <c r="BR341" s="70">
        <f t="shared" si="471"/>
        <v>5.7701415462564753E+22</v>
      </c>
      <c r="BS341" s="70">
        <f t="shared" si="472"/>
        <v>337237.33333333331</v>
      </c>
      <c r="BT341" s="99">
        <f t="shared" si="415"/>
        <v>7.033198023240856</v>
      </c>
      <c r="BV341" s="71">
        <f t="shared" si="473"/>
        <v>128</v>
      </c>
      <c r="BW341" s="71">
        <f t="shared" si="474"/>
        <v>9.8550000000000004</v>
      </c>
      <c r="BX341" s="71">
        <v>1</v>
      </c>
      <c r="BY341" s="62">
        <f t="shared" si="475"/>
        <v>2.0350000000000001</v>
      </c>
      <c r="BZ341" s="70">
        <f t="shared" si="426"/>
        <v>1411200</v>
      </c>
      <c r="CA341" s="70">
        <f t="shared" si="476"/>
        <v>367589376</v>
      </c>
      <c r="CB341" s="70">
        <f t="shared" si="477"/>
        <v>5012155283.9544487</v>
      </c>
      <c r="CC341" s="70">
        <f t="shared" si="478"/>
        <v>7.2717065138564671E+22</v>
      </c>
      <c r="CD341" s="70">
        <f t="shared" si="479"/>
        <v>337237.33333333331</v>
      </c>
      <c r="CE341" s="99">
        <f t="shared" si="497"/>
        <v>13.635201698414834</v>
      </c>
      <c r="CG341" s="71">
        <f t="shared" si="480"/>
        <v>78</v>
      </c>
      <c r="CH341" s="71">
        <f t="shared" si="481"/>
        <v>12.14</v>
      </c>
      <c r="CI341" s="71">
        <v>1</v>
      </c>
      <c r="CJ341" s="62">
        <f t="shared" si="482"/>
        <v>2.2850000000000001</v>
      </c>
      <c r="CK341" s="70">
        <f t="shared" si="427"/>
        <v>720</v>
      </c>
      <c r="CL341" s="70">
        <f t="shared" si="483"/>
        <v>128325.6</v>
      </c>
      <c r="CM341" s="70">
        <f t="shared" si="484"/>
        <v>6029573.8548015356</v>
      </c>
      <c r="CN341" s="70">
        <f t="shared" si="485"/>
        <v>8.9577389221935579E+22</v>
      </c>
      <c r="CO341" s="70">
        <f t="shared" si="486"/>
        <v>337237.33333333331</v>
      </c>
      <c r="CP341" s="99">
        <f t="shared" si="487"/>
        <v>46.986523770795031</v>
      </c>
      <c r="CR341" s="71">
        <f t="shared" si="488"/>
        <v>15</v>
      </c>
      <c r="CS341" s="71">
        <f t="shared" si="489"/>
        <v>14.74</v>
      </c>
      <c r="CT341" s="71">
        <v>1</v>
      </c>
      <c r="CU341" s="62">
        <f t="shared" si="498"/>
        <v>2.6</v>
      </c>
      <c r="CV341" s="70">
        <f t="shared" si="428"/>
        <v>1</v>
      </c>
      <c r="CW341" s="70">
        <f t="shared" si="490"/>
        <v>39</v>
      </c>
      <c r="CX341" s="70">
        <f t="shared" si="491"/>
        <v>1179.2000000000012</v>
      </c>
      <c r="CY341" s="70">
        <f t="shared" si="492"/>
        <v>1.0876200305859393E+23</v>
      </c>
      <c r="CZ341" s="70">
        <f t="shared" si="493"/>
        <v>337237.33333333331</v>
      </c>
      <c r="DA341" s="99">
        <f t="shared" si="494"/>
        <v>30.235897435897467</v>
      </c>
    </row>
    <row r="342" spans="1:105">
      <c r="A342" s="62">
        <v>8192</v>
      </c>
      <c r="B342" s="62">
        <f t="shared" si="429"/>
        <v>11.2</v>
      </c>
      <c r="C342" s="83">
        <f t="shared" ref="C342:C405" si="500">IF(D342&gt;0,C341+D342,C341)</f>
        <v>14.74</v>
      </c>
      <c r="D342" s="87"/>
      <c r="E342" s="65">
        <f t="shared" si="430"/>
        <v>1.6951795658017554E+20</v>
      </c>
      <c r="F342" s="62">
        <f t="shared" si="495"/>
        <v>67.200000000000031</v>
      </c>
      <c r="G342" s="66">
        <v>336</v>
      </c>
      <c r="H342" s="71">
        <f t="shared" si="431"/>
        <v>336</v>
      </c>
      <c r="I342" s="71">
        <f t="shared" si="432"/>
        <v>1</v>
      </c>
      <c r="J342" s="71">
        <v>1</v>
      </c>
      <c r="K342" s="62">
        <f t="shared" si="433"/>
        <v>1</v>
      </c>
      <c r="L342" s="70">
        <f t="shared" si="420"/>
        <v>1.323248724E+17</v>
      </c>
      <c r="M342" s="70">
        <f t="shared" si="434"/>
        <v>4.44611571264E+19</v>
      </c>
      <c r="N342" s="70">
        <f t="shared" si="435"/>
        <v>1.6951795658017554E+21</v>
      </c>
      <c r="O342" s="70">
        <f t="shared" si="436"/>
        <v>8.4758978290087772E+21</v>
      </c>
      <c r="P342" s="70">
        <f t="shared" si="437"/>
        <v>337510.40000000002</v>
      </c>
      <c r="Q342" s="99">
        <f t="shared" si="499"/>
        <v>38.127203054623095</v>
      </c>
      <c r="S342" s="71">
        <f t="shared" si="438"/>
        <v>326</v>
      </c>
      <c r="T342" s="71">
        <f t="shared" si="439"/>
        <v>2.0499999999999998</v>
      </c>
      <c r="U342" s="71">
        <v>1</v>
      </c>
      <c r="V342" s="62">
        <f t="shared" si="440"/>
        <v>1.05</v>
      </c>
      <c r="W342" s="70">
        <f t="shared" si="421"/>
        <v>2.646497448E+17</v>
      </c>
      <c r="X342" s="70">
        <f t="shared" si="441"/>
        <v>9.0589607645040001E+19</v>
      </c>
      <c r="Y342" s="70">
        <f t="shared" si="442"/>
        <v>8.6877952747339894E+20</v>
      </c>
      <c r="Z342" s="70">
        <f t="shared" si="443"/>
        <v>1.7375590549467991E+22</v>
      </c>
      <c r="AA342" s="70">
        <f t="shared" si="444"/>
        <v>337510.40000000002</v>
      </c>
      <c r="AB342" s="99">
        <f t="shared" si="418"/>
        <v>9.5902780689542677</v>
      </c>
      <c r="AD342" s="71">
        <f t="shared" si="445"/>
        <v>301</v>
      </c>
      <c r="AE342" s="71">
        <f t="shared" si="446"/>
        <v>3.2249999999999996</v>
      </c>
      <c r="AF342" s="71">
        <v>1</v>
      </c>
      <c r="AG342" s="62">
        <f t="shared" si="447"/>
        <v>1.175</v>
      </c>
      <c r="AH342" s="70">
        <f t="shared" si="422"/>
        <v>2.30539333248E+16</v>
      </c>
      <c r="AI342" s="70">
        <f t="shared" si="448"/>
        <v>8.1535998686486405E+18</v>
      </c>
      <c r="AJ342" s="70">
        <f t="shared" si="449"/>
        <v>4.2710578903989436E+19</v>
      </c>
      <c r="AK342" s="70">
        <f t="shared" si="450"/>
        <v>2.7334770498553304E+22</v>
      </c>
      <c r="AL342" s="70">
        <f t="shared" si="451"/>
        <v>337510.40000000002</v>
      </c>
      <c r="AM342" s="99">
        <f t="shared" si="496"/>
        <v>5.2382480857584923</v>
      </c>
      <c r="AO342" s="71">
        <f t="shared" si="452"/>
        <v>271</v>
      </c>
      <c r="AP342" s="71">
        <f t="shared" si="453"/>
        <v>4.55</v>
      </c>
      <c r="AQ342" s="71">
        <v>1</v>
      </c>
      <c r="AR342" s="62">
        <f t="shared" si="454"/>
        <v>1.325</v>
      </c>
      <c r="AS342" s="70">
        <f t="shared" si="423"/>
        <v>131736761856000</v>
      </c>
      <c r="AT342" s="70">
        <f t="shared" si="455"/>
        <v>4.73033777634432E+16</v>
      </c>
      <c r="AU342" s="70">
        <f t="shared" si="456"/>
        <v>9.415365020017033E+17</v>
      </c>
      <c r="AV342" s="70">
        <f t="shared" si="457"/>
        <v>3.8565335121989936E+22</v>
      </c>
      <c r="AW342" s="70">
        <f t="shared" si="458"/>
        <v>337510.40000000002</v>
      </c>
      <c r="AX342" s="99">
        <f t="shared" si="419"/>
        <v>19.904212902304359</v>
      </c>
      <c r="AZ342" s="71">
        <f t="shared" si="459"/>
        <v>234</v>
      </c>
      <c r="BA342" s="71">
        <f t="shared" si="460"/>
        <v>6.06</v>
      </c>
      <c r="BB342" s="71">
        <v>1</v>
      </c>
      <c r="BC342" s="62">
        <f t="shared" si="461"/>
        <v>1.51</v>
      </c>
      <c r="BD342" s="70">
        <f t="shared" si="424"/>
        <v>697019904000</v>
      </c>
      <c r="BE342" s="70">
        <f t="shared" si="462"/>
        <v>246285012879360</v>
      </c>
      <c r="BF342" s="70">
        <f t="shared" si="463"/>
        <v>7424657445735633</v>
      </c>
      <c r="BG342" s="70">
        <f t="shared" si="464"/>
        <v>5.1363940843793183E+22</v>
      </c>
      <c r="BH342" s="70">
        <f t="shared" si="465"/>
        <v>337510.40000000002</v>
      </c>
      <c r="BI342" s="99">
        <f t="shared" si="416"/>
        <v>30.146606807018824</v>
      </c>
      <c r="BK342" s="71">
        <f t="shared" si="466"/>
        <v>184</v>
      </c>
      <c r="BL342" s="71">
        <f t="shared" si="467"/>
        <v>7.8199999999999994</v>
      </c>
      <c r="BM342" s="71">
        <v>1</v>
      </c>
      <c r="BN342" s="62">
        <f t="shared" si="468"/>
        <v>1.76</v>
      </c>
      <c r="BO342" s="70">
        <f t="shared" si="425"/>
        <v>3595737600</v>
      </c>
      <c r="BP342" s="70">
        <f t="shared" si="469"/>
        <v>1164443664384</v>
      </c>
      <c r="BQ342" s="70">
        <f t="shared" si="470"/>
        <v>9356439064055.4824</v>
      </c>
      <c r="BR342" s="70">
        <f t="shared" si="471"/>
        <v>6.6281521022848639E+22</v>
      </c>
      <c r="BS342" s="70">
        <f t="shared" si="472"/>
        <v>337510.40000000002</v>
      </c>
      <c r="BT342" s="99">
        <f t="shared" ref="BT342:BT405" si="501">BQ342/BP342</f>
        <v>8.0351152659713367</v>
      </c>
      <c r="BV342" s="71">
        <f t="shared" si="473"/>
        <v>129</v>
      </c>
      <c r="BW342" s="71">
        <f t="shared" si="474"/>
        <v>9.8550000000000004</v>
      </c>
      <c r="BX342" s="71">
        <v>1</v>
      </c>
      <c r="BY342" s="62">
        <f t="shared" si="475"/>
        <v>2.0350000000000001</v>
      </c>
      <c r="BZ342" s="70">
        <f t="shared" si="426"/>
        <v>1411200</v>
      </c>
      <c r="CA342" s="70">
        <f t="shared" si="476"/>
        <v>370461168</v>
      </c>
      <c r="CB342" s="70">
        <f t="shared" si="477"/>
        <v>5757454529.6681728</v>
      </c>
      <c r="CC342" s="70">
        <f t="shared" si="478"/>
        <v>8.3529973104881508E+22</v>
      </c>
      <c r="CD342" s="70">
        <f t="shared" si="479"/>
        <v>337510.40000000002</v>
      </c>
      <c r="CE342" s="99">
        <f t="shared" si="497"/>
        <v>15.541317220238783</v>
      </c>
      <c r="CG342" s="71">
        <f t="shared" si="480"/>
        <v>79</v>
      </c>
      <c r="CH342" s="71">
        <f t="shared" si="481"/>
        <v>12.14</v>
      </c>
      <c r="CI342" s="71">
        <v>1</v>
      </c>
      <c r="CJ342" s="62">
        <f t="shared" si="482"/>
        <v>2.2850000000000001</v>
      </c>
      <c r="CK342" s="70">
        <f t="shared" si="427"/>
        <v>720</v>
      </c>
      <c r="CL342" s="70">
        <f t="shared" si="483"/>
        <v>129970.8</v>
      </c>
      <c r="CM342" s="70">
        <f t="shared" si="484"/>
        <v>6926161.5683436561</v>
      </c>
      <c r="CN342" s="70">
        <f t="shared" si="485"/>
        <v>1.0289739964416657E+23</v>
      </c>
      <c r="CO342" s="70">
        <f t="shared" si="486"/>
        <v>337510.40000000002</v>
      </c>
      <c r="CP342" s="99">
        <f t="shared" si="487"/>
        <v>53.290135694661075</v>
      </c>
      <c r="CR342" s="71">
        <f t="shared" si="488"/>
        <v>16</v>
      </c>
      <c r="CS342" s="71">
        <f t="shared" si="489"/>
        <v>14.74</v>
      </c>
      <c r="CT342" s="71">
        <v>1</v>
      </c>
      <c r="CU342" s="62">
        <f t="shared" si="498"/>
        <v>2.6</v>
      </c>
      <c r="CV342" s="70">
        <f t="shared" si="428"/>
        <v>1</v>
      </c>
      <c r="CW342" s="70">
        <f t="shared" si="490"/>
        <v>41.6</v>
      </c>
      <c r="CX342" s="70">
        <f t="shared" si="491"/>
        <v>1354.5451002125051</v>
      </c>
      <c r="CY342" s="70">
        <f t="shared" si="492"/>
        <v>1.2493473399958937E+23</v>
      </c>
      <c r="CZ342" s="70">
        <f t="shared" si="493"/>
        <v>337510.40000000002</v>
      </c>
      <c r="DA342" s="99">
        <f t="shared" si="494"/>
        <v>32.561180293569834</v>
      </c>
    </row>
    <row r="343" spans="1:105">
      <c r="A343" s="62">
        <v>8192</v>
      </c>
      <c r="B343" s="62">
        <f t="shared" si="429"/>
        <v>11.233333333333333</v>
      </c>
      <c r="C343" s="83">
        <f t="shared" si="500"/>
        <v>14.74</v>
      </c>
      <c r="D343" s="87"/>
      <c r="E343" s="65">
        <f t="shared" si="430"/>
        <v>1.9472499786610645E+20</v>
      </c>
      <c r="F343" s="62">
        <f t="shared" si="495"/>
        <v>67.400000000000034</v>
      </c>
      <c r="G343" s="66">
        <v>337</v>
      </c>
      <c r="H343" s="71">
        <f t="shared" si="431"/>
        <v>337</v>
      </c>
      <c r="I343" s="71">
        <f t="shared" si="432"/>
        <v>1</v>
      </c>
      <c r="J343" s="71">
        <v>1</v>
      </c>
      <c r="K343" s="62">
        <f t="shared" si="433"/>
        <v>1</v>
      </c>
      <c r="L343" s="70">
        <f t="shared" si="420"/>
        <v>1.323248724E+17</v>
      </c>
      <c r="M343" s="70">
        <f t="shared" si="434"/>
        <v>4.4593481998800003E+19</v>
      </c>
      <c r="N343" s="70">
        <f t="shared" si="435"/>
        <v>1.9472499786610644E+21</v>
      </c>
      <c r="O343" s="70">
        <f t="shared" si="436"/>
        <v>9.7362498933053226E+21</v>
      </c>
      <c r="P343" s="70">
        <f t="shared" si="437"/>
        <v>337783.46666666667</v>
      </c>
      <c r="Q343" s="99">
        <f t="shared" si="499"/>
        <v>43.666695027615567</v>
      </c>
      <c r="S343" s="71">
        <f t="shared" si="438"/>
        <v>327</v>
      </c>
      <c r="T343" s="71">
        <f t="shared" si="439"/>
        <v>2.0499999999999998</v>
      </c>
      <c r="U343" s="71">
        <v>1</v>
      </c>
      <c r="V343" s="62">
        <f t="shared" si="440"/>
        <v>1.05</v>
      </c>
      <c r="W343" s="70">
        <f t="shared" si="421"/>
        <v>2.646497448E+17</v>
      </c>
      <c r="X343" s="70">
        <f t="shared" si="441"/>
        <v>9.0867489877079998E+19</v>
      </c>
      <c r="Y343" s="70">
        <f t="shared" si="442"/>
        <v>9.9796561406379491E+20</v>
      </c>
      <c r="Z343" s="70">
        <f t="shared" si="443"/>
        <v>1.9959312281275912E+22</v>
      </c>
      <c r="AA343" s="70">
        <f t="shared" si="444"/>
        <v>337783.46666666667</v>
      </c>
      <c r="AB343" s="99">
        <f t="shared" si="418"/>
        <v>10.982647538891873</v>
      </c>
      <c r="AD343" s="71">
        <f t="shared" si="445"/>
        <v>302</v>
      </c>
      <c r="AE343" s="71">
        <f t="shared" si="446"/>
        <v>3.2249999999999996</v>
      </c>
      <c r="AF343" s="71">
        <v>1</v>
      </c>
      <c r="AG343" s="62">
        <f t="shared" si="447"/>
        <v>1.175</v>
      </c>
      <c r="AH343" s="70">
        <f t="shared" si="422"/>
        <v>2.30539333248E+16</v>
      </c>
      <c r="AI343" s="70">
        <f t="shared" si="448"/>
        <v>8.18068824030528E+18</v>
      </c>
      <c r="AJ343" s="70">
        <f t="shared" si="449"/>
        <v>4.9061571727983739E+19</v>
      </c>
      <c r="AK343" s="70">
        <f t="shared" si="450"/>
        <v>3.1399405905909664E+22</v>
      </c>
      <c r="AL343" s="70">
        <f t="shared" si="451"/>
        <v>337783.46666666667</v>
      </c>
      <c r="AM343" s="99">
        <f t="shared" si="496"/>
        <v>5.9972425652725887</v>
      </c>
      <c r="AO343" s="71">
        <f t="shared" si="452"/>
        <v>272</v>
      </c>
      <c r="AP343" s="71">
        <f t="shared" si="453"/>
        <v>4.55</v>
      </c>
      <c r="AQ343" s="71">
        <v>1</v>
      </c>
      <c r="AR343" s="62">
        <f t="shared" si="454"/>
        <v>1.325</v>
      </c>
      <c r="AS343" s="70">
        <f t="shared" si="423"/>
        <v>131736761856000</v>
      </c>
      <c r="AT343" s="70">
        <f t="shared" si="455"/>
        <v>4.74779289729024E+16</v>
      </c>
      <c r="AU343" s="70">
        <f t="shared" si="456"/>
        <v>1.0815414310190191E+18</v>
      </c>
      <c r="AV343" s="70">
        <f t="shared" si="457"/>
        <v>4.4299937014539214E+22</v>
      </c>
      <c r="AW343" s="70">
        <f t="shared" si="458"/>
        <v>337783.46666666667</v>
      </c>
      <c r="AX343" s="99">
        <f t="shared" si="419"/>
        <v>22.779878027879001</v>
      </c>
      <c r="AZ343" s="71">
        <f t="shared" si="459"/>
        <v>235</v>
      </c>
      <c r="BA343" s="71">
        <f t="shared" si="460"/>
        <v>6.06</v>
      </c>
      <c r="BB343" s="71">
        <v>1</v>
      </c>
      <c r="BC343" s="62">
        <f t="shared" si="461"/>
        <v>1.51</v>
      </c>
      <c r="BD343" s="70">
        <f t="shared" si="424"/>
        <v>697019904000</v>
      </c>
      <c r="BE343" s="70">
        <f t="shared" si="462"/>
        <v>247337512934400</v>
      </c>
      <c r="BF343" s="70">
        <f t="shared" si="463"/>
        <v>8528691794333010</v>
      </c>
      <c r="BG343" s="70">
        <f t="shared" si="464"/>
        <v>5.9001674353430252E+22</v>
      </c>
      <c r="BH343" s="70">
        <f t="shared" si="465"/>
        <v>337783.46666666667</v>
      </c>
      <c r="BI343" s="99">
        <f t="shared" si="416"/>
        <v>34.481998679250196</v>
      </c>
      <c r="BK343" s="71">
        <f t="shared" si="466"/>
        <v>185</v>
      </c>
      <c r="BL343" s="71">
        <f t="shared" si="467"/>
        <v>7.8199999999999994</v>
      </c>
      <c r="BM343" s="71">
        <v>1</v>
      </c>
      <c r="BN343" s="62">
        <f t="shared" si="468"/>
        <v>1.76</v>
      </c>
      <c r="BO343" s="70">
        <f t="shared" si="425"/>
        <v>3595737600</v>
      </c>
      <c r="BP343" s="70">
        <f t="shared" si="469"/>
        <v>1170772162560</v>
      </c>
      <c r="BQ343" s="70">
        <f t="shared" si="470"/>
        <v>10747726161510.535</v>
      </c>
      <c r="BR343" s="70">
        <f t="shared" si="471"/>
        <v>7.6137474165647618E+22</v>
      </c>
      <c r="BS343" s="70">
        <f t="shared" si="472"/>
        <v>337783.46666666667</v>
      </c>
      <c r="BT343" s="99">
        <f t="shared" si="501"/>
        <v>9.1800322088369892</v>
      </c>
      <c r="BV343" s="71">
        <f t="shared" si="473"/>
        <v>130</v>
      </c>
      <c r="BW343" s="71">
        <f t="shared" si="474"/>
        <v>9.8550000000000004</v>
      </c>
      <c r="BX343" s="71">
        <v>1</v>
      </c>
      <c r="BY343" s="62">
        <f t="shared" si="475"/>
        <v>2.0350000000000001</v>
      </c>
      <c r="BZ343" s="70">
        <f t="shared" si="426"/>
        <v>1411200</v>
      </c>
      <c r="CA343" s="70">
        <f t="shared" si="476"/>
        <v>373332960</v>
      </c>
      <c r="CB343" s="70">
        <f t="shared" si="477"/>
        <v>6613578547.200058</v>
      </c>
      <c r="CC343" s="70">
        <f t="shared" si="478"/>
        <v>9.5950742698523972E+22</v>
      </c>
      <c r="CD343" s="70">
        <f t="shared" si="479"/>
        <v>337783.46666666667</v>
      </c>
      <c r="CE343" s="99">
        <f t="shared" si="497"/>
        <v>17.714960252103264</v>
      </c>
      <c r="CG343" s="71">
        <f t="shared" si="480"/>
        <v>80</v>
      </c>
      <c r="CH343" s="71">
        <f t="shared" si="481"/>
        <v>12.14</v>
      </c>
      <c r="CI343" s="71">
        <v>12</v>
      </c>
      <c r="CJ343" s="62">
        <f t="shared" si="482"/>
        <v>2.2850000000000001</v>
      </c>
      <c r="CK343" s="70">
        <f t="shared" si="427"/>
        <v>8640</v>
      </c>
      <c r="CL343" s="70">
        <f t="shared" si="483"/>
        <v>1579392</v>
      </c>
      <c r="CM343" s="70">
        <f t="shared" si="484"/>
        <v>7956070.4000000432</v>
      </c>
      <c r="CN343" s="70">
        <f t="shared" si="485"/>
        <v>1.1819807370472663E+23</v>
      </c>
      <c r="CO343" s="70">
        <f t="shared" si="486"/>
        <v>337783.46666666667</v>
      </c>
      <c r="CP343" s="99">
        <f t="shared" si="487"/>
        <v>5.0374260474917207</v>
      </c>
      <c r="CR343" s="71">
        <f t="shared" si="488"/>
        <v>17</v>
      </c>
      <c r="CS343" s="71">
        <f t="shared" si="489"/>
        <v>14.74</v>
      </c>
      <c r="CT343" s="71">
        <v>1</v>
      </c>
      <c r="CU343" s="62">
        <f t="shared" si="498"/>
        <v>2.6</v>
      </c>
      <c r="CV343" s="70">
        <f t="shared" si="428"/>
        <v>1</v>
      </c>
      <c r="CW343" s="70">
        <f t="shared" si="490"/>
        <v>44.2</v>
      </c>
      <c r="CX343" s="70">
        <f t="shared" si="491"/>
        <v>1555.9637283833988</v>
      </c>
      <c r="CY343" s="70">
        <f t="shared" si="492"/>
        <v>1.4351232342732046E+23</v>
      </c>
      <c r="CZ343" s="70">
        <f t="shared" si="493"/>
        <v>337783.46666666667</v>
      </c>
      <c r="DA343" s="99">
        <f t="shared" si="494"/>
        <v>35.202799284692276</v>
      </c>
    </row>
    <row r="344" spans="1:105">
      <c r="A344" s="62">
        <v>8192</v>
      </c>
      <c r="B344" s="62">
        <f t="shared" si="429"/>
        <v>11.266666666666667</v>
      </c>
      <c r="C344" s="83">
        <f t="shared" si="500"/>
        <v>14.74</v>
      </c>
      <c r="D344" s="87"/>
      <c r="E344" s="65">
        <f t="shared" si="430"/>
        <v>2.2368028472559767E+20</v>
      </c>
      <c r="F344" s="62">
        <f t="shared" si="495"/>
        <v>67.600000000000037</v>
      </c>
      <c r="G344" s="66">
        <v>338</v>
      </c>
      <c r="H344" s="71">
        <f t="shared" si="431"/>
        <v>338</v>
      </c>
      <c r="I344" s="71">
        <f t="shared" si="432"/>
        <v>1</v>
      </c>
      <c r="J344" s="71">
        <v>1</v>
      </c>
      <c r="K344" s="62">
        <f t="shared" si="433"/>
        <v>1</v>
      </c>
      <c r="L344" s="70">
        <f t="shared" si="420"/>
        <v>1.323248724E+17</v>
      </c>
      <c r="M344" s="70">
        <f t="shared" si="434"/>
        <v>4.4725806871199998E+19</v>
      </c>
      <c r="N344" s="70">
        <f t="shared" si="435"/>
        <v>2.2368028472559767E+21</v>
      </c>
      <c r="O344" s="70">
        <f t="shared" si="436"/>
        <v>1.1184014236279883E+22</v>
      </c>
      <c r="P344" s="70">
        <f t="shared" si="437"/>
        <v>338056.53333333333</v>
      </c>
      <c r="Q344" s="99">
        <f t="shared" si="499"/>
        <v>50.011458791508282</v>
      </c>
      <c r="S344" s="71">
        <f t="shared" si="438"/>
        <v>328</v>
      </c>
      <c r="T344" s="71">
        <f t="shared" si="439"/>
        <v>2.0499999999999998</v>
      </c>
      <c r="U344" s="71">
        <v>1</v>
      </c>
      <c r="V344" s="62">
        <f t="shared" si="440"/>
        <v>1.05</v>
      </c>
      <c r="W344" s="70">
        <f t="shared" si="421"/>
        <v>2.646497448E+17</v>
      </c>
      <c r="X344" s="70">
        <f t="shared" si="441"/>
        <v>9.1145372109119996E+19</v>
      </c>
      <c r="Y344" s="70">
        <f t="shared" si="442"/>
        <v>1.1463614592186872E+21</v>
      </c>
      <c r="Z344" s="70">
        <f t="shared" si="443"/>
        <v>2.2927229184373758E+22</v>
      </c>
      <c r="AA344" s="70">
        <f t="shared" si="444"/>
        <v>338056.53333333333</v>
      </c>
      <c r="AB344" s="99">
        <f t="shared" si="418"/>
        <v>12.577286511554901</v>
      </c>
      <c r="AD344" s="71">
        <f t="shared" si="445"/>
        <v>303</v>
      </c>
      <c r="AE344" s="71">
        <f t="shared" si="446"/>
        <v>3.2249999999999996</v>
      </c>
      <c r="AF344" s="71">
        <v>1</v>
      </c>
      <c r="AG344" s="62">
        <f t="shared" si="447"/>
        <v>1.175</v>
      </c>
      <c r="AH344" s="70">
        <f t="shared" si="422"/>
        <v>2.30539333248E+16</v>
      </c>
      <c r="AI344" s="70">
        <f t="shared" si="448"/>
        <v>8.2077766119619205E+18</v>
      </c>
      <c r="AJ344" s="70">
        <f t="shared" si="449"/>
        <v>5.6356946737503953E+19</v>
      </c>
      <c r="AK344" s="70">
        <f t="shared" si="450"/>
        <v>3.6068445912002619E+22</v>
      </c>
      <c r="AL344" s="70">
        <f t="shared" si="451"/>
        <v>338056.53333333333</v>
      </c>
      <c r="AM344" s="99">
        <f t="shared" si="496"/>
        <v>6.8662866208334643</v>
      </c>
      <c r="AO344" s="71">
        <f t="shared" si="452"/>
        <v>273</v>
      </c>
      <c r="AP344" s="71">
        <f t="shared" si="453"/>
        <v>4.55</v>
      </c>
      <c r="AQ344" s="71">
        <v>1</v>
      </c>
      <c r="AR344" s="62">
        <f t="shared" si="454"/>
        <v>1.325</v>
      </c>
      <c r="AS344" s="70">
        <f t="shared" si="423"/>
        <v>131736761856000</v>
      </c>
      <c r="AT344" s="70">
        <f t="shared" si="455"/>
        <v>4.76524801823616E+16</v>
      </c>
      <c r="AU344" s="70">
        <f t="shared" si="456"/>
        <v>1.2423648626726866E+18</v>
      </c>
      <c r="AV344" s="70">
        <f t="shared" si="457"/>
        <v>5.0887264775073465E+22</v>
      </c>
      <c r="AW344" s="70">
        <f t="shared" si="458"/>
        <v>338056.53333333333</v>
      </c>
      <c r="AX344" s="99">
        <f t="shared" si="419"/>
        <v>26.071357837373249</v>
      </c>
      <c r="AZ344" s="71">
        <f t="shared" si="459"/>
        <v>236</v>
      </c>
      <c r="BA344" s="71">
        <f t="shared" si="460"/>
        <v>6.06</v>
      </c>
      <c r="BB344" s="71">
        <v>1</v>
      </c>
      <c r="BC344" s="62">
        <f t="shared" si="461"/>
        <v>1.51</v>
      </c>
      <c r="BD344" s="70">
        <f t="shared" si="424"/>
        <v>697019904000</v>
      </c>
      <c r="BE344" s="70">
        <f t="shared" si="462"/>
        <v>248390012989440</v>
      </c>
      <c r="BF344" s="70">
        <f t="shared" si="463"/>
        <v>9796894234427042</v>
      </c>
      <c r="BG344" s="70">
        <f t="shared" si="464"/>
        <v>6.7775126271856082E+22</v>
      </c>
      <c r="BH344" s="70">
        <f t="shared" si="465"/>
        <v>338056.53333333333</v>
      </c>
      <c r="BI344" s="99">
        <f t="shared" si="416"/>
        <v>39.441578654949971</v>
      </c>
      <c r="BK344" s="71">
        <f t="shared" si="466"/>
        <v>186</v>
      </c>
      <c r="BL344" s="71">
        <f t="shared" si="467"/>
        <v>7.8199999999999994</v>
      </c>
      <c r="BM344" s="71">
        <v>1</v>
      </c>
      <c r="BN344" s="62">
        <f t="shared" si="468"/>
        <v>1.76</v>
      </c>
      <c r="BO344" s="70">
        <f t="shared" si="425"/>
        <v>3595737600</v>
      </c>
      <c r="BP344" s="70">
        <f t="shared" si="469"/>
        <v>1177100660736</v>
      </c>
      <c r="BQ344" s="70">
        <f t="shared" si="470"/>
        <v>12345895361685.744</v>
      </c>
      <c r="BR344" s="70">
        <f t="shared" si="471"/>
        <v>8.7458991327708677E+22</v>
      </c>
      <c r="BS344" s="70">
        <f t="shared" si="472"/>
        <v>338056.53333333333</v>
      </c>
      <c r="BT344" s="99">
        <f t="shared" si="501"/>
        <v>10.488393876158634</v>
      </c>
      <c r="BV344" s="71">
        <f t="shared" si="473"/>
        <v>131</v>
      </c>
      <c r="BW344" s="71">
        <f t="shared" si="474"/>
        <v>9.8550000000000004</v>
      </c>
      <c r="BX344" s="71">
        <v>1</v>
      </c>
      <c r="BY344" s="62">
        <f t="shared" si="475"/>
        <v>2.0350000000000001</v>
      </c>
      <c r="BZ344" s="70">
        <f t="shared" si="426"/>
        <v>1411200</v>
      </c>
      <c r="CA344" s="70">
        <f t="shared" si="476"/>
        <v>376204752</v>
      </c>
      <c r="CB344" s="70">
        <f t="shared" si="477"/>
        <v>7597006797.8123884</v>
      </c>
      <c r="CC344" s="70">
        <f t="shared" si="478"/>
        <v>1.1021846029853825E+23</v>
      </c>
      <c r="CD344" s="70">
        <f t="shared" si="479"/>
        <v>338056.53333333333</v>
      </c>
      <c r="CE344" s="99">
        <f t="shared" si="497"/>
        <v>20.193808710349273</v>
      </c>
      <c r="CG344" s="71">
        <f t="shared" si="480"/>
        <v>81</v>
      </c>
      <c r="CH344" s="71">
        <f t="shared" si="481"/>
        <v>12.14</v>
      </c>
      <c r="CI344" s="71">
        <v>1</v>
      </c>
      <c r="CJ344" s="62">
        <f t="shared" si="482"/>
        <v>2.2850000000000001</v>
      </c>
      <c r="CK344" s="70">
        <f t="shared" si="427"/>
        <v>8640</v>
      </c>
      <c r="CL344" s="70">
        <f t="shared" si="483"/>
        <v>1599134.4000000001</v>
      </c>
      <c r="CM344" s="70">
        <f t="shared" si="484"/>
        <v>9139124.9807206523</v>
      </c>
      <c r="CN344" s="70">
        <f t="shared" si="485"/>
        <v>1.357739328284378E+23</v>
      </c>
      <c r="CO344" s="70">
        <f t="shared" si="486"/>
        <v>338056.53333333333</v>
      </c>
      <c r="CP344" s="99">
        <f t="shared" si="487"/>
        <v>5.7150449522695848</v>
      </c>
      <c r="CR344" s="71">
        <f t="shared" si="488"/>
        <v>18</v>
      </c>
      <c r="CS344" s="71">
        <f t="shared" si="489"/>
        <v>14.74</v>
      </c>
      <c r="CT344" s="71">
        <v>1</v>
      </c>
      <c r="CU344" s="62">
        <f t="shared" si="498"/>
        <v>2.6</v>
      </c>
      <c r="CV344" s="70">
        <f t="shared" si="428"/>
        <v>1</v>
      </c>
      <c r="CW344" s="70">
        <f t="shared" si="490"/>
        <v>46.800000000000004</v>
      </c>
      <c r="CX344" s="70">
        <f t="shared" si="491"/>
        <v>1787.3329752290635</v>
      </c>
      <c r="CY344" s="70">
        <f t="shared" si="492"/>
        <v>1.6485236984276547E+23</v>
      </c>
      <c r="CZ344" s="70">
        <f t="shared" si="493"/>
        <v>338056.53333333333</v>
      </c>
      <c r="DA344" s="99">
        <f t="shared" si="494"/>
        <v>38.190875539082548</v>
      </c>
    </row>
    <row r="345" spans="1:105">
      <c r="A345" s="62">
        <v>8192</v>
      </c>
      <c r="B345" s="62">
        <f t="shared" si="429"/>
        <v>11.3</v>
      </c>
      <c r="C345" s="83">
        <f t="shared" si="500"/>
        <v>14.74</v>
      </c>
      <c r="D345" s="87"/>
      <c r="E345" s="65">
        <f t="shared" si="430"/>
        <v>2.5694117510956243E+20</v>
      </c>
      <c r="F345" s="62">
        <f t="shared" si="495"/>
        <v>67.80000000000004</v>
      </c>
      <c r="G345" s="66">
        <v>339</v>
      </c>
      <c r="H345" s="71">
        <f t="shared" si="431"/>
        <v>339</v>
      </c>
      <c r="I345" s="71">
        <f t="shared" si="432"/>
        <v>1</v>
      </c>
      <c r="J345" s="71">
        <v>1</v>
      </c>
      <c r="K345" s="62">
        <f t="shared" si="433"/>
        <v>1</v>
      </c>
      <c r="L345" s="70">
        <f t="shared" si="420"/>
        <v>1.323248724E+17</v>
      </c>
      <c r="M345" s="70">
        <f t="shared" si="434"/>
        <v>4.4858131743600001E+19</v>
      </c>
      <c r="N345" s="70">
        <f t="shared" si="435"/>
        <v>2.5694117510956245E+21</v>
      </c>
      <c r="O345" s="70">
        <f t="shared" si="436"/>
        <v>1.2847058755478121E+22</v>
      </c>
      <c r="P345" s="70">
        <f t="shared" si="437"/>
        <v>338329.59999999998</v>
      </c>
      <c r="Q345" s="99">
        <f t="shared" si="499"/>
        <v>57.278617080663587</v>
      </c>
      <c r="S345" s="71">
        <f t="shared" si="438"/>
        <v>329</v>
      </c>
      <c r="T345" s="71">
        <f t="shared" si="439"/>
        <v>2.0499999999999998</v>
      </c>
      <c r="U345" s="71">
        <v>1</v>
      </c>
      <c r="V345" s="62">
        <f t="shared" si="440"/>
        <v>1.05</v>
      </c>
      <c r="W345" s="70">
        <f t="shared" si="421"/>
        <v>2.646497448E+17</v>
      </c>
      <c r="X345" s="70">
        <f t="shared" si="441"/>
        <v>9.142325434116001E+19</v>
      </c>
      <c r="Y345" s="70">
        <f t="shared" si="442"/>
        <v>1.3168235224365067E+21</v>
      </c>
      <c r="Z345" s="70">
        <f t="shared" si="443"/>
        <v>2.6336470448730148E+22</v>
      </c>
      <c r="AA345" s="70">
        <f t="shared" si="444"/>
        <v>338329.59999999998</v>
      </c>
      <c r="AB345" s="99">
        <f t="shared" si="418"/>
        <v>14.403594926981883</v>
      </c>
      <c r="AD345" s="71">
        <f t="shared" si="445"/>
        <v>304</v>
      </c>
      <c r="AE345" s="71">
        <f t="shared" si="446"/>
        <v>3.2249999999999996</v>
      </c>
      <c r="AF345" s="71">
        <v>1</v>
      </c>
      <c r="AG345" s="62">
        <f t="shared" si="447"/>
        <v>1.175</v>
      </c>
      <c r="AH345" s="70">
        <f t="shared" si="422"/>
        <v>2.30539333248E+16</v>
      </c>
      <c r="AI345" s="70">
        <f t="shared" si="448"/>
        <v>8.23486498361856E+18</v>
      </c>
      <c r="AJ345" s="70">
        <f t="shared" si="449"/>
        <v>6.473713201002632E+19</v>
      </c>
      <c r="AK345" s="70">
        <f t="shared" si="450"/>
        <v>4.1431764486416935E+22</v>
      </c>
      <c r="AL345" s="70">
        <f t="shared" si="451"/>
        <v>338329.59999999998</v>
      </c>
      <c r="AM345" s="99">
        <f t="shared" si="496"/>
        <v>7.8613471063346525</v>
      </c>
      <c r="AO345" s="71">
        <f t="shared" si="452"/>
        <v>274</v>
      </c>
      <c r="AP345" s="71">
        <f t="shared" si="453"/>
        <v>4.55</v>
      </c>
      <c r="AQ345" s="71">
        <v>1</v>
      </c>
      <c r="AR345" s="62">
        <f t="shared" si="454"/>
        <v>1.325</v>
      </c>
      <c r="AS345" s="70">
        <f t="shared" si="423"/>
        <v>131736761856000</v>
      </c>
      <c r="AT345" s="70">
        <f t="shared" si="455"/>
        <v>4.78270313918208E+16</v>
      </c>
      <c r="AU345" s="70">
        <f t="shared" si="456"/>
        <v>1.4271024740582323E+18</v>
      </c>
      <c r="AV345" s="70">
        <f t="shared" si="457"/>
        <v>5.8454117337425452E+22</v>
      </c>
      <c r="AW345" s="70">
        <f t="shared" si="458"/>
        <v>338329.59999999998</v>
      </c>
      <c r="AX345" s="99">
        <f t="shared" si="419"/>
        <v>29.838826130912445</v>
      </c>
      <c r="AZ345" s="71">
        <f t="shared" si="459"/>
        <v>237</v>
      </c>
      <c r="BA345" s="71">
        <f t="shared" si="460"/>
        <v>6.06</v>
      </c>
      <c r="BB345" s="71">
        <v>1</v>
      </c>
      <c r="BC345" s="62">
        <f t="shared" si="461"/>
        <v>1.51</v>
      </c>
      <c r="BD345" s="70">
        <f t="shared" si="424"/>
        <v>697019904000</v>
      </c>
      <c r="BE345" s="70">
        <f t="shared" si="462"/>
        <v>249442513044480</v>
      </c>
      <c r="BF345" s="70">
        <f t="shared" si="463"/>
        <v>1.1253676291166278E+16</v>
      </c>
      <c r="BG345" s="70">
        <f t="shared" si="464"/>
        <v>7.7853176058197414E+22</v>
      </c>
      <c r="BH345" s="70">
        <f t="shared" si="465"/>
        <v>338329.59999999998</v>
      </c>
      <c r="BI345" s="99">
        <f t="shared" si="416"/>
        <v>45.115309951834668</v>
      </c>
      <c r="BK345" s="71">
        <f t="shared" si="466"/>
        <v>187</v>
      </c>
      <c r="BL345" s="71">
        <f t="shared" si="467"/>
        <v>7.8199999999999994</v>
      </c>
      <c r="BM345" s="71">
        <v>1</v>
      </c>
      <c r="BN345" s="62">
        <f t="shared" si="468"/>
        <v>1.76</v>
      </c>
      <c r="BO345" s="70">
        <f t="shared" si="425"/>
        <v>3595737600</v>
      </c>
      <c r="BP345" s="70">
        <f t="shared" si="469"/>
        <v>1183429158912</v>
      </c>
      <c r="BQ345" s="70">
        <f t="shared" si="470"/>
        <v>14181709692933.939</v>
      </c>
      <c r="BR345" s="70">
        <f t="shared" si="471"/>
        <v>1.0046399946783889E+23</v>
      </c>
      <c r="BS345" s="70">
        <f t="shared" si="472"/>
        <v>338329.59999999998</v>
      </c>
      <c r="BT345" s="99">
        <f t="shared" si="501"/>
        <v>11.983572980381915</v>
      </c>
      <c r="BV345" s="71">
        <f t="shared" si="473"/>
        <v>132</v>
      </c>
      <c r="BW345" s="71">
        <f t="shared" si="474"/>
        <v>9.8550000000000004</v>
      </c>
      <c r="BX345" s="71">
        <v>1</v>
      </c>
      <c r="BY345" s="62">
        <f t="shared" si="475"/>
        <v>2.0350000000000001</v>
      </c>
      <c r="BZ345" s="70">
        <f t="shared" si="426"/>
        <v>1411200</v>
      </c>
      <c r="CA345" s="70">
        <f t="shared" si="476"/>
        <v>379076544</v>
      </c>
      <c r="CB345" s="70">
        <f t="shared" si="477"/>
        <v>8726669211.5483837</v>
      </c>
      <c r="CC345" s="70">
        <f t="shared" si="478"/>
        <v>1.266077640352369E+23</v>
      </c>
      <c r="CD345" s="70">
        <f t="shared" si="479"/>
        <v>338329.59999999998</v>
      </c>
      <c r="CE345" s="99">
        <f t="shared" si="497"/>
        <v>23.020863067561319</v>
      </c>
      <c r="CG345" s="71">
        <f t="shared" si="480"/>
        <v>82</v>
      </c>
      <c r="CH345" s="71">
        <f t="shared" si="481"/>
        <v>12.14</v>
      </c>
      <c r="CI345" s="71">
        <v>1</v>
      </c>
      <c r="CJ345" s="62">
        <f t="shared" si="482"/>
        <v>2.2850000000000001</v>
      </c>
      <c r="CK345" s="70">
        <f t="shared" si="427"/>
        <v>8640</v>
      </c>
      <c r="CL345" s="70">
        <f t="shared" si="483"/>
        <v>1618876.8</v>
      </c>
      <c r="CM345" s="70">
        <f t="shared" si="484"/>
        <v>10498097.831466123</v>
      </c>
      <c r="CN345" s="70">
        <f t="shared" si="485"/>
        <v>1.5596329329150441E+23</v>
      </c>
      <c r="CO345" s="70">
        <f t="shared" si="486"/>
        <v>338329.59999999998</v>
      </c>
      <c r="CP345" s="99">
        <f t="shared" si="487"/>
        <v>6.4848034337548865</v>
      </c>
      <c r="CR345" s="71">
        <f t="shared" si="488"/>
        <v>19</v>
      </c>
      <c r="CS345" s="71">
        <f t="shared" si="489"/>
        <v>14.74</v>
      </c>
      <c r="CT345" s="71">
        <v>1</v>
      </c>
      <c r="CU345" s="62">
        <f t="shared" si="498"/>
        <v>2.6</v>
      </c>
      <c r="CV345" s="70">
        <f t="shared" si="428"/>
        <v>1</v>
      </c>
      <c r="CW345" s="70">
        <f t="shared" si="490"/>
        <v>49.4</v>
      </c>
      <c r="CX345" s="70">
        <f t="shared" si="491"/>
        <v>2053.106448477582</v>
      </c>
      <c r="CY345" s="70">
        <f t="shared" si="492"/>
        <v>1.8936564605574752E+23</v>
      </c>
      <c r="CZ345" s="70">
        <f t="shared" si="493"/>
        <v>338329.59999999998</v>
      </c>
      <c r="DA345" s="99">
        <f t="shared" si="494"/>
        <v>41.560859280922713</v>
      </c>
    </row>
    <row r="346" spans="1:105">
      <c r="A346" s="62">
        <v>8192</v>
      </c>
      <c r="B346" s="62">
        <f t="shared" si="429"/>
        <v>11.333333333333334</v>
      </c>
      <c r="C346" s="83">
        <f t="shared" si="500"/>
        <v>14.74</v>
      </c>
      <c r="D346" s="87"/>
      <c r="E346" s="65">
        <f t="shared" si="430"/>
        <v>2.9514790517935951E+20</v>
      </c>
      <c r="F346" s="62">
        <f t="shared" si="495"/>
        <v>68.000000000000028</v>
      </c>
      <c r="G346" s="66">
        <v>340</v>
      </c>
      <c r="H346" s="71">
        <f t="shared" si="431"/>
        <v>340</v>
      </c>
      <c r="I346" s="71">
        <f t="shared" si="432"/>
        <v>1</v>
      </c>
      <c r="J346" s="71">
        <v>15</v>
      </c>
      <c r="K346" s="62">
        <f t="shared" si="433"/>
        <v>1</v>
      </c>
      <c r="L346" s="70">
        <f t="shared" si="420"/>
        <v>1.984873086E+18</v>
      </c>
      <c r="M346" s="70">
        <f t="shared" si="434"/>
        <v>6.7485684924000004E+20</v>
      </c>
      <c r="N346" s="70">
        <f t="shared" si="435"/>
        <v>2.9514790517935954E+21</v>
      </c>
      <c r="O346" s="70">
        <f t="shared" si="436"/>
        <v>1.4757395258967975E+22</v>
      </c>
      <c r="P346" s="70">
        <f t="shared" si="437"/>
        <v>338602.66666666669</v>
      </c>
      <c r="Q346" s="99">
        <f t="shared" si="499"/>
        <v>4.3734890667812687</v>
      </c>
      <c r="S346" s="71">
        <f t="shared" si="438"/>
        <v>330</v>
      </c>
      <c r="T346" s="71">
        <f t="shared" si="439"/>
        <v>2.0499999999999998</v>
      </c>
      <c r="U346" s="71">
        <v>1</v>
      </c>
      <c r="V346" s="62">
        <f t="shared" si="440"/>
        <v>1.05</v>
      </c>
      <c r="W346" s="70">
        <f t="shared" si="421"/>
        <v>2.646497448E+17</v>
      </c>
      <c r="X346" s="70">
        <f t="shared" si="441"/>
        <v>9.1701136573200007E+19</v>
      </c>
      <c r="Y346" s="70">
        <f t="shared" si="442"/>
        <v>1.5126330140442165E+21</v>
      </c>
      <c r="Z346" s="70">
        <f t="shared" si="443"/>
        <v>3.0252660280884348E+22</v>
      </c>
      <c r="AA346" s="70">
        <f t="shared" si="444"/>
        <v>338602.66666666669</v>
      </c>
      <c r="AB346" s="99">
        <f t="shared" si="418"/>
        <v>16.495248265944493</v>
      </c>
      <c r="AD346" s="71">
        <f t="shared" si="445"/>
        <v>305</v>
      </c>
      <c r="AE346" s="71">
        <f t="shared" si="446"/>
        <v>3.2249999999999996</v>
      </c>
      <c r="AF346" s="71">
        <v>1</v>
      </c>
      <c r="AG346" s="62">
        <f t="shared" si="447"/>
        <v>1.175</v>
      </c>
      <c r="AH346" s="70">
        <f t="shared" si="422"/>
        <v>2.30539333248E+16</v>
      </c>
      <c r="AI346" s="70">
        <f t="shared" si="448"/>
        <v>8.2619533552752005E+18</v>
      </c>
      <c r="AJ346" s="70">
        <f t="shared" si="449"/>
        <v>7.4363437047143154E+19</v>
      </c>
      <c r="AK346" s="70">
        <f t="shared" si="450"/>
        <v>4.7592599710171717E+22</v>
      </c>
      <c r="AL346" s="70">
        <f t="shared" si="451"/>
        <v>338602.66666666669</v>
      </c>
      <c r="AM346" s="99">
        <f t="shared" si="496"/>
        <v>9.0007088940610647</v>
      </c>
      <c r="AO346" s="71">
        <f t="shared" si="452"/>
        <v>275</v>
      </c>
      <c r="AP346" s="71">
        <f t="shared" si="453"/>
        <v>4.55</v>
      </c>
      <c r="AQ346" s="71">
        <v>1</v>
      </c>
      <c r="AR346" s="62">
        <f t="shared" si="454"/>
        <v>1.325</v>
      </c>
      <c r="AS346" s="70">
        <f t="shared" si="423"/>
        <v>131736761856000</v>
      </c>
      <c r="AT346" s="70">
        <f t="shared" si="455"/>
        <v>4.800158260128E+16</v>
      </c>
      <c r="AU346" s="70">
        <f t="shared" si="456"/>
        <v>1.6393102643628908E+18</v>
      </c>
      <c r="AV346" s="70">
        <f t="shared" si="457"/>
        <v>6.7146148428304286E+22</v>
      </c>
      <c r="AW346" s="70">
        <f t="shared" si="458"/>
        <v>338602.66666666669</v>
      </c>
      <c r="AX346" s="99">
        <f t="shared" si="419"/>
        <v>34.151171180743056</v>
      </c>
      <c r="AZ346" s="71">
        <f t="shared" si="459"/>
        <v>238</v>
      </c>
      <c r="BA346" s="71">
        <f t="shared" si="460"/>
        <v>6.06</v>
      </c>
      <c r="BB346" s="71">
        <v>1</v>
      </c>
      <c r="BC346" s="62">
        <f t="shared" si="461"/>
        <v>1.51</v>
      </c>
      <c r="BD346" s="70">
        <f t="shared" si="424"/>
        <v>697019904000</v>
      </c>
      <c r="BE346" s="70">
        <f t="shared" si="462"/>
        <v>250495013099520</v>
      </c>
      <c r="BF346" s="70">
        <f t="shared" si="463"/>
        <v>1.2927079443331838E+16</v>
      </c>
      <c r="BG346" s="70">
        <f t="shared" si="464"/>
        <v>8.9429815269345936E+22</v>
      </c>
      <c r="BH346" s="70">
        <f t="shared" si="465"/>
        <v>338602.66666666669</v>
      </c>
      <c r="BI346" s="99">
        <f t="shared" si="416"/>
        <v>51.606134922119168</v>
      </c>
      <c r="BK346" s="71">
        <f t="shared" si="466"/>
        <v>188</v>
      </c>
      <c r="BL346" s="71">
        <f t="shared" si="467"/>
        <v>7.8199999999999994</v>
      </c>
      <c r="BM346" s="71">
        <v>1</v>
      </c>
      <c r="BN346" s="62">
        <f t="shared" si="468"/>
        <v>1.76</v>
      </c>
      <c r="BO346" s="70">
        <f t="shared" si="425"/>
        <v>3595737600</v>
      </c>
      <c r="BP346" s="70">
        <f t="shared" si="469"/>
        <v>1189757657088</v>
      </c>
      <c r="BQ346" s="70">
        <f t="shared" si="470"/>
        <v>16290506595318.725</v>
      </c>
      <c r="BR346" s="70">
        <f t="shared" si="471"/>
        <v>1.1540283092512956E+23</v>
      </c>
      <c r="BS346" s="70">
        <f t="shared" si="472"/>
        <v>338602.66666666669</v>
      </c>
      <c r="BT346" s="99">
        <f t="shared" si="501"/>
        <v>13.692289768649754</v>
      </c>
      <c r="BV346" s="71">
        <f t="shared" si="473"/>
        <v>133</v>
      </c>
      <c r="BW346" s="71">
        <f t="shared" si="474"/>
        <v>9.8550000000000004</v>
      </c>
      <c r="BX346" s="71">
        <v>1</v>
      </c>
      <c r="BY346" s="62">
        <f t="shared" si="475"/>
        <v>2.0350000000000001</v>
      </c>
      <c r="BZ346" s="70">
        <f t="shared" si="426"/>
        <v>1411200</v>
      </c>
      <c r="CA346" s="70">
        <f t="shared" si="476"/>
        <v>381948336</v>
      </c>
      <c r="CB346" s="70">
        <f t="shared" si="477"/>
        <v>10024310567.908901</v>
      </c>
      <c r="CC346" s="70">
        <f t="shared" si="478"/>
        <v>1.4543413027712941E+23</v>
      </c>
      <c r="CD346" s="70">
        <f t="shared" si="479"/>
        <v>338602.66666666669</v>
      </c>
      <c r="CE346" s="99">
        <f t="shared" si="497"/>
        <v>26.245200261610517</v>
      </c>
      <c r="CG346" s="71">
        <f t="shared" si="480"/>
        <v>83</v>
      </c>
      <c r="CH346" s="71">
        <f t="shared" si="481"/>
        <v>12.14</v>
      </c>
      <c r="CI346" s="71">
        <v>1</v>
      </c>
      <c r="CJ346" s="62">
        <f t="shared" si="482"/>
        <v>2.2850000000000001</v>
      </c>
      <c r="CK346" s="70">
        <f t="shared" si="427"/>
        <v>8640</v>
      </c>
      <c r="CL346" s="70">
        <f t="shared" si="483"/>
        <v>1638619.2000000002</v>
      </c>
      <c r="CM346" s="70">
        <f t="shared" si="484"/>
        <v>12059147.709603077</v>
      </c>
      <c r="CN346" s="70">
        <f t="shared" si="485"/>
        <v>1.7915477844387123E+23</v>
      </c>
      <c r="CO346" s="70">
        <f t="shared" si="486"/>
        <v>338602.66666666669</v>
      </c>
      <c r="CP346" s="99">
        <f t="shared" si="487"/>
        <v>7.3593350484377797</v>
      </c>
      <c r="CR346" s="71">
        <f t="shared" si="488"/>
        <v>20</v>
      </c>
      <c r="CS346" s="71">
        <f t="shared" si="489"/>
        <v>14.74</v>
      </c>
      <c r="CT346" s="71">
        <v>6</v>
      </c>
      <c r="CU346" s="62">
        <f t="shared" si="498"/>
        <v>2.6</v>
      </c>
      <c r="CV346" s="70">
        <f t="shared" si="428"/>
        <v>6</v>
      </c>
      <c r="CW346" s="70">
        <f t="shared" si="490"/>
        <v>312</v>
      </c>
      <c r="CX346" s="70">
        <f t="shared" si="491"/>
        <v>2358.4000000000033</v>
      </c>
      <c r="CY346" s="70">
        <f t="shared" si="492"/>
        <v>2.1752400611718797E+23</v>
      </c>
      <c r="CZ346" s="70">
        <f t="shared" si="493"/>
        <v>338602.66666666669</v>
      </c>
      <c r="DA346" s="99">
        <f t="shared" si="494"/>
        <v>7.5589743589743694</v>
      </c>
    </row>
    <row r="347" spans="1:105">
      <c r="A347" s="62">
        <v>8192</v>
      </c>
      <c r="B347" s="62">
        <f t="shared" si="429"/>
        <v>11.366666666666667</v>
      </c>
      <c r="C347" s="83">
        <f t="shared" si="500"/>
        <v>14.74</v>
      </c>
      <c r="D347" s="87"/>
      <c r="E347" s="65">
        <f t="shared" si="430"/>
        <v>3.3903591316035115E+20</v>
      </c>
      <c r="F347" s="62">
        <f t="shared" si="495"/>
        <v>68.200000000000031</v>
      </c>
      <c r="G347" s="66">
        <v>341</v>
      </c>
      <c r="H347" s="71">
        <f t="shared" si="431"/>
        <v>341</v>
      </c>
      <c r="I347" s="71">
        <f t="shared" si="432"/>
        <v>1</v>
      </c>
      <c r="J347" s="71">
        <v>1</v>
      </c>
      <c r="K347" s="62">
        <f t="shared" si="433"/>
        <v>1</v>
      </c>
      <c r="L347" s="70">
        <f t="shared" si="420"/>
        <v>1.984873086E+18</v>
      </c>
      <c r="M347" s="70">
        <f t="shared" si="434"/>
        <v>6.7684172232599994E+20</v>
      </c>
      <c r="N347" s="70">
        <f t="shared" si="435"/>
        <v>3.3903591316035113E+21</v>
      </c>
      <c r="O347" s="70">
        <f t="shared" si="436"/>
        <v>1.6951795658017558E+22</v>
      </c>
      <c r="P347" s="70">
        <f t="shared" si="437"/>
        <v>338875.73333333334</v>
      </c>
      <c r="Q347" s="99">
        <f t="shared" si="499"/>
        <v>5.0090870875281963</v>
      </c>
      <c r="S347" s="71">
        <f t="shared" si="438"/>
        <v>331</v>
      </c>
      <c r="T347" s="71">
        <f t="shared" si="439"/>
        <v>2.0499999999999998</v>
      </c>
      <c r="U347" s="71">
        <v>1</v>
      </c>
      <c r="V347" s="62">
        <f t="shared" si="440"/>
        <v>1.05</v>
      </c>
      <c r="W347" s="70">
        <f t="shared" si="421"/>
        <v>2.646497448E+17</v>
      </c>
      <c r="X347" s="70">
        <f t="shared" si="441"/>
        <v>9.1979018805240005E+19</v>
      </c>
      <c r="Y347" s="70">
        <f t="shared" si="442"/>
        <v>1.7375590549467984E+21</v>
      </c>
      <c r="Z347" s="70">
        <f t="shared" si="443"/>
        <v>3.475118109893599E+22</v>
      </c>
      <c r="AA347" s="70">
        <f t="shared" si="444"/>
        <v>338875.73333333334</v>
      </c>
      <c r="AB347" s="99">
        <f t="shared" si="418"/>
        <v>18.890819640357051</v>
      </c>
      <c r="AD347" s="71">
        <f t="shared" si="445"/>
        <v>306</v>
      </c>
      <c r="AE347" s="71">
        <f t="shared" si="446"/>
        <v>3.2249999999999996</v>
      </c>
      <c r="AF347" s="71">
        <v>1</v>
      </c>
      <c r="AG347" s="62">
        <f t="shared" si="447"/>
        <v>1.175</v>
      </c>
      <c r="AH347" s="70">
        <f t="shared" si="422"/>
        <v>2.30539333248E+16</v>
      </c>
      <c r="AI347" s="70">
        <f t="shared" si="448"/>
        <v>8.28904172693184E+18</v>
      </c>
      <c r="AJ347" s="70">
        <f t="shared" si="449"/>
        <v>8.5421157807978906E+19</v>
      </c>
      <c r="AK347" s="70">
        <f t="shared" si="450"/>
        <v>5.4669540997106617E+22</v>
      </c>
      <c r="AL347" s="70">
        <f t="shared" si="451"/>
        <v>338875.73333333334</v>
      </c>
      <c r="AM347" s="99">
        <f t="shared" si="496"/>
        <v>10.305311593551025</v>
      </c>
      <c r="AO347" s="71">
        <f t="shared" si="452"/>
        <v>276</v>
      </c>
      <c r="AP347" s="71">
        <f t="shared" si="453"/>
        <v>4.55</v>
      </c>
      <c r="AQ347" s="71">
        <v>1</v>
      </c>
      <c r="AR347" s="62">
        <f t="shared" si="454"/>
        <v>1.325</v>
      </c>
      <c r="AS347" s="70">
        <f t="shared" si="423"/>
        <v>131736761856000</v>
      </c>
      <c r="AT347" s="70">
        <f t="shared" si="455"/>
        <v>4.81761338107392E+16</v>
      </c>
      <c r="AU347" s="70">
        <f t="shared" si="456"/>
        <v>1.8830730040034071E+18</v>
      </c>
      <c r="AV347" s="70">
        <f t="shared" si="457"/>
        <v>7.7130670243979872E+22</v>
      </c>
      <c r="AW347" s="70">
        <f t="shared" si="458"/>
        <v>338875.73333333334</v>
      </c>
      <c r="AX347" s="99">
        <f t="shared" si="419"/>
        <v>39.087258670467271</v>
      </c>
      <c r="AZ347" s="71">
        <f t="shared" si="459"/>
        <v>239</v>
      </c>
      <c r="BA347" s="71">
        <f t="shared" si="460"/>
        <v>6.06</v>
      </c>
      <c r="BB347" s="71">
        <v>1</v>
      </c>
      <c r="BC347" s="62">
        <f t="shared" si="461"/>
        <v>1.51</v>
      </c>
      <c r="BD347" s="70">
        <f t="shared" si="424"/>
        <v>697019904000</v>
      </c>
      <c r="BE347" s="70">
        <f t="shared" si="462"/>
        <v>251547513154560</v>
      </c>
      <c r="BF347" s="70">
        <f t="shared" si="463"/>
        <v>1.4849314891471268E+16</v>
      </c>
      <c r="BG347" s="70">
        <f t="shared" si="464"/>
        <v>1.0272788168758638E+23</v>
      </c>
      <c r="BH347" s="70">
        <f t="shared" si="465"/>
        <v>338875.73333333334</v>
      </c>
      <c r="BI347" s="99">
        <f t="shared" si="416"/>
        <v>59.031849312488752</v>
      </c>
      <c r="BK347" s="71">
        <f t="shared" si="466"/>
        <v>189</v>
      </c>
      <c r="BL347" s="71">
        <f t="shared" si="467"/>
        <v>7.8199999999999994</v>
      </c>
      <c r="BM347" s="71">
        <v>1</v>
      </c>
      <c r="BN347" s="62">
        <f t="shared" si="468"/>
        <v>1.76</v>
      </c>
      <c r="BO347" s="70">
        <f t="shared" si="425"/>
        <v>3595737600</v>
      </c>
      <c r="BP347" s="70">
        <f t="shared" si="469"/>
        <v>1196086155264</v>
      </c>
      <c r="BQ347" s="70">
        <f t="shared" si="470"/>
        <v>18712878128110.969</v>
      </c>
      <c r="BR347" s="70">
        <f t="shared" si="471"/>
        <v>1.3256304204569729E+23</v>
      </c>
      <c r="BS347" s="70">
        <f t="shared" si="472"/>
        <v>338875.73333333334</v>
      </c>
      <c r="BT347" s="99">
        <f t="shared" si="501"/>
        <v>15.645092158081759</v>
      </c>
      <c r="BV347" s="71">
        <f t="shared" si="473"/>
        <v>134</v>
      </c>
      <c r="BW347" s="71">
        <f t="shared" si="474"/>
        <v>9.8550000000000004</v>
      </c>
      <c r="BX347" s="71">
        <v>1</v>
      </c>
      <c r="BY347" s="62">
        <f t="shared" si="475"/>
        <v>2.0350000000000001</v>
      </c>
      <c r="BZ347" s="70">
        <f t="shared" si="426"/>
        <v>1411200</v>
      </c>
      <c r="CA347" s="70">
        <f t="shared" si="476"/>
        <v>384820128</v>
      </c>
      <c r="CB347" s="70">
        <f t="shared" si="477"/>
        <v>11514909059.336349</v>
      </c>
      <c r="CC347" s="70">
        <f t="shared" si="478"/>
        <v>1.6705994620976302E+23</v>
      </c>
      <c r="CD347" s="70">
        <f t="shared" si="479"/>
        <v>338875.73333333334</v>
      </c>
      <c r="CE347" s="99">
        <f t="shared" si="497"/>
        <v>29.922834647922443</v>
      </c>
      <c r="CG347" s="71">
        <f t="shared" si="480"/>
        <v>84</v>
      </c>
      <c r="CH347" s="71">
        <f t="shared" si="481"/>
        <v>12.14</v>
      </c>
      <c r="CI347" s="71">
        <v>1</v>
      </c>
      <c r="CJ347" s="62">
        <f t="shared" si="482"/>
        <v>2.2850000000000001</v>
      </c>
      <c r="CK347" s="70">
        <f t="shared" si="427"/>
        <v>8640</v>
      </c>
      <c r="CL347" s="70">
        <f t="shared" si="483"/>
        <v>1658361.6</v>
      </c>
      <c r="CM347" s="70">
        <f t="shared" si="484"/>
        <v>13852323.136687318</v>
      </c>
      <c r="CN347" s="70">
        <f t="shared" si="485"/>
        <v>2.0579479928833317E+23</v>
      </c>
      <c r="CO347" s="70">
        <f t="shared" si="486"/>
        <v>338875.73333333334</v>
      </c>
      <c r="CP347" s="99">
        <f t="shared" si="487"/>
        <v>8.3530173013456874</v>
      </c>
      <c r="CR347" s="71">
        <f t="shared" si="488"/>
        <v>21</v>
      </c>
      <c r="CS347" s="71">
        <f t="shared" si="489"/>
        <v>14.74</v>
      </c>
      <c r="CT347" s="71">
        <v>1</v>
      </c>
      <c r="CU347" s="62">
        <f t="shared" si="498"/>
        <v>2.6</v>
      </c>
      <c r="CV347" s="70">
        <f t="shared" si="428"/>
        <v>6</v>
      </c>
      <c r="CW347" s="70">
        <f t="shared" si="490"/>
        <v>327.60000000000002</v>
      </c>
      <c r="CX347" s="70">
        <f t="shared" si="491"/>
        <v>2709.0902004250106</v>
      </c>
      <c r="CY347" s="70">
        <f t="shared" si="492"/>
        <v>2.4986946799917881E+23</v>
      </c>
      <c r="CZ347" s="70">
        <f t="shared" si="493"/>
        <v>338875.73333333334</v>
      </c>
      <c r="DA347" s="99">
        <f t="shared" si="494"/>
        <v>8.2695061063034512</v>
      </c>
    </row>
    <row r="348" spans="1:105">
      <c r="A348" s="62">
        <v>8192</v>
      </c>
      <c r="B348" s="62">
        <f t="shared" si="429"/>
        <v>11.4</v>
      </c>
      <c r="C348" s="83">
        <f t="shared" si="500"/>
        <v>14.74</v>
      </c>
      <c r="D348" s="87"/>
      <c r="E348" s="65">
        <f t="shared" si="430"/>
        <v>3.8944999573221304E+20</v>
      </c>
      <c r="F348" s="62">
        <f t="shared" si="495"/>
        <v>68.400000000000034</v>
      </c>
      <c r="G348" s="66">
        <v>342</v>
      </c>
      <c r="H348" s="71">
        <f t="shared" si="431"/>
        <v>342</v>
      </c>
      <c r="I348" s="71">
        <f t="shared" si="432"/>
        <v>1</v>
      </c>
      <c r="J348" s="71">
        <v>1</v>
      </c>
      <c r="K348" s="62">
        <f t="shared" si="433"/>
        <v>1</v>
      </c>
      <c r="L348" s="70">
        <f t="shared" si="420"/>
        <v>1.984873086E+18</v>
      </c>
      <c r="M348" s="70">
        <f t="shared" si="434"/>
        <v>6.7882659541199998E+20</v>
      </c>
      <c r="N348" s="70">
        <f t="shared" si="435"/>
        <v>3.8944999573221304E+21</v>
      </c>
      <c r="O348" s="70">
        <f t="shared" si="436"/>
        <v>1.9472499786610654E+22</v>
      </c>
      <c r="P348" s="70">
        <f t="shared" si="437"/>
        <v>339148.79999999999</v>
      </c>
      <c r="Q348" s="99">
        <f t="shared" si="499"/>
        <v>5.7371057404703523</v>
      </c>
      <c r="S348" s="71">
        <f t="shared" si="438"/>
        <v>332</v>
      </c>
      <c r="T348" s="71">
        <f t="shared" si="439"/>
        <v>2.0499999999999998</v>
      </c>
      <c r="U348" s="71">
        <v>1</v>
      </c>
      <c r="V348" s="62">
        <f t="shared" si="440"/>
        <v>1.05</v>
      </c>
      <c r="W348" s="70">
        <f t="shared" si="421"/>
        <v>2.646497448E+17</v>
      </c>
      <c r="X348" s="70">
        <f t="shared" si="441"/>
        <v>9.2256901037280018E+19</v>
      </c>
      <c r="Y348" s="70">
        <f t="shared" si="442"/>
        <v>1.9959312281275906E+21</v>
      </c>
      <c r="Z348" s="70">
        <f t="shared" si="443"/>
        <v>3.9918624562551833E+22</v>
      </c>
      <c r="AA348" s="70">
        <f t="shared" si="444"/>
        <v>339148.79999999999</v>
      </c>
      <c r="AB348" s="99">
        <f t="shared" si="418"/>
        <v>21.63449244107014</v>
      </c>
      <c r="AD348" s="71">
        <f t="shared" si="445"/>
        <v>307</v>
      </c>
      <c r="AE348" s="71">
        <f t="shared" si="446"/>
        <v>3.2249999999999996</v>
      </c>
      <c r="AF348" s="71">
        <v>1</v>
      </c>
      <c r="AG348" s="62">
        <f t="shared" si="447"/>
        <v>1.175</v>
      </c>
      <c r="AH348" s="70">
        <f t="shared" si="422"/>
        <v>2.30539333248E+16</v>
      </c>
      <c r="AI348" s="70">
        <f t="shared" si="448"/>
        <v>8.3161300985884805E+18</v>
      </c>
      <c r="AJ348" s="70">
        <f t="shared" si="449"/>
        <v>9.8123143455967511E+19</v>
      </c>
      <c r="AK348" s="70">
        <f t="shared" si="450"/>
        <v>6.2798811811819345E+22</v>
      </c>
      <c r="AL348" s="70">
        <f t="shared" si="451"/>
        <v>339148.79999999999</v>
      </c>
      <c r="AM348" s="99">
        <f t="shared" si="496"/>
        <v>11.799135209852263</v>
      </c>
      <c r="AO348" s="71">
        <f t="shared" si="452"/>
        <v>277</v>
      </c>
      <c r="AP348" s="71">
        <f t="shared" si="453"/>
        <v>4.55</v>
      </c>
      <c r="AQ348" s="71">
        <v>1</v>
      </c>
      <c r="AR348" s="62">
        <f t="shared" si="454"/>
        <v>1.325</v>
      </c>
      <c r="AS348" s="70">
        <f t="shared" si="423"/>
        <v>131736761856000</v>
      </c>
      <c r="AT348" s="70">
        <f t="shared" si="455"/>
        <v>4.83506850201984E+16</v>
      </c>
      <c r="AU348" s="70">
        <f t="shared" si="456"/>
        <v>2.1630828620380388E+18</v>
      </c>
      <c r="AV348" s="70">
        <f t="shared" si="457"/>
        <v>8.8599874029078461E+22</v>
      </c>
      <c r="AW348" s="70">
        <f t="shared" si="458"/>
        <v>339148.79999999999</v>
      </c>
      <c r="AX348" s="99">
        <f t="shared" si="419"/>
        <v>44.737377787603535</v>
      </c>
      <c r="AZ348" s="71">
        <f t="shared" si="459"/>
        <v>240</v>
      </c>
      <c r="BA348" s="71">
        <f t="shared" si="460"/>
        <v>6.06</v>
      </c>
      <c r="BB348" s="71">
        <v>15</v>
      </c>
      <c r="BC348" s="62">
        <f t="shared" si="461"/>
        <v>1.51</v>
      </c>
      <c r="BD348" s="70">
        <f t="shared" si="424"/>
        <v>10455298560000</v>
      </c>
      <c r="BE348" s="70">
        <f t="shared" si="462"/>
        <v>3789000198144000</v>
      </c>
      <c r="BF348" s="70">
        <f t="shared" si="463"/>
        <v>1.7057383588666028E+16</v>
      </c>
      <c r="BG348" s="70">
        <f t="shared" si="464"/>
        <v>1.1800334870686054E+23</v>
      </c>
      <c r="BH348" s="70">
        <f t="shared" si="465"/>
        <v>339148.79999999999</v>
      </c>
      <c r="BI348" s="99">
        <f t="shared" si="416"/>
        <v>4.5018164942354453</v>
      </c>
      <c r="BK348" s="71">
        <f t="shared" si="466"/>
        <v>190</v>
      </c>
      <c r="BL348" s="71">
        <f t="shared" si="467"/>
        <v>7.8199999999999994</v>
      </c>
      <c r="BM348" s="71">
        <v>1</v>
      </c>
      <c r="BN348" s="62">
        <f t="shared" si="468"/>
        <v>1.76</v>
      </c>
      <c r="BO348" s="70">
        <f t="shared" si="425"/>
        <v>3595737600</v>
      </c>
      <c r="BP348" s="70">
        <f t="shared" si="469"/>
        <v>1202414653440</v>
      </c>
      <c r="BQ348" s="70">
        <f t="shared" si="470"/>
        <v>21495452323021.07</v>
      </c>
      <c r="BR348" s="70">
        <f t="shared" si="471"/>
        <v>1.522749483312953E+23</v>
      </c>
      <c r="BS348" s="70">
        <f t="shared" si="472"/>
        <v>339148.79999999999</v>
      </c>
      <c r="BT348" s="99">
        <f t="shared" si="501"/>
        <v>17.876904827735189</v>
      </c>
      <c r="BV348" s="71">
        <f t="shared" si="473"/>
        <v>135</v>
      </c>
      <c r="BW348" s="71">
        <f t="shared" si="474"/>
        <v>9.8550000000000004</v>
      </c>
      <c r="BX348" s="71">
        <v>1</v>
      </c>
      <c r="BY348" s="62">
        <f t="shared" si="475"/>
        <v>2.0350000000000001</v>
      </c>
      <c r="BZ348" s="70">
        <f t="shared" si="426"/>
        <v>1411200</v>
      </c>
      <c r="CA348" s="70">
        <f t="shared" si="476"/>
        <v>387691920</v>
      </c>
      <c r="CB348" s="70">
        <f t="shared" si="477"/>
        <v>13227157094.400122</v>
      </c>
      <c r="CC348" s="70">
        <f t="shared" si="478"/>
        <v>1.9190148539704798E+23</v>
      </c>
      <c r="CD348" s="70">
        <f t="shared" si="479"/>
        <v>339148.79999999999</v>
      </c>
      <c r="CE348" s="99">
        <f t="shared" si="497"/>
        <v>34.11770122627297</v>
      </c>
      <c r="CG348" s="71">
        <f t="shared" si="480"/>
        <v>85</v>
      </c>
      <c r="CH348" s="71">
        <f t="shared" si="481"/>
        <v>12.14</v>
      </c>
      <c r="CI348" s="71">
        <v>1</v>
      </c>
      <c r="CJ348" s="62">
        <f t="shared" si="482"/>
        <v>2.2850000000000001</v>
      </c>
      <c r="CK348" s="70">
        <f t="shared" si="427"/>
        <v>8640</v>
      </c>
      <c r="CL348" s="70">
        <f t="shared" si="483"/>
        <v>1678104</v>
      </c>
      <c r="CM348" s="70">
        <f t="shared" si="484"/>
        <v>15912140.800000088</v>
      </c>
      <c r="CN348" s="70">
        <f t="shared" si="485"/>
        <v>2.3639614740945332E+23</v>
      </c>
      <c r="CO348" s="70">
        <f t="shared" si="486"/>
        <v>339148.79999999999</v>
      </c>
      <c r="CP348" s="99">
        <f t="shared" si="487"/>
        <v>9.4822137364550034</v>
      </c>
      <c r="CR348" s="71">
        <f t="shared" si="488"/>
        <v>22</v>
      </c>
      <c r="CS348" s="71">
        <f t="shared" si="489"/>
        <v>14.74</v>
      </c>
      <c r="CT348" s="71">
        <v>1</v>
      </c>
      <c r="CU348" s="62">
        <f t="shared" si="498"/>
        <v>2.6</v>
      </c>
      <c r="CV348" s="70">
        <f t="shared" si="428"/>
        <v>6</v>
      </c>
      <c r="CW348" s="70">
        <f t="shared" si="490"/>
        <v>343.2</v>
      </c>
      <c r="CX348" s="70">
        <f t="shared" si="491"/>
        <v>3111.9274567667981</v>
      </c>
      <c r="CY348" s="70">
        <f t="shared" si="492"/>
        <v>2.8702464685464102E+23</v>
      </c>
      <c r="CZ348" s="70">
        <f t="shared" si="493"/>
        <v>339148.79999999999</v>
      </c>
      <c r="DA348" s="99">
        <f t="shared" si="494"/>
        <v>9.0673876945419529</v>
      </c>
    </row>
    <row r="349" spans="1:105">
      <c r="A349" s="62">
        <v>8192</v>
      </c>
      <c r="B349" s="62">
        <f t="shared" si="429"/>
        <v>11.433333333333334</v>
      </c>
      <c r="C349" s="83">
        <f t="shared" si="500"/>
        <v>14.74</v>
      </c>
      <c r="D349" s="87"/>
      <c r="E349" s="65">
        <f t="shared" si="430"/>
        <v>4.4736056945119547E+20</v>
      </c>
      <c r="F349" s="62">
        <f t="shared" si="495"/>
        <v>68.600000000000037</v>
      </c>
      <c r="G349" s="66">
        <v>343</v>
      </c>
      <c r="H349" s="71">
        <f t="shared" si="431"/>
        <v>343</v>
      </c>
      <c r="I349" s="71">
        <f t="shared" si="432"/>
        <v>1</v>
      </c>
      <c r="J349" s="71">
        <v>1</v>
      </c>
      <c r="K349" s="62">
        <f t="shared" si="433"/>
        <v>1</v>
      </c>
      <c r="L349" s="70">
        <f t="shared" si="420"/>
        <v>1.984873086E+18</v>
      </c>
      <c r="M349" s="70">
        <f t="shared" si="434"/>
        <v>6.8081146849800002E+20</v>
      </c>
      <c r="N349" s="70">
        <f t="shared" si="435"/>
        <v>4.4736056945119545E+21</v>
      </c>
      <c r="O349" s="70">
        <f t="shared" si="436"/>
        <v>2.2368028472559775E+22</v>
      </c>
      <c r="P349" s="70">
        <f t="shared" si="437"/>
        <v>339421.8666666667</v>
      </c>
      <c r="Q349" s="99">
        <f t="shared" si="499"/>
        <v>6.5709905039960361</v>
      </c>
      <c r="S349" s="71">
        <f t="shared" si="438"/>
        <v>333</v>
      </c>
      <c r="T349" s="71">
        <f t="shared" si="439"/>
        <v>2.0499999999999998</v>
      </c>
      <c r="U349" s="71">
        <v>1</v>
      </c>
      <c r="V349" s="62">
        <f t="shared" si="440"/>
        <v>1.05</v>
      </c>
      <c r="W349" s="70">
        <f t="shared" si="421"/>
        <v>2.646497448E+17</v>
      </c>
      <c r="X349" s="70">
        <f t="shared" si="441"/>
        <v>9.2534783269319999E+19</v>
      </c>
      <c r="Y349" s="70">
        <f t="shared" si="442"/>
        <v>2.2927229184373752E+21</v>
      </c>
      <c r="Z349" s="70">
        <f t="shared" si="443"/>
        <v>4.5854458368747532E+22</v>
      </c>
      <c r="AA349" s="70">
        <f t="shared" si="444"/>
        <v>339421.8666666667</v>
      </c>
      <c r="AB349" s="99">
        <f t="shared" si="418"/>
        <v>24.776876731471525</v>
      </c>
      <c r="AD349" s="71">
        <f t="shared" si="445"/>
        <v>308</v>
      </c>
      <c r="AE349" s="71">
        <f t="shared" si="446"/>
        <v>3.2249999999999996</v>
      </c>
      <c r="AF349" s="71">
        <v>1</v>
      </c>
      <c r="AG349" s="62">
        <f t="shared" si="447"/>
        <v>1.175</v>
      </c>
      <c r="AH349" s="70">
        <f t="shared" si="422"/>
        <v>2.30539333248E+16</v>
      </c>
      <c r="AI349" s="70">
        <f t="shared" si="448"/>
        <v>8.34321847024512E+18</v>
      </c>
      <c r="AJ349" s="70">
        <f t="shared" si="449"/>
        <v>1.1271389347500797E+20</v>
      </c>
      <c r="AK349" s="70">
        <f t="shared" si="450"/>
        <v>7.2136891824005263E+22</v>
      </c>
      <c r="AL349" s="70">
        <f t="shared" si="451"/>
        <v>339421.8666666667</v>
      </c>
      <c r="AM349" s="99">
        <f t="shared" si="496"/>
        <v>13.509641857873643</v>
      </c>
      <c r="AO349" s="71">
        <f t="shared" si="452"/>
        <v>278</v>
      </c>
      <c r="AP349" s="71">
        <f t="shared" si="453"/>
        <v>4.55</v>
      </c>
      <c r="AQ349" s="71">
        <v>1</v>
      </c>
      <c r="AR349" s="62">
        <f t="shared" si="454"/>
        <v>1.325</v>
      </c>
      <c r="AS349" s="70">
        <f t="shared" si="423"/>
        <v>131736761856000</v>
      </c>
      <c r="AT349" s="70">
        <f t="shared" si="455"/>
        <v>4.85252362296576E+16</v>
      </c>
      <c r="AU349" s="70">
        <f t="shared" si="456"/>
        <v>2.4847297253453737E+18</v>
      </c>
      <c r="AV349" s="70">
        <f t="shared" si="457"/>
        <v>1.0177452955014696E+23</v>
      </c>
      <c r="AW349" s="70">
        <f t="shared" si="458"/>
        <v>339421.8666666667</v>
      </c>
      <c r="AX349" s="99">
        <f t="shared" si="419"/>
        <v>51.204897047502868</v>
      </c>
      <c r="AZ349" s="71">
        <f t="shared" si="459"/>
        <v>241</v>
      </c>
      <c r="BA349" s="71">
        <f t="shared" si="460"/>
        <v>6.06</v>
      </c>
      <c r="BB349" s="71">
        <v>1</v>
      </c>
      <c r="BC349" s="62">
        <f t="shared" si="461"/>
        <v>1.51</v>
      </c>
      <c r="BD349" s="70">
        <f t="shared" si="424"/>
        <v>10455298560000</v>
      </c>
      <c r="BE349" s="70">
        <f t="shared" si="462"/>
        <v>3804787698969600</v>
      </c>
      <c r="BF349" s="70">
        <f t="shared" si="463"/>
        <v>1.9593788468854088E+16</v>
      </c>
      <c r="BG349" s="70">
        <f t="shared" si="464"/>
        <v>1.3555025254371221E+23</v>
      </c>
      <c r="BH349" s="70">
        <f t="shared" si="465"/>
        <v>339421.8666666667</v>
      </c>
      <c r="BI349" s="99">
        <f t="shared" si="416"/>
        <v>5.1497718188482402</v>
      </c>
      <c r="BK349" s="71">
        <f t="shared" si="466"/>
        <v>191</v>
      </c>
      <c r="BL349" s="71">
        <f t="shared" si="467"/>
        <v>7.8199999999999994</v>
      </c>
      <c r="BM349" s="71">
        <v>1</v>
      </c>
      <c r="BN349" s="62">
        <f t="shared" si="468"/>
        <v>1.76</v>
      </c>
      <c r="BO349" s="70">
        <f t="shared" si="425"/>
        <v>3595737600</v>
      </c>
      <c r="BP349" s="70">
        <f t="shared" si="469"/>
        <v>1208743151616</v>
      </c>
      <c r="BQ349" s="70">
        <f t="shared" si="470"/>
        <v>24691790723371.5</v>
      </c>
      <c r="BR349" s="70">
        <f t="shared" si="471"/>
        <v>1.7491798265541742E+23</v>
      </c>
      <c r="BS349" s="70">
        <f t="shared" si="472"/>
        <v>339421.8666666667</v>
      </c>
      <c r="BT349" s="99">
        <f t="shared" si="501"/>
        <v>20.427657182884889</v>
      </c>
      <c r="BV349" s="71">
        <f t="shared" si="473"/>
        <v>136</v>
      </c>
      <c r="BW349" s="71">
        <f t="shared" si="474"/>
        <v>9.8550000000000004</v>
      </c>
      <c r="BX349" s="71">
        <v>1</v>
      </c>
      <c r="BY349" s="62">
        <f t="shared" si="475"/>
        <v>2.0350000000000001</v>
      </c>
      <c r="BZ349" s="70">
        <f t="shared" si="426"/>
        <v>1411200</v>
      </c>
      <c r="CA349" s="70">
        <f t="shared" si="476"/>
        <v>390563712</v>
      </c>
      <c r="CB349" s="70">
        <f t="shared" si="477"/>
        <v>15194013595.624783</v>
      </c>
      <c r="CC349" s="70">
        <f t="shared" si="478"/>
        <v>2.204369205970766E+23</v>
      </c>
      <c r="CD349" s="70">
        <f t="shared" si="479"/>
        <v>339421.8666666667</v>
      </c>
      <c r="CE349" s="99">
        <f t="shared" si="497"/>
        <v>38.90277854493759</v>
      </c>
      <c r="CG349" s="71">
        <f t="shared" si="480"/>
        <v>86</v>
      </c>
      <c r="CH349" s="71">
        <f t="shared" si="481"/>
        <v>12.14</v>
      </c>
      <c r="CI349" s="71">
        <v>1</v>
      </c>
      <c r="CJ349" s="62">
        <f t="shared" si="482"/>
        <v>2.2850000000000001</v>
      </c>
      <c r="CK349" s="70">
        <f t="shared" si="427"/>
        <v>8640</v>
      </c>
      <c r="CL349" s="70">
        <f t="shared" si="483"/>
        <v>1697846.4000000001</v>
      </c>
      <c r="CM349" s="70">
        <f t="shared" si="484"/>
        <v>18278249.961441308</v>
      </c>
      <c r="CN349" s="70">
        <f t="shared" si="485"/>
        <v>2.7154786565687564E+23</v>
      </c>
      <c r="CO349" s="70">
        <f t="shared" si="486"/>
        <v>339421.8666666667</v>
      </c>
      <c r="CP349" s="99">
        <f t="shared" si="487"/>
        <v>10.76554979381015</v>
      </c>
      <c r="CR349" s="71">
        <f t="shared" si="488"/>
        <v>23</v>
      </c>
      <c r="CS349" s="71">
        <f t="shared" si="489"/>
        <v>14.74</v>
      </c>
      <c r="CT349" s="71">
        <v>1</v>
      </c>
      <c r="CU349" s="62">
        <f t="shared" si="498"/>
        <v>2.6</v>
      </c>
      <c r="CV349" s="70">
        <f t="shared" si="428"/>
        <v>6</v>
      </c>
      <c r="CW349" s="70">
        <f t="shared" si="490"/>
        <v>358.8</v>
      </c>
      <c r="CX349" s="70">
        <f t="shared" si="491"/>
        <v>3574.6659504581285</v>
      </c>
      <c r="CY349" s="70">
        <f t="shared" si="492"/>
        <v>3.2970473968553108E+23</v>
      </c>
      <c r="CZ349" s="70">
        <f t="shared" si="493"/>
        <v>339421.8666666667</v>
      </c>
      <c r="DA349" s="99">
        <f t="shared" si="494"/>
        <v>9.962837097151974</v>
      </c>
    </row>
    <row r="350" spans="1:105">
      <c r="A350" s="62">
        <v>8192</v>
      </c>
      <c r="B350" s="62">
        <f t="shared" si="429"/>
        <v>11.466666666666667</v>
      </c>
      <c r="C350" s="83">
        <f t="shared" si="500"/>
        <v>14.74</v>
      </c>
      <c r="D350" s="87"/>
      <c r="E350" s="65">
        <f t="shared" si="430"/>
        <v>5.1388235021912506E+20</v>
      </c>
      <c r="F350" s="62">
        <f t="shared" si="495"/>
        <v>68.800000000000026</v>
      </c>
      <c r="G350" s="66">
        <v>344</v>
      </c>
      <c r="H350" s="71">
        <f t="shared" si="431"/>
        <v>344</v>
      </c>
      <c r="I350" s="71">
        <f t="shared" si="432"/>
        <v>1</v>
      </c>
      <c r="J350" s="71">
        <v>1</v>
      </c>
      <c r="K350" s="62">
        <f t="shared" si="433"/>
        <v>1</v>
      </c>
      <c r="L350" s="70">
        <f t="shared" si="420"/>
        <v>1.984873086E+18</v>
      </c>
      <c r="M350" s="70">
        <f t="shared" si="434"/>
        <v>6.8279634158400006E+20</v>
      </c>
      <c r="N350" s="70">
        <f t="shared" si="435"/>
        <v>5.1388235021912501E+21</v>
      </c>
      <c r="O350" s="70">
        <f t="shared" si="436"/>
        <v>2.5694117510956255E+22</v>
      </c>
      <c r="P350" s="70">
        <f t="shared" si="437"/>
        <v>339694.93333333335</v>
      </c>
      <c r="Q350" s="99">
        <f t="shared" si="499"/>
        <v>7.5261438722267284</v>
      </c>
      <c r="S350" s="71">
        <f t="shared" si="438"/>
        <v>334</v>
      </c>
      <c r="T350" s="71">
        <f t="shared" si="439"/>
        <v>2.0499999999999998</v>
      </c>
      <c r="U350" s="71">
        <v>1</v>
      </c>
      <c r="V350" s="62">
        <f t="shared" si="440"/>
        <v>1.05</v>
      </c>
      <c r="W350" s="70">
        <f t="shared" si="421"/>
        <v>2.646497448E+17</v>
      </c>
      <c r="X350" s="70">
        <f t="shared" si="441"/>
        <v>9.2812665501360013E+19</v>
      </c>
      <c r="Y350" s="70">
        <f t="shared" si="442"/>
        <v>2.633647044873014E+21</v>
      </c>
      <c r="Z350" s="70">
        <f t="shared" si="443"/>
        <v>5.2672940897460313E+22</v>
      </c>
      <c r="AA350" s="70">
        <f t="shared" si="444"/>
        <v>339694.93333333335</v>
      </c>
      <c r="AB350" s="99">
        <f t="shared" si="418"/>
        <v>28.375944496868506</v>
      </c>
      <c r="AD350" s="71">
        <f t="shared" si="445"/>
        <v>309</v>
      </c>
      <c r="AE350" s="71">
        <f t="shared" si="446"/>
        <v>3.2249999999999996</v>
      </c>
      <c r="AF350" s="71">
        <v>1</v>
      </c>
      <c r="AG350" s="62">
        <f t="shared" si="447"/>
        <v>1.175</v>
      </c>
      <c r="AH350" s="70">
        <f t="shared" si="422"/>
        <v>2.30539333248E+16</v>
      </c>
      <c r="AI350" s="70">
        <f t="shared" si="448"/>
        <v>8.3703068419017605E+18</v>
      </c>
      <c r="AJ350" s="70">
        <f t="shared" si="449"/>
        <v>1.2947426402005269E+20</v>
      </c>
      <c r="AK350" s="70">
        <f t="shared" si="450"/>
        <v>8.2863528972833903E+22</v>
      </c>
      <c r="AL350" s="70">
        <f t="shared" si="451"/>
        <v>339694.93333333335</v>
      </c>
      <c r="AM350" s="99">
        <f t="shared" si="496"/>
        <v>15.468281684956214</v>
      </c>
      <c r="AO350" s="71">
        <f t="shared" si="452"/>
        <v>279</v>
      </c>
      <c r="AP350" s="71">
        <f t="shared" si="453"/>
        <v>4.55</v>
      </c>
      <c r="AQ350" s="71">
        <v>1</v>
      </c>
      <c r="AR350" s="62">
        <f t="shared" si="454"/>
        <v>1.325</v>
      </c>
      <c r="AS350" s="70">
        <f t="shared" si="423"/>
        <v>131736761856000</v>
      </c>
      <c r="AT350" s="70">
        <f t="shared" si="455"/>
        <v>4.86997874391168E+16</v>
      </c>
      <c r="AU350" s="70">
        <f t="shared" si="456"/>
        <v>2.8542049481164662E+18</v>
      </c>
      <c r="AV350" s="70">
        <f t="shared" si="457"/>
        <v>1.1690823467485094E+23</v>
      </c>
      <c r="AW350" s="70">
        <f t="shared" si="458"/>
        <v>339694.93333333335</v>
      </c>
      <c r="AX350" s="99">
        <f t="shared" si="419"/>
        <v>58.608160285806555</v>
      </c>
      <c r="AZ350" s="71">
        <f t="shared" si="459"/>
        <v>242</v>
      </c>
      <c r="BA350" s="71">
        <f t="shared" si="460"/>
        <v>6.06</v>
      </c>
      <c r="BB350" s="71">
        <v>1</v>
      </c>
      <c r="BC350" s="62">
        <f t="shared" si="461"/>
        <v>1.51</v>
      </c>
      <c r="BD350" s="70">
        <f t="shared" si="424"/>
        <v>10455298560000</v>
      </c>
      <c r="BE350" s="70">
        <f t="shared" si="462"/>
        <v>3820575199795200</v>
      </c>
      <c r="BF350" s="70">
        <f t="shared" si="463"/>
        <v>2.2507352582332568E+16</v>
      </c>
      <c r="BG350" s="70">
        <f t="shared" si="464"/>
        <v>1.557063521163949E+23</v>
      </c>
      <c r="BH350" s="70">
        <f t="shared" si="465"/>
        <v>339694.93333333335</v>
      </c>
      <c r="BI350" s="99">
        <f t="shared" si="416"/>
        <v>5.8910900598263485</v>
      </c>
      <c r="BK350" s="71">
        <f t="shared" si="466"/>
        <v>192</v>
      </c>
      <c r="BL350" s="71">
        <f t="shared" si="467"/>
        <v>7.8199999999999994</v>
      </c>
      <c r="BM350" s="71">
        <v>1</v>
      </c>
      <c r="BN350" s="62">
        <f t="shared" si="468"/>
        <v>1.76</v>
      </c>
      <c r="BO350" s="70">
        <f t="shared" si="425"/>
        <v>3595737600</v>
      </c>
      <c r="BP350" s="70">
        <f t="shared" si="469"/>
        <v>1215071649792</v>
      </c>
      <c r="BQ350" s="70">
        <f t="shared" si="470"/>
        <v>28363419385867.895</v>
      </c>
      <c r="BR350" s="70">
        <f t="shared" si="471"/>
        <v>2.0092799893567789E+23</v>
      </c>
      <c r="BS350" s="70">
        <f t="shared" si="472"/>
        <v>339694.93333333335</v>
      </c>
      <c r="BT350" s="99">
        <f t="shared" si="501"/>
        <v>23.343001534702285</v>
      </c>
      <c r="BV350" s="71">
        <f t="shared" si="473"/>
        <v>137</v>
      </c>
      <c r="BW350" s="71">
        <f t="shared" si="474"/>
        <v>9.8550000000000004</v>
      </c>
      <c r="BX350" s="71">
        <v>1</v>
      </c>
      <c r="BY350" s="62">
        <f t="shared" si="475"/>
        <v>2.0350000000000001</v>
      </c>
      <c r="BZ350" s="70">
        <f t="shared" si="426"/>
        <v>1411200</v>
      </c>
      <c r="CA350" s="70">
        <f t="shared" si="476"/>
        <v>393435504</v>
      </c>
      <c r="CB350" s="70">
        <f t="shared" si="477"/>
        <v>17453338423.096775</v>
      </c>
      <c r="CC350" s="70">
        <f t="shared" si="478"/>
        <v>2.532155280704739E+23</v>
      </c>
      <c r="CD350" s="70">
        <f t="shared" si="479"/>
        <v>339694.93333333335</v>
      </c>
      <c r="CE350" s="99">
        <f t="shared" si="497"/>
        <v>44.361371166687526</v>
      </c>
      <c r="CG350" s="71">
        <f t="shared" si="480"/>
        <v>87</v>
      </c>
      <c r="CH350" s="71">
        <f t="shared" si="481"/>
        <v>12.14</v>
      </c>
      <c r="CI350" s="71">
        <v>1</v>
      </c>
      <c r="CJ350" s="62">
        <f t="shared" si="482"/>
        <v>2.2850000000000001</v>
      </c>
      <c r="CK350" s="70">
        <f t="shared" si="427"/>
        <v>8640</v>
      </c>
      <c r="CL350" s="70">
        <f t="shared" si="483"/>
        <v>1717588.8</v>
      </c>
      <c r="CM350" s="70">
        <f t="shared" si="484"/>
        <v>20996195.662932254</v>
      </c>
      <c r="CN350" s="70">
        <f t="shared" si="485"/>
        <v>3.1192658658300895E+23</v>
      </c>
      <c r="CO350" s="70">
        <f t="shared" si="486"/>
        <v>339694.93333333335</v>
      </c>
      <c r="CP350" s="99">
        <f t="shared" si="487"/>
        <v>12.224227162480481</v>
      </c>
      <c r="CR350" s="71">
        <f t="shared" si="488"/>
        <v>24</v>
      </c>
      <c r="CS350" s="71">
        <f t="shared" si="489"/>
        <v>14.74</v>
      </c>
      <c r="CT350" s="71">
        <v>1</v>
      </c>
      <c r="CU350" s="62">
        <f t="shared" si="498"/>
        <v>2.6</v>
      </c>
      <c r="CV350" s="70">
        <f t="shared" si="428"/>
        <v>6</v>
      </c>
      <c r="CW350" s="70">
        <f t="shared" si="490"/>
        <v>374.40000000000003</v>
      </c>
      <c r="CX350" s="70">
        <f t="shared" si="491"/>
        <v>4106.212896955165</v>
      </c>
      <c r="CY350" s="70">
        <f t="shared" si="492"/>
        <v>3.7873129211149518E+23</v>
      </c>
      <c r="CZ350" s="70">
        <f t="shared" si="493"/>
        <v>339694.93333333335</v>
      </c>
      <c r="DA350" s="99">
        <f t="shared" si="494"/>
        <v>10.967448976910163</v>
      </c>
    </row>
    <row r="351" spans="1:105">
      <c r="A351" s="62">
        <v>8192</v>
      </c>
      <c r="B351" s="62">
        <f t="shared" si="429"/>
        <v>11.5</v>
      </c>
      <c r="C351" s="83">
        <f t="shared" si="500"/>
        <v>14.74</v>
      </c>
      <c r="D351" s="87"/>
      <c r="E351" s="65">
        <f t="shared" si="430"/>
        <v>5.9029581035871928E+20</v>
      </c>
      <c r="F351" s="62">
        <f t="shared" si="495"/>
        <v>69.000000000000028</v>
      </c>
      <c r="G351" s="66">
        <v>345</v>
      </c>
      <c r="H351" s="71">
        <f t="shared" si="431"/>
        <v>345</v>
      </c>
      <c r="I351" s="71">
        <f t="shared" si="432"/>
        <v>1</v>
      </c>
      <c r="J351" s="71">
        <v>1</v>
      </c>
      <c r="K351" s="62">
        <f t="shared" si="433"/>
        <v>1</v>
      </c>
      <c r="L351" s="70">
        <f t="shared" si="420"/>
        <v>1.984873086E+18</v>
      </c>
      <c r="M351" s="70">
        <f t="shared" si="434"/>
        <v>6.8478121466999996E+20</v>
      </c>
      <c r="N351" s="70">
        <f t="shared" si="435"/>
        <v>5.9029581035871928E+21</v>
      </c>
      <c r="O351" s="70">
        <f t="shared" si="436"/>
        <v>2.9514790517935962E+22</v>
      </c>
      <c r="P351" s="70">
        <f t="shared" si="437"/>
        <v>339968</v>
      </c>
      <c r="Q351" s="99">
        <f t="shared" si="499"/>
        <v>8.6202103345254031</v>
      </c>
      <c r="S351" s="71">
        <f t="shared" si="438"/>
        <v>335</v>
      </c>
      <c r="T351" s="71">
        <f t="shared" si="439"/>
        <v>2.0499999999999998</v>
      </c>
      <c r="U351" s="71">
        <v>1</v>
      </c>
      <c r="V351" s="62">
        <f t="shared" si="440"/>
        <v>1.05</v>
      </c>
      <c r="W351" s="70">
        <f t="shared" si="421"/>
        <v>2.646497448E+17</v>
      </c>
      <c r="X351" s="70">
        <f t="shared" si="441"/>
        <v>9.3090547733399994E+19</v>
      </c>
      <c r="Y351" s="70">
        <f t="shared" si="442"/>
        <v>3.0252660280884336E+21</v>
      </c>
      <c r="Z351" s="70">
        <f t="shared" si="443"/>
        <v>6.050532056176873E+22</v>
      </c>
      <c r="AA351" s="70">
        <f t="shared" si="444"/>
        <v>339968</v>
      </c>
      <c r="AB351" s="99">
        <f t="shared" si="418"/>
        <v>32.498101061263789</v>
      </c>
      <c r="AD351" s="71">
        <f t="shared" si="445"/>
        <v>310</v>
      </c>
      <c r="AE351" s="71">
        <f t="shared" si="446"/>
        <v>3.2249999999999996</v>
      </c>
      <c r="AF351" s="71">
        <v>1</v>
      </c>
      <c r="AG351" s="62">
        <f t="shared" si="447"/>
        <v>1.175</v>
      </c>
      <c r="AH351" s="70">
        <f t="shared" si="422"/>
        <v>2.30539333248E+16</v>
      </c>
      <c r="AI351" s="70">
        <f t="shared" si="448"/>
        <v>8.3973952135584E+18</v>
      </c>
      <c r="AJ351" s="70">
        <f t="shared" si="449"/>
        <v>1.4872687409428631E+20</v>
      </c>
      <c r="AK351" s="70">
        <f t="shared" si="450"/>
        <v>9.5185199420343484E+22</v>
      </c>
      <c r="AL351" s="70">
        <f t="shared" si="451"/>
        <v>339968</v>
      </c>
      <c r="AM351" s="99">
        <f t="shared" si="496"/>
        <v>17.711072339926613</v>
      </c>
      <c r="AO351" s="71">
        <f t="shared" si="452"/>
        <v>280</v>
      </c>
      <c r="AP351" s="71">
        <f t="shared" si="453"/>
        <v>4.55</v>
      </c>
      <c r="AQ351" s="71">
        <v>15</v>
      </c>
      <c r="AR351" s="62">
        <f t="shared" si="454"/>
        <v>1.325</v>
      </c>
      <c r="AS351" s="70">
        <f t="shared" si="423"/>
        <v>1976051427840000</v>
      </c>
      <c r="AT351" s="70">
        <f t="shared" si="455"/>
        <v>7.3311507972864E+17</v>
      </c>
      <c r="AU351" s="70">
        <f t="shared" si="456"/>
        <v>3.278620528725782E+18</v>
      </c>
      <c r="AV351" s="70">
        <f t="shared" si="457"/>
        <v>1.3429229685660862E+23</v>
      </c>
      <c r="AW351" s="70">
        <f t="shared" si="458"/>
        <v>339968</v>
      </c>
      <c r="AX351" s="99">
        <f t="shared" si="419"/>
        <v>4.4721771784306386</v>
      </c>
      <c r="AZ351" s="71">
        <f t="shared" si="459"/>
        <v>243</v>
      </c>
      <c r="BA351" s="71">
        <f t="shared" si="460"/>
        <v>6.06</v>
      </c>
      <c r="BB351" s="71">
        <v>1</v>
      </c>
      <c r="BC351" s="62">
        <f t="shared" si="461"/>
        <v>1.51</v>
      </c>
      <c r="BD351" s="70">
        <f t="shared" si="424"/>
        <v>10455298560000</v>
      </c>
      <c r="BE351" s="70">
        <f t="shared" si="462"/>
        <v>3836362700620800</v>
      </c>
      <c r="BF351" s="70">
        <f t="shared" si="463"/>
        <v>2.5854158886663688E+16</v>
      </c>
      <c r="BG351" s="70">
        <f t="shared" si="464"/>
        <v>1.7885963053869194E+23</v>
      </c>
      <c r="BH351" s="70">
        <f t="shared" si="465"/>
        <v>339968</v>
      </c>
      <c r="BI351" s="99">
        <f t="shared" ref="BI351:BI414" si="502">BF351/BE351</f>
        <v>6.739237372545607</v>
      </c>
      <c r="BK351" s="71">
        <f t="shared" si="466"/>
        <v>193</v>
      </c>
      <c r="BL351" s="71">
        <f t="shared" si="467"/>
        <v>7.8199999999999994</v>
      </c>
      <c r="BM351" s="71">
        <v>1</v>
      </c>
      <c r="BN351" s="62">
        <f t="shared" si="468"/>
        <v>1.76</v>
      </c>
      <c r="BO351" s="70">
        <f t="shared" si="425"/>
        <v>3595737600</v>
      </c>
      <c r="BP351" s="70">
        <f t="shared" si="469"/>
        <v>1221400147968</v>
      </c>
      <c r="BQ351" s="70">
        <f t="shared" si="470"/>
        <v>32581013190637.465</v>
      </c>
      <c r="BR351" s="70">
        <f t="shared" si="471"/>
        <v>2.3080566185025921E+23</v>
      </c>
      <c r="BS351" s="70">
        <f t="shared" si="472"/>
        <v>339968</v>
      </c>
      <c r="BT351" s="99">
        <f t="shared" si="501"/>
        <v>26.675134471566373</v>
      </c>
      <c r="BV351" s="71">
        <f t="shared" si="473"/>
        <v>138</v>
      </c>
      <c r="BW351" s="71">
        <f t="shared" si="474"/>
        <v>9.8550000000000004</v>
      </c>
      <c r="BX351" s="71">
        <v>1</v>
      </c>
      <c r="BY351" s="62">
        <f t="shared" si="475"/>
        <v>2.0350000000000001</v>
      </c>
      <c r="BZ351" s="70">
        <f t="shared" si="426"/>
        <v>1411200</v>
      </c>
      <c r="CA351" s="70">
        <f t="shared" si="476"/>
        <v>396307296</v>
      </c>
      <c r="CB351" s="70">
        <f t="shared" si="477"/>
        <v>20048621135.81781</v>
      </c>
      <c r="CC351" s="70">
        <f t="shared" si="478"/>
        <v>2.9086826055425892E+23</v>
      </c>
      <c r="CD351" s="70">
        <f t="shared" si="479"/>
        <v>339968</v>
      </c>
      <c r="CE351" s="99">
        <f t="shared" si="497"/>
        <v>50.588574417307242</v>
      </c>
      <c r="CG351" s="71">
        <f t="shared" si="480"/>
        <v>88</v>
      </c>
      <c r="CH351" s="71">
        <f t="shared" si="481"/>
        <v>12.14</v>
      </c>
      <c r="CI351" s="71">
        <v>1</v>
      </c>
      <c r="CJ351" s="62">
        <f t="shared" si="482"/>
        <v>2.2850000000000001</v>
      </c>
      <c r="CK351" s="70">
        <f t="shared" si="427"/>
        <v>8640</v>
      </c>
      <c r="CL351" s="70">
        <f t="shared" si="483"/>
        <v>1737331.2000000002</v>
      </c>
      <c r="CM351" s="70">
        <f t="shared" si="484"/>
        <v>24118295.419206161</v>
      </c>
      <c r="CN351" s="70">
        <f t="shared" si="485"/>
        <v>3.5830955688774265E+23</v>
      </c>
      <c r="CO351" s="70">
        <f t="shared" si="486"/>
        <v>339968</v>
      </c>
      <c r="CP351" s="99">
        <f t="shared" si="487"/>
        <v>13.882382023189452</v>
      </c>
      <c r="CR351" s="71">
        <f t="shared" si="488"/>
        <v>25</v>
      </c>
      <c r="CS351" s="71">
        <f t="shared" si="489"/>
        <v>14.74</v>
      </c>
      <c r="CT351" s="71">
        <v>1</v>
      </c>
      <c r="CU351" s="62">
        <f t="shared" si="498"/>
        <v>2.6</v>
      </c>
      <c r="CV351" s="70">
        <f t="shared" si="428"/>
        <v>6</v>
      </c>
      <c r="CW351" s="70">
        <f t="shared" si="490"/>
        <v>390</v>
      </c>
      <c r="CX351" s="70">
        <f t="shared" si="491"/>
        <v>4716.8000000000084</v>
      </c>
      <c r="CY351" s="70">
        <f t="shared" si="492"/>
        <v>4.3504801223437613E+23</v>
      </c>
      <c r="CZ351" s="70">
        <f t="shared" si="493"/>
        <v>339968</v>
      </c>
      <c r="DA351" s="99">
        <f t="shared" si="494"/>
        <v>12.094358974358995</v>
      </c>
    </row>
    <row r="352" spans="1:105">
      <c r="A352" s="62">
        <v>8192</v>
      </c>
      <c r="B352" s="62">
        <f t="shared" si="429"/>
        <v>11.533333333333333</v>
      </c>
      <c r="C352" s="83">
        <f t="shared" si="500"/>
        <v>14.74</v>
      </c>
      <c r="D352" s="87"/>
      <c r="E352" s="65">
        <f t="shared" si="430"/>
        <v>6.7807182632070257E+20</v>
      </c>
      <c r="F352" s="62">
        <f t="shared" si="495"/>
        <v>69.200000000000031</v>
      </c>
      <c r="G352" s="66">
        <v>346</v>
      </c>
      <c r="H352" s="71">
        <f t="shared" si="431"/>
        <v>346</v>
      </c>
      <c r="I352" s="71">
        <f t="shared" si="432"/>
        <v>1</v>
      </c>
      <c r="J352" s="71">
        <v>1</v>
      </c>
      <c r="K352" s="62">
        <f t="shared" si="433"/>
        <v>1</v>
      </c>
      <c r="L352" s="70">
        <f t="shared" si="420"/>
        <v>1.984873086E+18</v>
      </c>
      <c r="M352" s="70">
        <f t="shared" si="434"/>
        <v>6.86766087756E+20</v>
      </c>
      <c r="N352" s="70">
        <f t="shared" si="435"/>
        <v>6.7807182632070257E+21</v>
      </c>
      <c r="O352" s="70">
        <f t="shared" si="436"/>
        <v>3.390359131603513E+22</v>
      </c>
      <c r="P352" s="70">
        <f t="shared" si="437"/>
        <v>340241.06666666665</v>
      </c>
      <c r="Q352" s="99">
        <f t="shared" si="499"/>
        <v>9.8734028719486453</v>
      </c>
      <c r="S352" s="71">
        <f t="shared" si="438"/>
        <v>336</v>
      </c>
      <c r="T352" s="71">
        <f t="shared" si="439"/>
        <v>2.0499999999999998</v>
      </c>
      <c r="U352" s="71">
        <v>1</v>
      </c>
      <c r="V352" s="62">
        <f t="shared" si="440"/>
        <v>1.05</v>
      </c>
      <c r="W352" s="70">
        <f t="shared" si="421"/>
        <v>2.646497448E+17</v>
      </c>
      <c r="X352" s="70">
        <f t="shared" si="441"/>
        <v>9.3368429965440008E+19</v>
      </c>
      <c r="Y352" s="70">
        <f t="shared" si="442"/>
        <v>3.4751181098935989E+21</v>
      </c>
      <c r="Z352" s="70">
        <f t="shared" si="443"/>
        <v>6.9502362197872005E+22</v>
      </c>
      <c r="AA352" s="70">
        <f t="shared" si="444"/>
        <v>340241.06666666665</v>
      </c>
      <c r="AB352" s="99">
        <f t="shared" si="418"/>
        <v>37.219412505703495</v>
      </c>
      <c r="AD352" s="71">
        <f t="shared" si="445"/>
        <v>311</v>
      </c>
      <c r="AE352" s="71">
        <f t="shared" si="446"/>
        <v>3.2249999999999996</v>
      </c>
      <c r="AF352" s="71">
        <v>1</v>
      </c>
      <c r="AG352" s="62">
        <f t="shared" si="447"/>
        <v>1.175</v>
      </c>
      <c r="AH352" s="70">
        <f t="shared" si="422"/>
        <v>2.30539333248E+16</v>
      </c>
      <c r="AI352" s="70">
        <f t="shared" si="448"/>
        <v>8.4244835852150405E+18</v>
      </c>
      <c r="AJ352" s="70">
        <f t="shared" si="449"/>
        <v>1.7084231561595791E+20</v>
      </c>
      <c r="AK352" s="70">
        <f t="shared" si="450"/>
        <v>1.0933908199421327E+23</v>
      </c>
      <c r="AL352" s="70">
        <f t="shared" si="451"/>
        <v>340241.06666666665</v>
      </c>
      <c r="AM352" s="99">
        <f t="shared" si="496"/>
        <v>20.279262685701706</v>
      </c>
      <c r="AO352" s="71">
        <f t="shared" si="452"/>
        <v>281</v>
      </c>
      <c r="AP352" s="71">
        <f t="shared" si="453"/>
        <v>4.55</v>
      </c>
      <c r="AQ352" s="71">
        <v>1</v>
      </c>
      <c r="AR352" s="62">
        <f t="shared" si="454"/>
        <v>1.325</v>
      </c>
      <c r="AS352" s="70">
        <f t="shared" si="423"/>
        <v>1976051427840000</v>
      </c>
      <c r="AT352" s="70">
        <f t="shared" si="455"/>
        <v>7.35733347870528E+17</v>
      </c>
      <c r="AU352" s="70">
        <f t="shared" si="456"/>
        <v>3.7661460080068157E+18</v>
      </c>
      <c r="AV352" s="70">
        <f t="shared" si="457"/>
        <v>1.5426134048795984E+23</v>
      </c>
      <c r="AW352" s="70">
        <f t="shared" si="458"/>
        <v>340241.06666666665</v>
      </c>
      <c r="AX352" s="99">
        <f t="shared" si="419"/>
        <v>5.1189007796199144</v>
      </c>
      <c r="AZ352" s="71">
        <f t="shared" si="459"/>
        <v>244</v>
      </c>
      <c r="BA352" s="71">
        <f t="shared" si="460"/>
        <v>6.06</v>
      </c>
      <c r="BB352" s="71">
        <v>1</v>
      </c>
      <c r="BC352" s="62">
        <f t="shared" si="461"/>
        <v>1.51</v>
      </c>
      <c r="BD352" s="70">
        <f t="shared" si="424"/>
        <v>10455298560000</v>
      </c>
      <c r="BE352" s="70">
        <f t="shared" si="462"/>
        <v>3852150201446400</v>
      </c>
      <c r="BF352" s="70">
        <f t="shared" si="463"/>
        <v>2.9698629782942556E+16</v>
      </c>
      <c r="BG352" s="70">
        <f t="shared" si="464"/>
        <v>2.0545576337517287E+23</v>
      </c>
      <c r="BH352" s="70">
        <f t="shared" si="465"/>
        <v>340241.06666666665</v>
      </c>
      <c r="BI352" s="99">
        <f t="shared" si="502"/>
        <v>7.709624035893345</v>
      </c>
      <c r="BK352" s="71">
        <f t="shared" si="466"/>
        <v>194</v>
      </c>
      <c r="BL352" s="71">
        <f t="shared" si="467"/>
        <v>7.8199999999999994</v>
      </c>
      <c r="BM352" s="71">
        <v>1</v>
      </c>
      <c r="BN352" s="62">
        <f t="shared" si="468"/>
        <v>1.76</v>
      </c>
      <c r="BO352" s="70">
        <f t="shared" si="425"/>
        <v>3595737600</v>
      </c>
      <c r="BP352" s="70">
        <f t="shared" si="469"/>
        <v>1227728646144</v>
      </c>
      <c r="BQ352" s="70">
        <f t="shared" si="470"/>
        <v>37425756256221.961</v>
      </c>
      <c r="BR352" s="70">
        <f t="shared" si="471"/>
        <v>2.6512608409139469E+23</v>
      </c>
      <c r="BS352" s="70">
        <f t="shared" si="472"/>
        <v>340241.06666666665</v>
      </c>
      <c r="BT352" s="99">
        <f t="shared" si="501"/>
        <v>30.483736266777882</v>
      </c>
      <c r="BV352" s="71">
        <f t="shared" si="473"/>
        <v>139</v>
      </c>
      <c r="BW352" s="71">
        <f t="shared" si="474"/>
        <v>9.8550000000000004</v>
      </c>
      <c r="BX352" s="71">
        <v>1</v>
      </c>
      <c r="BY352" s="62">
        <f t="shared" si="475"/>
        <v>2.0350000000000001</v>
      </c>
      <c r="BZ352" s="70">
        <f t="shared" si="426"/>
        <v>1411200</v>
      </c>
      <c r="CA352" s="70">
        <f t="shared" si="476"/>
        <v>399179088</v>
      </c>
      <c r="CB352" s="70">
        <f t="shared" si="477"/>
        <v>23029818118.672707</v>
      </c>
      <c r="CC352" s="70">
        <f t="shared" si="478"/>
        <v>3.3411989241952623E+23</v>
      </c>
      <c r="CD352" s="70">
        <f t="shared" si="479"/>
        <v>340241.06666666665</v>
      </c>
      <c r="CE352" s="99">
        <f t="shared" si="497"/>
        <v>57.692947378728185</v>
      </c>
      <c r="CG352" s="71">
        <f t="shared" si="480"/>
        <v>89</v>
      </c>
      <c r="CH352" s="71">
        <f t="shared" si="481"/>
        <v>12.14</v>
      </c>
      <c r="CI352" s="71">
        <v>1</v>
      </c>
      <c r="CJ352" s="62">
        <f t="shared" si="482"/>
        <v>2.2850000000000001</v>
      </c>
      <c r="CK352" s="70">
        <f t="shared" si="427"/>
        <v>8640</v>
      </c>
      <c r="CL352" s="70">
        <f t="shared" si="483"/>
        <v>1757073.6</v>
      </c>
      <c r="CM352" s="70">
        <f t="shared" si="484"/>
        <v>27704646.273374651</v>
      </c>
      <c r="CN352" s="70">
        <f t="shared" si="485"/>
        <v>4.1158959857666647E+23</v>
      </c>
      <c r="CO352" s="70">
        <f t="shared" si="486"/>
        <v>340241.06666666665</v>
      </c>
      <c r="CP352" s="99">
        <f t="shared" si="487"/>
        <v>15.767493332877262</v>
      </c>
      <c r="CR352" s="71">
        <f t="shared" si="488"/>
        <v>26</v>
      </c>
      <c r="CS352" s="71">
        <f t="shared" si="489"/>
        <v>14.74</v>
      </c>
      <c r="CT352" s="71">
        <v>1</v>
      </c>
      <c r="CU352" s="62">
        <f t="shared" si="498"/>
        <v>2.6</v>
      </c>
      <c r="CV352" s="70">
        <f t="shared" si="428"/>
        <v>6</v>
      </c>
      <c r="CW352" s="70">
        <f t="shared" si="490"/>
        <v>405.6</v>
      </c>
      <c r="CX352" s="70">
        <f t="shared" si="491"/>
        <v>5418.1804008500239</v>
      </c>
      <c r="CY352" s="70">
        <f t="shared" si="492"/>
        <v>4.9973893599835781E+23</v>
      </c>
      <c r="CZ352" s="70">
        <f t="shared" si="493"/>
        <v>340241.06666666665</v>
      </c>
      <c r="DA352" s="99">
        <f t="shared" si="494"/>
        <v>13.358432940951735</v>
      </c>
    </row>
    <row r="353" spans="1:105">
      <c r="A353" s="62">
        <v>8192</v>
      </c>
      <c r="B353" s="62">
        <f t="shared" si="429"/>
        <v>11.566666666666666</v>
      </c>
      <c r="C353" s="83">
        <f t="shared" si="500"/>
        <v>14.74</v>
      </c>
      <c r="D353" s="87"/>
      <c r="E353" s="65">
        <f t="shared" si="430"/>
        <v>7.7889999146442621E+20</v>
      </c>
      <c r="F353" s="62">
        <f t="shared" si="495"/>
        <v>69.400000000000034</v>
      </c>
      <c r="G353" s="66">
        <v>347</v>
      </c>
      <c r="H353" s="71">
        <f t="shared" si="431"/>
        <v>347</v>
      </c>
      <c r="I353" s="71">
        <f t="shared" si="432"/>
        <v>1</v>
      </c>
      <c r="J353" s="71">
        <v>1</v>
      </c>
      <c r="K353" s="62">
        <f t="shared" si="433"/>
        <v>1</v>
      </c>
      <c r="L353" s="70">
        <f t="shared" si="420"/>
        <v>1.984873086E+18</v>
      </c>
      <c r="M353" s="70">
        <f t="shared" si="434"/>
        <v>6.8875096084200004E+20</v>
      </c>
      <c r="N353" s="70">
        <f t="shared" si="435"/>
        <v>7.7889999146442618E+21</v>
      </c>
      <c r="O353" s="70">
        <f t="shared" si="436"/>
        <v>3.8944999573221307E+22</v>
      </c>
      <c r="P353" s="70">
        <f t="shared" si="437"/>
        <v>340514.1333333333</v>
      </c>
      <c r="Q353" s="99">
        <f t="shared" si="499"/>
        <v>11.308877021561155</v>
      </c>
      <c r="S353" s="71">
        <f t="shared" si="438"/>
        <v>337</v>
      </c>
      <c r="T353" s="71">
        <f t="shared" si="439"/>
        <v>2.0499999999999998</v>
      </c>
      <c r="U353" s="71">
        <v>1</v>
      </c>
      <c r="V353" s="62">
        <f t="shared" si="440"/>
        <v>1.05</v>
      </c>
      <c r="W353" s="70">
        <f t="shared" si="421"/>
        <v>2.646497448E+17</v>
      </c>
      <c r="X353" s="70">
        <f t="shared" si="441"/>
        <v>9.3646312197480006E+19</v>
      </c>
      <c r="Y353" s="70">
        <f t="shared" si="442"/>
        <v>3.9918624562551823E+21</v>
      </c>
      <c r="Z353" s="70">
        <f t="shared" si="443"/>
        <v>7.9837249125103683E+22</v>
      </c>
      <c r="AA353" s="70">
        <f t="shared" si="444"/>
        <v>340514.1333333333</v>
      </c>
      <c r="AB353" s="99">
        <f t="shared" si="418"/>
        <v>42.627011812672343</v>
      </c>
      <c r="AD353" s="71">
        <f t="shared" si="445"/>
        <v>312</v>
      </c>
      <c r="AE353" s="71">
        <f t="shared" si="446"/>
        <v>3.2249999999999996</v>
      </c>
      <c r="AF353" s="71">
        <v>1</v>
      </c>
      <c r="AG353" s="62">
        <f t="shared" si="447"/>
        <v>1.175</v>
      </c>
      <c r="AH353" s="70">
        <f t="shared" si="422"/>
        <v>2.30539333248E+16</v>
      </c>
      <c r="AI353" s="70">
        <f t="shared" si="448"/>
        <v>8.45157195687168E+18</v>
      </c>
      <c r="AJ353" s="70">
        <f t="shared" si="449"/>
        <v>1.9624628691193509E+20</v>
      </c>
      <c r="AK353" s="70">
        <f t="shared" si="450"/>
        <v>1.2559762362363871E+23</v>
      </c>
      <c r="AL353" s="70">
        <f t="shared" si="451"/>
        <v>340514.1333333333</v>
      </c>
      <c r="AM353" s="99">
        <f t="shared" si="496"/>
        <v>23.220093009132349</v>
      </c>
      <c r="AO353" s="71">
        <f t="shared" si="452"/>
        <v>282</v>
      </c>
      <c r="AP353" s="71">
        <f t="shared" si="453"/>
        <v>4.55</v>
      </c>
      <c r="AQ353" s="71">
        <v>1</v>
      </c>
      <c r="AR353" s="62">
        <f t="shared" si="454"/>
        <v>1.325</v>
      </c>
      <c r="AS353" s="70">
        <f t="shared" si="423"/>
        <v>1976051427840000</v>
      </c>
      <c r="AT353" s="70">
        <f t="shared" si="455"/>
        <v>7.38351616012416E+17</v>
      </c>
      <c r="AU353" s="70">
        <f t="shared" si="456"/>
        <v>4.3261657240760786E+18</v>
      </c>
      <c r="AV353" s="70">
        <f t="shared" si="457"/>
        <v>1.7719974805815696E+23</v>
      </c>
      <c r="AW353" s="70">
        <f t="shared" si="458"/>
        <v>340514.1333333333</v>
      </c>
      <c r="AX353" s="99">
        <f t="shared" si="419"/>
        <v>5.8592215825844827</v>
      </c>
      <c r="AZ353" s="71">
        <f t="shared" si="459"/>
        <v>245</v>
      </c>
      <c r="BA353" s="71">
        <f t="shared" si="460"/>
        <v>6.06</v>
      </c>
      <c r="BB353" s="71">
        <v>1</v>
      </c>
      <c r="BC353" s="62">
        <f t="shared" si="461"/>
        <v>1.51</v>
      </c>
      <c r="BD353" s="70">
        <f t="shared" si="424"/>
        <v>10455298560000</v>
      </c>
      <c r="BE353" s="70">
        <f t="shared" si="462"/>
        <v>3867937702272000</v>
      </c>
      <c r="BF353" s="70">
        <f t="shared" si="463"/>
        <v>3.4114767177332056E+16</v>
      </c>
      <c r="BG353" s="70">
        <f t="shared" si="464"/>
        <v>2.3600669741372111E+23</v>
      </c>
      <c r="BH353" s="70">
        <f t="shared" si="465"/>
        <v>340514.1333333333</v>
      </c>
      <c r="BI353" s="99">
        <f t="shared" si="502"/>
        <v>8.8198853764612792</v>
      </c>
      <c r="BK353" s="71">
        <f t="shared" si="466"/>
        <v>195</v>
      </c>
      <c r="BL353" s="71">
        <f t="shared" si="467"/>
        <v>7.8199999999999994</v>
      </c>
      <c r="BM353" s="71">
        <v>1</v>
      </c>
      <c r="BN353" s="62">
        <f t="shared" si="468"/>
        <v>1.76</v>
      </c>
      <c r="BO353" s="70">
        <f t="shared" si="425"/>
        <v>3595737600</v>
      </c>
      <c r="BP353" s="70">
        <f t="shared" si="469"/>
        <v>1234057144320</v>
      </c>
      <c r="BQ353" s="70">
        <f t="shared" si="470"/>
        <v>42990904646042.156</v>
      </c>
      <c r="BR353" s="70">
        <f t="shared" si="471"/>
        <v>3.0454989666259061E+23</v>
      </c>
      <c r="BS353" s="70">
        <f t="shared" si="472"/>
        <v>340514.1333333333</v>
      </c>
      <c r="BT353" s="99">
        <f t="shared" si="501"/>
        <v>34.837045305330122</v>
      </c>
      <c r="BV353" s="71">
        <f t="shared" si="473"/>
        <v>140</v>
      </c>
      <c r="BW353" s="71">
        <f t="shared" si="474"/>
        <v>9.8550000000000004</v>
      </c>
      <c r="BX353" s="71">
        <v>14</v>
      </c>
      <c r="BY353" s="62">
        <f t="shared" si="475"/>
        <v>2.0350000000000001</v>
      </c>
      <c r="BZ353" s="70">
        <f t="shared" si="426"/>
        <v>19756800</v>
      </c>
      <c r="CA353" s="70">
        <f t="shared" si="476"/>
        <v>5628712320</v>
      </c>
      <c r="CB353" s="70">
        <f t="shared" si="477"/>
        <v>26454314188.800251</v>
      </c>
      <c r="CC353" s="70">
        <f t="shared" si="478"/>
        <v>3.8380297079409602E+23</v>
      </c>
      <c r="CD353" s="70">
        <f t="shared" si="479"/>
        <v>340514.1333333333</v>
      </c>
      <c r="CE353" s="99">
        <f t="shared" si="497"/>
        <v>4.6998874138233182</v>
      </c>
      <c r="CG353" s="71">
        <f t="shared" si="480"/>
        <v>90</v>
      </c>
      <c r="CH353" s="71">
        <f t="shared" si="481"/>
        <v>12.14</v>
      </c>
      <c r="CI353" s="71">
        <v>1</v>
      </c>
      <c r="CJ353" s="62">
        <f t="shared" si="482"/>
        <v>2.2850000000000001</v>
      </c>
      <c r="CK353" s="70">
        <f t="shared" si="427"/>
        <v>8640</v>
      </c>
      <c r="CL353" s="70">
        <f t="shared" si="483"/>
        <v>1776816</v>
      </c>
      <c r="CM353" s="70">
        <f t="shared" si="484"/>
        <v>31824281.600000191</v>
      </c>
      <c r="CN353" s="70">
        <f t="shared" si="485"/>
        <v>4.7279229481890671E+23</v>
      </c>
      <c r="CO353" s="70">
        <f t="shared" si="486"/>
        <v>340514.1333333333</v>
      </c>
      <c r="CP353" s="99">
        <f t="shared" si="487"/>
        <v>17.910848168859459</v>
      </c>
      <c r="CR353" s="71">
        <f t="shared" si="488"/>
        <v>27</v>
      </c>
      <c r="CS353" s="71">
        <f t="shared" si="489"/>
        <v>14.74</v>
      </c>
      <c r="CT353" s="71">
        <v>1</v>
      </c>
      <c r="CU353" s="62">
        <f t="shared" si="498"/>
        <v>2.6</v>
      </c>
      <c r="CV353" s="70">
        <f t="shared" si="428"/>
        <v>6</v>
      </c>
      <c r="CW353" s="70">
        <f t="shared" si="490"/>
        <v>421.2</v>
      </c>
      <c r="CX353" s="70">
        <f t="shared" si="491"/>
        <v>6223.8549135335979</v>
      </c>
      <c r="CY353" s="70">
        <f t="shared" si="492"/>
        <v>5.7404929370928217E+23</v>
      </c>
      <c r="CZ353" s="70">
        <f t="shared" si="493"/>
        <v>340514.1333333333</v>
      </c>
      <c r="DA353" s="99">
        <f t="shared" si="494"/>
        <v>14.776483650364668</v>
      </c>
    </row>
    <row r="354" spans="1:105">
      <c r="A354" s="62">
        <v>8192</v>
      </c>
      <c r="B354" s="62">
        <f t="shared" si="429"/>
        <v>11.6</v>
      </c>
      <c r="C354" s="83">
        <f t="shared" si="500"/>
        <v>14.74</v>
      </c>
      <c r="D354" s="87"/>
      <c r="E354" s="65">
        <f t="shared" si="430"/>
        <v>8.9472113890239119E+20</v>
      </c>
      <c r="F354" s="62">
        <f t="shared" si="495"/>
        <v>69.600000000000037</v>
      </c>
      <c r="G354" s="66">
        <v>348</v>
      </c>
      <c r="H354" s="71">
        <f t="shared" si="431"/>
        <v>348</v>
      </c>
      <c r="I354" s="71">
        <f t="shared" si="432"/>
        <v>1</v>
      </c>
      <c r="J354" s="71">
        <v>1</v>
      </c>
      <c r="K354" s="62">
        <f t="shared" si="433"/>
        <v>1</v>
      </c>
      <c r="L354" s="70">
        <f t="shared" si="420"/>
        <v>1.984873086E+18</v>
      </c>
      <c r="M354" s="70">
        <f t="shared" si="434"/>
        <v>6.9073583392799995E+20</v>
      </c>
      <c r="N354" s="70">
        <f t="shared" si="435"/>
        <v>8.9472113890239122E+21</v>
      </c>
      <c r="O354" s="70">
        <f t="shared" si="436"/>
        <v>4.4736056945119559E+22</v>
      </c>
      <c r="P354" s="70">
        <f t="shared" si="437"/>
        <v>340787.20000000001</v>
      </c>
      <c r="Q354" s="99">
        <f t="shared" si="499"/>
        <v>12.953159441785296</v>
      </c>
      <c r="S354" s="71">
        <f t="shared" si="438"/>
        <v>338</v>
      </c>
      <c r="T354" s="71">
        <f t="shared" si="439"/>
        <v>2.0499999999999998</v>
      </c>
      <c r="U354" s="71">
        <v>1</v>
      </c>
      <c r="V354" s="62">
        <f t="shared" si="440"/>
        <v>1.05</v>
      </c>
      <c r="W354" s="70">
        <f t="shared" si="421"/>
        <v>2.646497448E+17</v>
      </c>
      <c r="X354" s="70">
        <f t="shared" si="441"/>
        <v>9.3924194429520003E+19</v>
      </c>
      <c r="Y354" s="70">
        <f t="shared" si="442"/>
        <v>4.5854458368747519E+21</v>
      </c>
      <c r="Z354" s="70">
        <f t="shared" si="443"/>
        <v>9.1708916737495081E+22</v>
      </c>
      <c r="AA354" s="70">
        <f t="shared" si="444"/>
        <v>340787.20000000001</v>
      </c>
      <c r="AB354" s="99">
        <f t="shared" si="418"/>
        <v>48.820709772662838</v>
      </c>
      <c r="AD354" s="71">
        <f t="shared" si="445"/>
        <v>313</v>
      </c>
      <c r="AE354" s="71">
        <f t="shared" si="446"/>
        <v>3.2249999999999996</v>
      </c>
      <c r="AF354" s="71">
        <v>1</v>
      </c>
      <c r="AG354" s="62">
        <f t="shared" si="447"/>
        <v>1.175</v>
      </c>
      <c r="AH354" s="70">
        <f t="shared" si="422"/>
        <v>2.30539333248E+16</v>
      </c>
      <c r="AI354" s="70">
        <f t="shared" si="448"/>
        <v>8.4786603285283205E+18</v>
      </c>
      <c r="AJ354" s="70">
        <f t="shared" si="449"/>
        <v>2.2542778695001604E+20</v>
      </c>
      <c r="AK354" s="70">
        <f t="shared" si="450"/>
        <v>1.4427378364801056E+23</v>
      </c>
      <c r="AL354" s="70">
        <f t="shared" si="451"/>
        <v>340787.20000000001</v>
      </c>
      <c r="AM354" s="99">
        <f t="shared" si="496"/>
        <v>26.587665765016506</v>
      </c>
      <c r="AO354" s="71">
        <f t="shared" si="452"/>
        <v>283</v>
      </c>
      <c r="AP354" s="71">
        <f t="shared" si="453"/>
        <v>4.55</v>
      </c>
      <c r="AQ354" s="71">
        <v>1</v>
      </c>
      <c r="AR354" s="62">
        <f t="shared" si="454"/>
        <v>1.325</v>
      </c>
      <c r="AS354" s="70">
        <f t="shared" si="423"/>
        <v>1976051427840000</v>
      </c>
      <c r="AT354" s="70">
        <f t="shared" si="455"/>
        <v>7.40969884154304E+17</v>
      </c>
      <c r="AU354" s="70">
        <f t="shared" si="456"/>
        <v>4.9694594506907484E+18</v>
      </c>
      <c r="AV354" s="70">
        <f t="shared" si="457"/>
        <v>2.0354905910029399E+23</v>
      </c>
      <c r="AW354" s="70">
        <f t="shared" si="458"/>
        <v>340787.20000000001</v>
      </c>
      <c r="AX354" s="99">
        <f t="shared" si="419"/>
        <v>6.7066955850204009</v>
      </c>
      <c r="AZ354" s="71">
        <f t="shared" si="459"/>
        <v>246</v>
      </c>
      <c r="BA354" s="71">
        <f t="shared" si="460"/>
        <v>6.06</v>
      </c>
      <c r="BB354" s="71">
        <v>1</v>
      </c>
      <c r="BC354" s="62">
        <f t="shared" si="461"/>
        <v>1.51</v>
      </c>
      <c r="BD354" s="70">
        <f t="shared" si="424"/>
        <v>10455298560000</v>
      </c>
      <c r="BE354" s="70">
        <f t="shared" si="462"/>
        <v>3883725203097600</v>
      </c>
      <c r="BF354" s="70">
        <f t="shared" si="463"/>
        <v>3.9187576937708184E+16</v>
      </c>
      <c r="BG354" s="70">
        <f t="shared" si="464"/>
        <v>2.711005050874245E+23</v>
      </c>
      <c r="BH354" s="70">
        <f t="shared" si="465"/>
        <v>340787.20000000001</v>
      </c>
      <c r="BI354" s="99">
        <f t="shared" si="502"/>
        <v>10.090203319857123</v>
      </c>
      <c r="BK354" s="71">
        <f t="shared" si="466"/>
        <v>196</v>
      </c>
      <c r="BL354" s="71">
        <f t="shared" si="467"/>
        <v>7.8199999999999994</v>
      </c>
      <c r="BM354" s="71">
        <v>1</v>
      </c>
      <c r="BN354" s="62">
        <f t="shared" si="468"/>
        <v>1.76</v>
      </c>
      <c r="BO354" s="70">
        <f t="shared" si="425"/>
        <v>3595737600</v>
      </c>
      <c r="BP354" s="70">
        <f t="shared" si="469"/>
        <v>1240385642496</v>
      </c>
      <c r="BQ354" s="70">
        <f t="shared" si="470"/>
        <v>49383581446743.023</v>
      </c>
      <c r="BR354" s="70">
        <f t="shared" si="471"/>
        <v>3.4983596531083491E+23</v>
      </c>
      <c r="BS354" s="70">
        <f t="shared" si="472"/>
        <v>340787.20000000001</v>
      </c>
      <c r="BT354" s="99">
        <f t="shared" si="501"/>
        <v>39.813086958479751</v>
      </c>
      <c r="BV354" s="71">
        <f t="shared" si="473"/>
        <v>141</v>
      </c>
      <c r="BW354" s="71">
        <f t="shared" si="474"/>
        <v>9.8550000000000004</v>
      </c>
      <c r="BX354" s="71">
        <v>1</v>
      </c>
      <c r="BY354" s="62">
        <f t="shared" si="475"/>
        <v>2.0350000000000001</v>
      </c>
      <c r="BZ354" s="70">
        <f t="shared" si="426"/>
        <v>19756800</v>
      </c>
      <c r="CA354" s="70">
        <f t="shared" si="476"/>
        <v>5668917408</v>
      </c>
      <c r="CB354" s="70">
        <f t="shared" si="477"/>
        <v>30388027191.249569</v>
      </c>
      <c r="CC354" s="70">
        <f t="shared" si="478"/>
        <v>4.4087384119415327E+23</v>
      </c>
      <c r="CD354" s="70">
        <f t="shared" si="479"/>
        <v>340787.20000000001</v>
      </c>
      <c r="CE354" s="99">
        <f t="shared" si="497"/>
        <v>5.360463912980256</v>
      </c>
      <c r="CG354" s="71">
        <f t="shared" si="480"/>
        <v>91</v>
      </c>
      <c r="CH354" s="71">
        <f t="shared" si="481"/>
        <v>12.14</v>
      </c>
      <c r="CI354" s="71">
        <v>1</v>
      </c>
      <c r="CJ354" s="62">
        <f t="shared" si="482"/>
        <v>2.2850000000000001</v>
      </c>
      <c r="CK354" s="70">
        <f t="shared" si="427"/>
        <v>8640</v>
      </c>
      <c r="CL354" s="70">
        <f t="shared" si="483"/>
        <v>1796558.4000000001</v>
      </c>
      <c r="CM354" s="70">
        <f t="shared" si="484"/>
        <v>36556499.922882624</v>
      </c>
      <c r="CN354" s="70">
        <f t="shared" si="485"/>
        <v>5.4309573131375155E+23</v>
      </c>
      <c r="CO354" s="70">
        <f t="shared" si="486"/>
        <v>340787.20000000001</v>
      </c>
      <c r="CP354" s="99">
        <f t="shared" si="487"/>
        <v>20.348072137751057</v>
      </c>
      <c r="CR354" s="71">
        <f t="shared" si="488"/>
        <v>28</v>
      </c>
      <c r="CS354" s="71">
        <f t="shared" si="489"/>
        <v>14.74</v>
      </c>
      <c r="CT354" s="71">
        <v>1</v>
      </c>
      <c r="CU354" s="62">
        <f t="shared" si="498"/>
        <v>2.6</v>
      </c>
      <c r="CV354" s="70">
        <f t="shared" si="428"/>
        <v>6</v>
      </c>
      <c r="CW354" s="70">
        <f t="shared" si="490"/>
        <v>436.8</v>
      </c>
      <c r="CX354" s="70">
        <f t="shared" si="491"/>
        <v>7149.3319009162587</v>
      </c>
      <c r="CY354" s="70">
        <f t="shared" si="492"/>
        <v>6.5940947937106229E+23</v>
      </c>
      <c r="CZ354" s="70">
        <f t="shared" si="493"/>
        <v>340787.20000000001</v>
      </c>
      <c r="DA354" s="99">
        <f t="shared" si="494"/>
        <v>16.367518088178247</v>
      </c>
    </row>
    <row r="355" spans="1:105">
      <c r="A355" s="62">
        <v>8192</v>
      </c>
      <c r="B355" s="62">
        <f t="shared" si="429"/>
        <v>11.633333333333333</v>
      </c>
      <c r="C355" s="83">
        <f t="shared" si="500"/>
        <v>14.74</v>
      </c>
      <c r="D355" s="87"/>
      <c r="E355" s="65">
        <f t="shared" si="430"/>
        <v>1.0277647004382505E+21</v>
      </c>
      <c r="F355" s="62">
        <f t="shared" si="495"/>
        <v>69.80000000000004</v>
      </c>
      <c r="G355" s="66">
        <v>349</v>
      </c>
      <c r="H355" s="71">
        <f t="shared" si="431"/>
        <v>349</v>
      </c>
      <c r="I355" s="71">
        <f t="shared" si="432"/>
        <v>1</v>
      </c>
      <c r="J355" s="71">
        <v>1</v>
      </c>
      <c r="K355" s="62">
        <f t="shared" si="433"/>
        <v>1</v>
      </c>
      <c r="L355" s="70">
        <f t="shared" si="420"/>
        <v>1.984873086E+18</v>
      </c>
      <c r="M355" s="70">
        <f t="shared" si="434"/>
        <v>6.9272070701399998E+20</v>
      </c>
      <c r="N355" s="70">
        <f t="shared" si="435"/>
        <v>1.0277647004382504E+22</v>
      </c>
      <c r="O355" s="70">
        <f t="shared" si="436"/>
        <v>5.1388235021912526E+22</v>
      </c>
      <c r="P355" s="70">
        <f t="shared" si="437"/>
        <v>341060.26666666666</v>
      </c>
      <c r="Q355" s="99">
        <f t="shared" si="499"/>
        <v>14.83663892289969</v>
      </c>
      <c r="S355" s="71">
        <f t="shared" si="438"/>
        <v>339</v>
      </c>
      <c r="T355" s="71">
        <f t="shared" si="439"/>
        <v>2.0499999999999998</v>
      </c>
      <c r="U355" s="71">
        <v>1</v>
      </c>
      <c r="V355" s="62">
        <f t="shared" si="440"/>
        <v>1.05</v>
      </c>
      <c r="W355" s="70">
        <f t="shared" si="421"/>
        <v>2.646497448E+17</v>
      </c>
      <c r="X355" s="70">
        <f t="shared" si="441"/>
        <v>9.4202076661560001E+19</v>
      </c>
      <c r="Y355" s="70">
        <f t="shared" si="442"/>
        <v>5.26729408974603E+21</v>
      </c>
      <c r="Z355" s="70">
        <f t="shared" si="443"/>
        <v>1.0534588179492068E+23</v>
      </c>
      <c r="AA355" s="70">
        <f t="shared" si="444"/>
        <v>341060.26666666666</v>
      </c>
      <c r="AB355" s="99">
        <f t="shared" si="418"/>
        <v>55.914840483504932</v>
      </c>
      <c r="AD355" s="71">
        <f t="shared" si="445"/>
        <v>314</v>
      </c>
      <c r="AE355" s="71">
        <f t="shared" si="446"/>
        <v>3.2249999999999996</v>
      </c>
      <c r="AF355" s="71">
        <v>1</v>
      </c>
      <c r="AG355" s="62">
        <f t="shared" si="447"/>
        <v>1.175</v>
      </c>
      <c r="AH355" s="70">
        <f t="shared" si="422"/>
        <v>2.30539333248E+16</v>
      </c>
      <c r="AI355" s="70">
        <f t="shared" si="448"/>
        <v>8.50574870018496E+18</v>
      </c>
      <c r="AJ355" s="70">
        <f t="shared" si="449"/>
        <v>2.5894852804010548E+20</v>
      </c>
      <c r="AK355" s="70">
        <f t="shared" si="450"/>
        <v>1.6572705794566787E+23</v>
      </c>
      <c r="AL355" s="70">
        <f t="shared" si="451"/>
        <v>341060.26666666666</v>
      </c>
      <c r="AM355" s="99">
        <f t="shared" si="496"/>
        <v>30.443942934085811</v>
      </c>
      <c r="AO355" s="71">
        <f t="shared" si="452"/>
        <v>284</v>
      </c>
      <c r="AP355" s="71">
        <f t="shared" si="453"/>
        <v>4.55</v>
      </c>
      <c r="AQ355" s="71">
        <v>1</v>
      </c>
      <c r="AR355" s="62">
        <f t="shared" si="454"/>
        <v>1.325</v>
      </c>
      <c r="AS355" s="70">
        <f t="shared" si="423"/>
        <v>1976051427840000</v>
      </c>
      <c r="AT355" s="70">
        <f t="shared" si="455"/>
        <v>7.43588152296192E+17</v>
      </c>
      <c r="AU355" s="70">
        <f t="shared" si="456"/>
        <v>5.7084098962329344E+18</v>
      </c>
      <c r="AV355" s="70">
        <f t="shared" si="457"/>
        <v>2.3381646934970197E+23</v>
      </c>
      <c r="AW355" s="70">
        <f t="shared" si="458"/>
        <v>341060.26666666666</v>
      </c>
      <c r="AX355" s="99">
        <f t="shared" si="419"/>
        <v>7.6768435303943825</v>
      </c>
      <c r="AZ355" s="71">
        <f t="shared" si="459"/>
        <v>247</v>
      </c>
      <c r="BA355" s="71">
        <f t="shared" si="460"/>
        <v>6.06</v>
      </c>
      <c r="BB355" s="71">
        <v>1</v>
      </c>
      <c r="BC355" s="62">
        <f t="shared" si="461"/>
        <v>1.51</v>
      </c>
      <c r="BD355" s="70">
        <f t="shared" si="424"/>
        <v>10455298560000</v>
      </c>
      <c r="BE355" s="70">
        <f t="shared" si="462"/>
        <v>3899512703923200</v>
      </c>
      <c r="BF355" s="70">
        <f t="shared" si="463"/>
        <v>4.5014705164665152E+16</v>
      </c>
      <c r="BG355" s="70">
        <f t="shared" si="464"/>
        <v>3.1141270423278986E+23</v>
      </c>
      <c r="BH355" s="70">
        <f t="shared" si="465"/>
        <v>341060.26666666666</v>
      </c>
      <c r="BI355" s="99">
        <f t="shared" si="502"/>
        <v>11.543674449214388</v>
      </c>
      <c r="BK355" s="71">
        <f t="shared" si="466"/>
        <v>197</v>
      </c>
      <c r="BL355" s="71">
        <f t="shared" si="467"/>
        <v>7.8199999999999994</v>
      </c>
      <c r="BM355" s="71">
        <v>1</v>
      </c>
      <c r="BN355" s="62">
        <f t="shared" si="468"/>
        <v>1.76</v>
      </c>
      <c r="BO355" s="70">
        <f t="shared" si="425"/>
        <v>3595737600</v>
      </c>
      <c r="BP355" s="70">
        <f t="shared" si="469"/>
        <v>1246714140672</v>
      </c>
      <c r="BQ355" s="70">
        <f t="shared" si="470"/>
        <v>56726838771735.797</v>
      </c>
      <c r="BR355" s="70">
        <f t="shared" si="471"/>
        <v>4.0185599787135591E+23</v>
      </c>
      <c r="BS355" s="70">
        <f t="shared" si="472"/>
        <v>341060.26666666666</v>
      </c>
      <c r="BT355" s="99">
        <f t="shared" si="501"/>
        <v>45.501079133632885</v>
      </c>
      <c r="BV355" s="71">
        <f t="shared" si="473"/>
        <v>142</v>
      </c>
      <c r="BW355" s="71">
        <f t="shared" si="474"/>
        <v>9.8550000000000004</v>
      </c>
      <c r="BX355" s="71">
        <v>1</v>
      </c>
      <c r="BY355" s="62">
        <f t="shared" si="475"/>
        <v>2.0350000000000001</v>
      </c>
      <c r="BZ355" s="70">
        <f t="shared" si="426"/>
        <v>19756800</v>
      </c>
      <c r="CA355" s="70">
        <f t="shared" si="476"/>
        <v>5709122496</v>
      </c>
      <c r="CB355" s="70">
        <f t="shared" si="477"/>
        <v>34906676846.19355</v>
      </c>
      <c r="CC355" s="70">
        <f t="shared" si="478"/>
        <v>5.0643105614094799E+23</v>
      </c>
      <c r="CD355" s="70">
        <f t="shared" si="479"/>
        <v>341060.26666666666</v>
      </c>
      <c r="CE355" s="99">
        <f t="shared" si="497"/>
        <v>6.1141930078834923</v>
      </c>
      <c r="CG355" s="71">
        <f t="shared" si="480"/>
        <v>92</v>
      </c>
      <c r="CH355" s="71">
        <f t="shared" si="481"/>
        <v>12.14</v>
      </c>
      <c r="CI355" s="71">
        <v>1</v>
      </c>
      <c r="CJ355" s="62">
        <f t="shared" si="482"/>
        <v>2.2850000000000001</v>
      </c>
      <c r="CK355" s="70">
        <f t="shared" si="427"/>
        <v>8640</v>
      </c>
      <c r="CL355" s="70">
        <f t="shared" si="483"/>
        <v>1816300.8</v>
      </c>
      <c r="CM355" s="70">
        <f t="shared" si="484"/>
        <v>41992391.325864524</v>
      </c>
      <c r="CN355" s="70">
        <f t="shared" si="485"/>
        <v>6.2385317316601804E+23</v>
      </c>
      <c r="CO355" s="70">
        <f t="shared" si="486"/>
        <v>341060.26666666666</v>
      </c>
      <c r="CP355" s="99">
        <f t="shared" si="487"/>
        <v>23.119733981213091</v>
      </c>
      <c r="CR355" s="71">
        <f t="shared" si="488"/>
        <v>29</v>
      </c>
      <c r="CS355" s="71">
        <f t="shared" si="489"/>
        <v>14.74</v>
      </c>
      <c r="CT355" s="71">
        <v>1</v>
      </c>
      <c r="CU355" s="62">
        <f t="shared" si="498"/>
        <v>2.6</v>
      </c>
      <c r="CV355" s="70">
        <f t="shared" si="428"/>
        <v>6</v>
      </c>
      <c r="CW355" s="70">
        <f t="shared" si="490"/>
        <v>452.40000000000003</v>
      </c>
      <c r="CX355" s="70">
        <f t="shared" si="491"/>
        <v>8212.4257939103318</v>
      </c>
      <c r="CY355" s="70">
        <f t="shared" si="492"/>
        <v>7.5746258422299063E+23</v>
      </c>
      <c r="CZ355" s="70">
        <f t="shared" si="493"/>
        <v>341060.26666666666</v>
      </c>
      <c r="DA355" s="99">
        <f t="shared" si="494"/>
        <v>18.1530189962651</v>
      </c>
    </row>
    <row r="356" spans="1:105">
      <c r="A356" s="62">
        <v>8192</v>
      </c>
      <c r="B356" s="62">
        <f t="shared" si="429"/>
        <v>11.666666666666666</v>
      </c>
      <c r="C356" s="83">
        <f t="shared" si="500"/>
        <v>14.74</v>
      </c>
      <c r="D356" s="87"/>
      <c r="E356" s="65">
        <f t="shared" si="430"/>
        <v>1.1805916207174386E+21</v>
      </c>
      <c r="F356" s="62">
        <f t="shared" si="495"/>
        <v>70.000000000000043</v>
      </c>
      <c r="G356" s="66">
        <v>350</v>
      </c>
      <c r="H356" s="71">
        <f t="shared" si="431"/>
        <v>350</v>
      </c>
      <c r="I356" s="71">
        <f t="shared" si="432"/>
        <v>1</v>
      </c>
      <c r="J356" s="71">
        <v>1</v>
      </c>
      <c r="K356" s="62">
        <f t="shared" si="433"/>
        <v>1</v>
      </c>
      <c r="L356" s="70">
        <f t="shared" si="420"/>
        <v>1.984873086E+18</v>
      </c>
      <c r="M356" s="70">
        <f t="shared" si="434"/>
        <v>6.9470558010000002E+20</v>
      </c>
      <c r="N356" s="70">
        <f t="shared" si="435"/>
        <v>1.1805916207174386E+22</v>
      </c>
      <c r="O356" s="70">
        <f t="shared" si="436"/>
        <v>5.9029581035871924E+22</v>
      </c>
      <c r="P356" s="70">
        <f t="shared" si="437"/>
        <v>341333.33333333331</v>
      </c>
      <c r="Q356" s="99">
        <f t="shared" si="499"/>
        <v>16.994128945207223</v>
      </c>
      <c r="S356" s="71">
        <f t="shared" si="438"/>
        <v>340</v>
      </c>
      <c r="T356" s="71">
        <f t="shared" si="439"/>
        <v>2.0499999999999998</v>
      </c>
      <c r="U356" s="71">
        <v>15</v>
      </c>
      <c r="V356" s="62">
        <f t="shared" si="440"/>
        <v>1.05</v>
      </c>
      <c r="W356" s="70">
        <f t="shared" si="421"/>
        <v>3.969746172E+18</v>
      </c>
      <c r="X356" s="70">
        <f t="shared" si="441"/>
        <v>1.4171993834040001E+21</v>
      </c>
      <c r="Y356" s="70">
        <f t="shared" si="442"/>
        <v>6.0505320561768703E+21</v>
      </c>
      <c r="Z356" s="70">
        <f t="shared" si="443"/>
        <v>1.2101064112353746E+23</v>
      </c>
      <c r="AA356" s="70">
        <f t="shared" si="444"/>
        <v>341333.33333333331</v>
      </c>
      <c r="AB356" s="99">
        <f t="shared" si="418"/>
        <v>4.2693583747150488</v>
      </c>
      <c r="AD356" s="71">
        <f t="shared" si="445"/>
        <v>315</v>
      </c>
      <c r="AE356" s="71">
        <f t="shared" si="446"/>
        <v>3.2249999999999996</v>
      </c>
      <c r="AF356" s="71">
        <v>1</v>
      </c>
      <c r="AG356" s="62">
        <f t="shared" si="447"/>
        <v>1.175</v>
      </c>
      <c r="AH356" s="70">
        <f t="shared" si="422"/>
        <v>2.30539333248E+16</v>
      </c>
      <c r="AI356" s="70">
        <f t="shared" si="448"/>
        <v>8.5328370718416005E+18</v>
      </c>
      <c r="AJ356" s="70">
        <f t="shared" si="449"/>
        <v>2.9745374818857275E+20</v>
      </c>
      <c r="AK356" s="70">
        <f t="shared" si="450"/>
        <v>1.9037039884068697E+23</v>
      </c>
      <c r="AL356" s="70">
        <f t="shared" si="451"/>
        <v>341333.33333333331</v>
      </c>
      <c r="AM356" s="99">
        <f t="shared" si="496"/>
        <v>34.859888415093664</v>
      </c>
      <c r="AO356" s="71">
        <f t="shared" si="452"/>
        <v>285</v>
      </c>
      <c r="AP356" s="71">
        <f t="shared" si="453"/>
        <v>4.55</v>
      </c>
      <c r="AQ356" s="71">
        <v>1</v>
      </c>
      <c r="AR356" s="62">
        <f t="shared" si="454"/>
        <v>1.325</v>
      </c>
      <c r="AS356" s="70">
        <f t="shared" si="423"/>
        <v>1976051427840000</v>
      </c>
      <c r="AT356" s="70">
        <f t="shared" si="455"/>
        <v>7.4620642043808E+17</v>
      </c>
      <c r="AU356" s="70">
        <f t="shared" si="456"/>
        <v>6.5572410574515671E+18</v>
      </c>
      <c r="AV356" s="70">
        <f t="shared" si="457"/>
        <v>2.6858459371321725E+23</v>
      </c>
      <c r="AW356" s="70">
        <f t="shared" si="458"/>
        <v>341333.33333333331</v>
      </c>
      <c r="AX356" s="99">
        <f t="shared" si="419"/>
        <v>8.7874358593724882</v>
      </c>
      <c r="AZ356" s="71">
        <f t="shared" si="459"/>
        <v>248</v>
      </c>
      <c r="BA356" s="71">
        <f t="shared" si="460"/>
        <v>6.06</v>
      </c>
      <c r="BB356" s="71">
        <v>1</v>
      </c>
      <c r="BC356" s="62">
        <f t="shared" si="461"/>
        <v>1.51</v>
      </c>
      <c r="BD356" s="70">
        <f t="shared" si="424"/>
        <v>10455298560000</v>
      </c>
      <c r="BE356" s="70">
        <f t="shared" si="462"/>
        <v>3915300204748800</v>
      </c>
      <c r="BF356" s="70">
        <f t="shared" si="463"/>
        <v>5.1708317773327392E+16</v>
      </c>
      <c r="BG356" s="70">
        <f t="shared" si="464"/>
        <v>3.5771926107738388E+23</v>
      </c>
      <c r="BH356" s="70">
        <f t="shared" si="465"/>
        <v>341333.33333333331</v>
      </c>
      <c r="BI356" s="99">
        <f t="shared" si="502"/>
        <v>13.206731302649862</v>
      </c>
      <c r="BK356" s="71">
        <f t="shared" si="466"/>
        <v>198</v>
      </c>
      <c r="BL356" s="71">
        <f t="shared" si="467"/>
        <v>7.8199999999999994</v>
      </c>
      <c r="BM356" s="71">
        <v>1</v>
      </c>
      <c r="BN356" s="62">
        <f t="shared" si="468"/>
        <v>1.76</v>
      </c>
      <c r="BO356" s="70">
        <f t="shared" si="425"/>
        <v>3595737600</v>
      </c>
      <c r="BP356" s="70">
        <f t="shared" si="469"/>
        <v>1253042638848</v>
      </c>
      <c r="BQ356" s="70">
        <f t="shared" si="470"/>
        <v>65162026381274.953</v>
      </c>
      <c r="BR356" s="70">
        <f t="shared" si="471"/>
        <v>4.6161132370051842E+23</v>
      </c>
      <c r="BS356" s="70">
        <f t="shared" si="472"/>
        <v>341333.33333333331</v>
      </c>
      <c r="BT356" s="99">
        <f t="shared" si="501"/>
        <v>52.003039929417291</v>
      </c>
      <c r="BV356" s="71">
        <f t="shared" si="473"/>
        <v>143</v>
      </c>
      <c r="BW356" s="71">
        <f t="shared" si="474"/>
        <v>9.8550000000000004</v>
      </c>
      <c r="BX356" s="71">
        <v>1</v>
      </c>
      <c r="BY356" s="62">
        <f t="shared" si="475"/>
        <v>2.0350000000000001</v>
      </c>
      <c r="BZ356" s="70">
        <f t="shared" si="426"/>
        <v>19756800</v>
      </c>
      <c r="CA356" s="70">
        <f t="shared" si="476"/>
        <v>5749327584</v>
      </c>
      <c r="CB356" s="70">
        <f t="shared" si="477"/>
        <v>40097242271.635628</v>
      </c>
      <c r="CC356" s="70">
        <f t="shared" si="478"/>
        <v>5.8173652110851784E+23</v>
      </c>
      <c r="CD356" s="70">
        <f t="shared" si="479"/>
        <v>341333.33333333331</v>
      </c>
      <c r="CE356" s="99">
        <f t="shared" si="497"/>
        <v>6.9742490205678331</v>
      </c>
      <c r="CG356" s="71">
        <f t="shared" si="480"/>
        <v>93</v>
      </c>
      <c r="CH356" s="71">
        <f t="shared" si="481"/>
        <v>12.14</v>
      </c>
      <c r="CI356" s="71">
        <v>1</v>
      </c>
      <c r="CJ356" s="62">
        <f t="shared" si="482"/>
        <v>2.2850000000000001</v>
      </c>
      <c r="CK356" s="70">
        <f t="shared" si="427"/>
        <v>8640</v>
      </c>
      <c r="CL356" s="70">
        <f t="shared" si="483"/>
        <v>1836043.2000000002</v>
      </c>
      <c r="CM356" s="70">
        <f t="shared" si="484"/>
        <v>48236590.838412344</v>
      </c>
      <c r="CN356" s="70">
        <f t="shared" si="485"/>
        <v>7.166191137754853E+23</v>
      </c>
      <c r="CO356" s="70">
        <f t="shared" si="486"/>
        <v>341333.33333333331</v>
      </c>
      <c r="CP356" s="99">
        <f t="shared" si="487"/>
        <v>26.2720347965736</v>
      </c>
      <c r="CR356" s="71">
        <f t="shared" si="488"/>
        <v>30</v>
      </c>
      <c r="CS356" s="71">
        <f t="shared" si="489"/>
        <v>14.74</v>
      </c>
      <c r="CT356" s="71">
        <v>1</v>
      </c>
      <c r="CU356" s="62">
        <f t="shared" si="498"/>
        <v>2.6</v>
      </c>
      <c r="CV356" s="70">
        <f t="shared" si="428"/>
        <v>6</v>
      </c>
      <c r="CW356" s="70">
        <f t="shared" si="490"/>
        <v>468</v>
      </c>
      <c r="CX356" s="70">
        <f t="shared" si="491"/>
        <v>9433.6000000000167</v>
      </c>
      <c r="CY356" s="70">
        <f t="shared" si="492"/>
        <v>8.7009602446875226E+23</v>
      </c>
      <c r="CZ356" s="70">
        <f t="shared" si="493"/>
        <v>341333.33333333331</v>
      </c>
      <c r="DA356" s="99">
        <f t="shared" si="494"/>
        <v>20.157264957264992</v>
      </c>
    </row>
    <row r="357" spans="1:105">
      <c r="A357" s="62">
        <v>8192</v>
      </c>
      <c r="B357" s="62">
        <f t="shared" si="429"/>
        <v>11.7</v>
      </c>
      <c r="C357" s="83">
        <f t="shared" si="500"/>
        <v>14.74</v>
      </c>
      <c r="D357" s="87"/>
      <c r="E357" s="65">
        <f t="shared" si="430"/>
        <v>1.3561436526414057E+21</v>
      </c>
      <c r="F357" s="62">
        <f t="shared" si="495"/>
        <v>70.200000000000045</v>
      </c>
      <c r="G357" s="66">
        <v>351</v>
      </c>
      <c r="H357" s="71">
        <f t="shared" si="431"/>
        <v>351</v>
      </c>
      <c r="I357" s="71">
        <f t="shared" si="432"/>
        <v>1</v>
      </c>
      <c r="J357" s="71">
        <v>1</v>
      </c>
      <c r="K357" s="62">
        <f t="shared" si="433"/>
        <v>1</v>
      </c>
      <c r="L357" s="70">
        <f t="shared" si="420"/>
        <v>1.984873086E+18</v>
      </c>
      <c r="M357" s="70">
        <f t="shared" si="434"/>
        <v>6.9669045318600006E+20</v>
      </c>
      <c r="N357" s="70">
        <f t="shared" si="435"/>
        <v>1.3561436526414058E+22</v>
      </c>
      <c r="O357" s="70">
        <f t="shared" si="436"/>
        <v>6.7807182632070284E+22</v>
      </c>
      <c r="P357" s="70">
        <f t="shared" si="437"/>
        <v>341606.40000000002</v>
      </c>
      <c r="Q357" s="99">
        <f t="shared" si="499"/>
        <v>19.465512214781953</v>
      </c>
      <c r="S357" s="71">
        <f t="shared" si="438"/>
        <v>341</v>
      </c>
      <c r="T357" s="71">
        <f t="shared" si="439"/>
        <v>2.0499999999999998</v>
      </c>
      <c r="U357" s="71">
        <v>1</v>
      </c>
      <c r="V357" s="62">
        <f t="shared" si="440"/>
        <v>1.05</v>
      </c>
      <c r="W357" s="70">
        <f t="shared" si="421"/>
        <v>3.969746172E+18</v>
      </c>
      <c r="X357" s="70">
        <f t="shared" si="441"/>
        <v>1.4213676168845999E+21</v>
      </c>
      <c r="Y357" s="70">
        <f t="shared" si="442"/>
        <v>6.9502362197871989E+21</v>
      </c>
      <c r="Z357" s="70">
        <f t="shared" si="443"/>
        <v>1.3900472439574406E+23</v>
      </c>
      <c r="AA357" s="70">
        <f t="shared" si="444"/>
        <v>341606.40000000002</v>
      </c>
      <c r="AB357" s="99">
        <f t="shared" si="418"/>
        <v>4.8898231092537161</v>
      </c>
      <c r="AD357" s="71">
        <f t="shared" si="445"/>
        <v>316</v>
      </c>
      <c r="AE357" s="71">
        <f t="shared" si="446"/>
        <v>3.2249999999999996</v>
      </c>
      <c r="AF357" s="71">
        <v>1</v>
      </c>
      <c r="AG357" s="62">
        <f t="shared" si="447"/>
        <v>1.175</v>
      </c>
      <c r="AH357" s="70">
        <f t="shared" si="422"/>
        <v>2.30539333248E+16</v>
      </c>
      <c r="AI357" s="70">
        <f t="shared" si="448"/>
        <v>8.55992544349824E+18</v>
      </c>
      <c r="AJ357" s="70">
        <f t="shared" si="449"/>
        <v>3.4168463123191588E+20</v>
      </c>
      <c r="AK357" s="70">
        <f t="shared" si="450"/>
        <v>2.1867816398842664E+23</v>
      </c>
      <c r="AL357" s="70">
        <f t="shared" si="451"/>
        <v>341606.40000000002</v>
      </c>
      <c r="AM357" s="99">
        <f t="shared" si="496"/>
        <v>39.916776552235646</v>
      </c>
      <c r="AO357" s="71">
        <f t="shared" si="452"/>
        <v>286</v>
      </c>
      <c r="AP357" s="71">
        <f t="shared" si="453"/>
        <v>4.55</v>
      </c>
      <c r="AQ357" s="71">
        <v>1</v>
      </c>
      <c r="AR357" s="62">
        <f t="shared" si="454"/>
        <v>1.325</v>
      </c>
      <c r="AS357" s="70">
        <f t="shared" si="423"/>
        <v>1976051427840000</v>
      </c>
      <c r="AT357" s="70">
        <f t="shared" si="455"/>
        <v>7.48824688579968E+17</v>
      </c>
      <c r="AU357" s="70">
        <f t="shared" si="456"/>
        <v>7.5322920160136315E+18</v>
      </c>
      <c r="AV357" s="70">
        <f t="shared" si="457"/>
        <v>3.0852268097591976E+23</v>
      </c>
      <c r="AW357" s="70">
        <f t="shared" si="458"/>
        <v>341606.40000000002</v>
      </c>
      <c r="AX357" s="99">
        <f t="shared" si="419"/>
        <v>10.058819014497875</v>
      </c>
      <c r="AZ357" s="71">
        <f t="shared" si="459"/>
        <v>249</v>
      </c>
      <c r="BA357" s="71">
        <f t="shared" si="460"/>
        <v>6.06</v>
      </c>
      <c r="BB357" s="71">
        <v>1</v>
      </c>
      <c r="BC357" s="62">
        <f t="shared" si="461"/>
        <v>1.51</v>
      </c>
      <c r="BD357" s="70">
        <f t="shared" si="424"/>
        <v>10455298560000</v>
      </c>
      <c r="BE357" s="70">
        <f t="shared" si="462"/>
        <v>3931087705574400</v>
      </c>
      <c r="BF357" s="70">
        <f t="shared" si="463"/>
        <v>5.9397259565885144E+16</v>
      </c>
      <c r="BG357" s="70">
        <f t="shared" si="464"/>
        <v>4.1091152675034594E+23</v>
      </c>
      <c r="BH357" s="70">
        <f t="shared" si="465"/>
        <v>341606.40000000002</v>
      </c>
      <c r="BI357" s="99">
        <f t="shared" si="502"/>
        <v>15.109624616529937</v>
      </c>
      <c r="BK357" s="71">
        <f t="shared" si="466"/>
        <v>199</v>
      </c>
      <c r="BL357" s="71">
        <f t="shared" si="467"/>
        <v>7.8199999999999994</v>
      </c>
      <c r="BM357" s="71">
        <v>1</v>
      </c>
      <c r="BN357" s="62">
        <f t="shared" si="468"/>
        <v>1.76</v>
      </c>
      <c r="BO357" s="70">
        <f t="shared" si="425"/>
        <v>3595737600</v>
      </c>
      <c r="BP357" s="70">
        <f t="shared" si="469"/>
        <v>1259371137024</v>
      </c>
      <c r="BQ357" s="70">
        <f t="shared" si="470"/>
        <v>74851512512443.937</v>
      </c>
      <c r="BR357" s="70">
        <f t="shared" si="471"/>
        <v>5.3025216818278965E+23</v>
      </c>
      <c r="BS357" s="70">
        <f t="shared" si="472"/>
        <v>341606.40000000002</v>
      </c>
      <c r="BT357" s="99">
        <f t="shared" si="501"/>
        <v>59.435626489999095</v>
      </c>
      <c r="BV357" s="71">
        <f t="shared" si="473"/>
        <v>144</v>
      </c>
      <c r="BW357" s="71">
        <f t="shared" si="474"/>
        <v>9.8550000000000004</v>
      </c>
      <c r="BX357" s="71">
        <v>1</v>
      </c>
      <c r="BY357" s="62">
        <f t="shared" si="475"/>
        <v>2.0350000000000001</v>
      </c>
      <c r="BZ357" s="70">
        <f t="shared" si="426"/>
        <v>19756800</v>
      </c>
      <c r="CA357" s="70">
        <f t="shared" si="476"/>
        <v>5789532672</v>
      </c>
      <c r="CB357" s="70">
        <f t="shared" si="477"/>
        <v>46059636237.345428</v>
      </c>
      <c r="CC357" s="70">
        <f t="shared" si="478"/>
        <v>6.682397848390526E+23</v>
      </c>
      <c r="CD357" s="70">
        <f t="shared" si="479"/>
        <v>341606.40000000002</v>
      </c>
      <c r="CE357" s="99">
        <f t="shared" si="497"/>
        <v>7.9556742913127181</v>
      </c>
      <c r="CG357" s="71">
        <f t="shared" si="480"/>
        <v>94</v>
      </c>
      <c r="CH357" s="71">
        <f t="shared" si="481"/>
        <v>12.14</v>
      </c>
      <c r="CI357" s="71">
        <v>1</v>
      </c>
      <c r="CJ357" s="62">
        <f t="shared" si="482"/>
        <v>2.2850000000000001</v>
      </c>
      <c r="CK357" s="70">
        <f t="shared" si="427"/>
        <v>8640</v>
      </c>
      <c r="CL357" s="70">
        <f t="shared" si="483"/>
        <v>1855785.6</v>
      </c>
      <c r="CM357" s="70">
        <f t="shared" si="484"/>
        <v>55409292.546749301</v>
      </c>
      <c r="CN357" s="70">
        <f t="shared" si="485"/>
        <v>8.2317919715333322E+23</v>
      </c>
      <c r="CO357" s="70">
        <f t="shared" si="486"/>
        <v>341606.40000000002</v>
      </c>
      <c r="CP357" s="99">
        <f t="shared" si="487"/>
        <v>29.857593758001624</v>
      </c>
      <c r="CR357" s="71">
        <f t="shared" si="488"/>
        <v>31</v>
      </c>
      <c r="CS357" s="71">
        <f t="shared" si="489"/>
        <v>14.74</v>
      </c>
      <c r="CT357" s="71">
        <v>1</v>
      </c>
      <c r="CU357" s="62">
        <f t="shared" si="498"/>
        <v>2.6</v>
      </c>
      <c r="CV357" s="70">
        <f t="shared" si="428"/>
        <v>6</v>
      </c>
      <c r="CW357" s="70">
        <f t="shared" si="490"/>
        <v>483.6</v>
      </c>
      <c r="CX357" s="70">
        <f t="shared" si="491"/>
        <v>10836.360801700052</v>
      </c>
      <c r="CY357" s="70">
        <f t="shared" si="492"/>
        <v>9.9947787199671603E+23</v>
      </c>
      <c r="CZ357" s="70">
        <f t="shared" si="493"/>
        <v>341606.40000000002</v>
      </c>
      <c r="DA357" s="99">
        <f t="shared" si="494"/>
        <v>22.407693965467434</v>
      </c>
    </row>
    <row r="358" spans="1:105">
      <c r="A358" s="62">
        <v>8192</v>
      </c>
      <c r="B358" s="62">
        <f t="shared" si="429"/>
        <v>11.733333333333333</v>
      </c>
      <c r="C358" s="83">
        <f t="shared" si="500"/>
        <v>14.74</v>
      </c>
      <c r="D358" s="87"/>
      <c r="E358" s="65">
        <f t="shared" si="430"/>
        <v>1.5577999829288532E+21</v>
      </c>
      <c r="F358" s="62">
        <f t="shared" si="495"/>
        <v>70.400000000000034</v>
      </c>
      <c r="G358" s="66">
        <v>352</v>
      </c>
      <c r="H358" s="71">
        <f t="shared" si="431"/>
        <v>352</v>
      </c>
      <c r="I358" s="71">
        <f t="shared" si="432"/>
        <v>1</v>
      </c>
      <c r="J358" s="71">
        <v>1</v>
      </c>
      <c r="K358" s="62">
        <f t="shared" si="433"/>
        <v>1</v>
      </c>
      <c r="L358" s="70">
        <f t="shared" si="420"/>
        <v>1.984873086E+18</v>
      </c>
      <c r="M358" s="70">
        <f t="shared" si="434"/>
        <v>6.9867532627199997E+20</v>
      </c>
      <c r="N358" s="70">
        <f t="shared" si="435"/>
        <v>1.5577999829288532E+22</v>
      </c>
      <c r="O358" s="70">
        <f t="shared" si="436"/>
        <v>7.7889999146442664E+22</v>
      </c>
      <c r="P358" s="70">
        <f t="shared" si="437"/>
        <v>341879.46666666667</v>
      </c>
      <c r="Q358" s="99">
        <f t="shared" si="499"/>
        <v>22.296479127737065</v>
      </c>
      <c r="S358" s="71">
        <f t="shared" si="438"/>
        <v>342</v>
      </c>
      <c r="T358" s="71">
        <f t="shared" si="439"/>
        <v>2.0499999999999998</v>
      </c>
      <c r="U358" s="71">
        <v>1</v>
      </c>
      <c r="V358" s="62">
        <f t="shared" si="440"/>
        <v>1.05</v>
      </c>
      <c r="W358" s="70">
        <f t="shared" si="421"/>
        <v>3.969746172E+18</v>
      </c>
      <c r="X358" s="70">
        <f t="shared" si="441"/>
        <v>1.4255358503652001E+21</v>
      </c>
      <c r="Y358" s="70">
        <f t="shared" si="442"/>
        <v>7.9837249125103677E+21</v>
      </c>
      <c r="Z358" s="70">
        <f t="shared" si="443"/>
        <v>1.5967449825020743E+23</v>
      </c>
      <c r="AA358" s="70">
        <f t="shared" si="444"/>
        <v>341879.46666666667</v>
      </c>
      <c r="AB358" s="99">
        <f t="shared" si="418"/>
        <v>5.6005079847448673</v>
      </c>
      <c r="AD358" s="71">
        <f t="shared" si="445"/>
        <v>317</v>
      </c>
      <c r="AE358" s="71">
        <f t="shared" si="446"/>
        <v>3.2249999999999996</v>
      </c>
      <c r="AF358" s="71">
        <v>1</v>
      </c>
      <c r="AG358" s="62">
        <f t="shared" si="447"/>
        <v>1.175</v>
      </c>
      <c r="AH358" s="70">
        <f t="shared" si="422"/>
        <v>2.30539333248E+16</v>
      </c>
      <c r="AI358" s="70">
        <f t="shared" si="448"/>
        <v>8.5870138151548805E+18</v>
      </c>
      <c r="AJ358" s="70">
        <f t="shared" si="449"/>
        <v>3.9249257382387024E+20</v>
      </c>
      <c r="AK358" s="70">
        <f t="shared" si="450"/>
        <v>2.5119524724727751E+23</v>
      </c>
      <c r="AL358" s="70">
        <f t="shared" si="451"/>
        <v>341879.46666666667</v>
      </c>
      <c r="AM358" s="99">
        <f t="shared" si="496"/>
        <v>45.707690970658</v>
      </c>
      <c r="AO358" s="71">
        <f t="shared" si="452"/>
        <v>287</v>
      </c>
      <c r="AP358" s="71">
        <f t="shared" si="453"/>
        <v>4.55</v>
      </c>
      <c r="AQ358" s="71">
        <v>1</v>
      </c>
      <c r="AR358" s="62">
        <f t="shared" si="454"/>
        <v>1.325</v>
      </c>
      <c r="AS358" s="70">
        <f t="shared" si="423"/>
        <v>1976051427840000</v>
      </c>
      <c r="AT358" s="70">
        <f t="shared" si="455"/>
        <v>7.51442956721856E+17</v>
      </c>
      <c r="AU358" s="70">
        <f t="shared" si="456"/>
        <v>8.6523314481521623E+18</v>
      </c>
      <c r="AV358" s="70">
        <f t="shared" si="457"/>
        <v>3.5439949611631411E+23</v>
      </c>
      <c r="AW358" s="70">
        <f t="shared" si="458"/>
        <v>341879.46666666667</v>
      </c>
      <c r="AX358" s="99">
        <f t="shared" si="419"/>
        <v>11.514289103058015</v>
      </c>
      <c r="AZ358" s="71">
        <f t="shared" si="459"/>
        <v>250</v>
      </c>
      <c r="BA358" s="71">
        <f t="shared" si="460"/>
        <v>6.06</v>
      </c>
      <c r="BB358" s="71">
        <v>1</v>
      </c>
      <c r="BC358" s="62">
        <f t="shared" si="461"/>
        <v>1.51</v>
      </c>
      <c r="BD358" s="70">
        <f t="shared" si="424"/>
        <v>10455298560000</v>
      </c>
      <c r="BE358" s="70">
        <f t="shared" si="462"/>
        <v>3946875206400000</v>
      </c>
      <c r="BF358" s="70">
        <f t="shared" si="463"/>
        <v>6.8229534354664144E+16</v>
      </c>
      <c r="BG358" s="70">
        <f t="shared" si="464"/>
        <v>4.7201339482744249E+23</v>
      </c>
      <c r="BH358" s="70">
        <f t="shared" si="465"/>
        <v>341879.46666666667</v>
      </c>
      <c r="BI358" s="99">
        <f t="shared" si="502"/>
        <v>17.286975337864117</v>
      </c>
      <c r="BK358" s="71">
        <f t="shared" si="466"/>
        <v>200</v>
      </c>
      <c r="BL358" s="71">
        <f t="shared" si="467"/>
        <v>7.8199999999999994</v>
      </c>
      <c r="BM358" s="71">
        <v>14</v>
      </c>
      <c r="BN358" s="62">
        <f t="shared" si="468"/>
        <v>1.76</v>
      </c>
      <c r="BO358" s="70">
        <f t="shared" si="425"/>
        <v>50340326400</v>
      </c>
      <c r="BP358" s="70">
        <f t="shared" si="469"/>
        <v>17719794892800</v>
      </c>
      <c r="BQ358" s="70">
        <f t="shared" si="470"/>
        <v>85981809292084.328</v>
      </c>
      <c r="BR358" s="70">
        <f t="shared" si="471"/>
        <v>6.0909979332518162E+23</v>
      </c>
      <c r="BS358" s="70">
        <f t="shared" si="472"/>
        <v>341879.46666666667</v>
      </c>
      <c r="BT358" s="99">
        <f t="shared" si="501"/>
        <v>4.8523027389566966</v>
      </c>
      <c r="BV358" s="71">
        <f t="shared" si="473"/>
        <v>145</v>
      </c>
      <c r="BW358" s="71">
        <f t="shared" si="474"/>
        <v>9.8550000000000004</v>
      </c>
      <c r="BX358" s="71">
        <v>1</v>
      </c>
      <c r="BY358" s="62">
        <f t="shared" si="475"/>
        <v>2.0350000000000001</v>
      </c>
      <c r="BZ358" s="70">
        <f t="shared" si="426"/>
        <v>19756800</v>
      </c>
      <c r="CA358" s="70">
        <f t="shared" si="476"/>
        <v>5829737760</v>
      </c>
      <c r="CB358" s="70">
        <f t="shared" si="477"/>
        <v>52908628377.600525</v>
      </c>
      <c r="CC358" s="70">
        <f t="shared" si="478"/>
        <v>7.6760594158819244E+23</v>
      </c>
      <c r="CD358" s="70">
        <f t="shared" si="479"/>
        <v>341879.46666666667</v>
      </c>
      <c r="CE358" s="99">
        <f t="shared" si="497"/>
        <v>9.0756446611760673</v>
      </c>
      <c r="CG358" s="71">
        <f t="shared" si="480"/>
        <v>95</v>
      </c>
      <c r="CH358" s="71">
        <f t="shared" si="481"/>
        <v>12.14</v>
      </c>
      <c r="CI358" s="71">
        <v>1</v>
      </c>
      <c r="CJ358" s="62">
        <f t="shared" si="482"/>
        <v>2.2850000000000001</v>
      </c>
      <c r="CK358" s="70">
        <f t="shared" si="427"/>
        <v>8640</v>
      </c>
      <c r="CL358" s="70">
        <f t="shared" si="483"/>
        <v>1875528.0000000002</v>
      </c>
      <c r="CM358" s="70">
        <f t="shared" si="484"/>
        <v>63648563.200000413</v>
      </c>
      <c r="CN358" s="70">
        <f t="shared" si="485"/>
        <v>9.4558458963781396E+23</v>
      </c>
      <c r="CO358" s="70">
        <f t="shared" si="486"/>
        <v>341879.46666666667</v>
      </c>
      <c r="CP358" s="99">
        <f t="shared" si="487"/>
        <v>33.936343898891622</v>
      </c>
      <c r="CR358" s="71">
        <f t="shared" si="488"/>
        <v>32</v>
      </c>
      <c r="CS358" s="71">
        <f t="shared" si="489"/>
        <v>14.74</v>
      </c>
      <c r="CT358" s="71">
        <v>1</v>
      </c>
      <c r="CU358" s="62">
        <f t="shared" si="498"/>
        <v>2.6</v>
      </c>
      <c r="CV358" s="70">
        <f t="shared" si="428"/>
        <v>6</v>
      </c>
      <c r="CW358" s="70">
        <f t="shared" si="490"/>
        <v>499.20000000000005</v>
      </c>
      <c r="CX358" s="70">
        <f t="shared" si="491"/>
        <v>12447.709827067203</v>
      </c>
      <c r="CY358" s="70">
        <f t="shared" si="492"/>
        <v>1.1480985874185647E+24</v>
      </c>
      <c r="CZ358" s="70">
        <f t="shared" si="493"/>
        <v>341879.46666666667</v>
      </c>
      <c r="DA358" s="99">
        <f t="shared" si="494"/>
        <v>24.935316159990389</v>
      </c>
    </row>
    <row r="359" spans="1:105">
      <c r="A359" s="62">
        <v>8192</v>
      </c>
      <c r="B359" s="62">
        <f t="shared" si="429"/>
        <v>11.766666666666667</v>
      </c>
      <c r="C359" s="83">
        <f t="shared" si="500"/>
        <v>14.74</v>
      </c>
      <c r="D359" s="87"/>
      <c r="E359" s="65">
        <f t="shared" si="430"/>
        <v>1.7894422778047834E+21</v>
      </c>
      <c r="F359" s="62">
        <f t="shared" si="495"/>
        <v>70.600000000000037</v>
      </c>
      <c r="G359" s="66">
        <v>353</v>
      </c>
      <c r="H359" s="71">
        <f t="shared" si="431"/>
        <v>353</v>
      </c>
      <c r="I359" s="71">
        <f t="shared" si="432"/>
        <v>1</v>
      </c>
      <c r="J359" s="71">
        <v>1</v>
      </c>
      <c r="K359" s="62">
        <f t="shared" si="433"/>
        <v>1</v>
      </c>
      <c r="L359" s="70">
        <f t="shared" si="420"/>
        <v>1.984873086E+18</v>
      </c>
      <c r="M359" s="70">
        <f t="shared" si="434"/>
        <v>7.0066019935800001E+20</v>
      </c>
      <c r="N359" s="70">
        <f t="shared" si="435"/>
        <v>1.7894422778047835E+22</v>
      </c>
      <c r="O359" s="70">
        <f t="shared" si="436"/>
        <v>8.9472113890239168E+22</v>
      </c>
      <c r="P359" s="70">
        <f t="shared" si="437"/>
        <v>342152.53333333333</v>
      </c>
      <c r="Q359" s="99">
        <f t="shared" si="499"/>
        <v>25.539373856891132</v>
      </c>
      <c r="S359" s="71">
        <f t="shared" si="438"/>
        <v>343</v>
      </c>
      <c r="T359" s="71">
        <f t="shared" si="439"/>
        <v>2.0499999999999998</v>
      </c>
      <c r="U359" s="71">
        <v>1</v>
      </c>
      <c r="V359" s="62">
        <f t="shared" si="440"/>
        <v>1.05</v>
      </c>
      <c r="W359" s="70">
        <f t="shared" si="421"/>
        <v>3.969746172E+18</v>
      </c>
      <c r="X359" s="70">
        <f t="shared" si="441"/>
        <v>1.4297040838458E+21</v>
      </c>
      <c r="Y359" s="70">
        <f t="shared" si="442"/>
        <v>9.170891673749507E+21</v>
      </c>
      <c r="Z359" s="70">
        <f t="shared" si="443"/>
        <v>1.8341783347499026E+23</v>
      </c>
      <c r="AA359" s="70">
        <f t="shared" si="444"/>
        <v>342152.53333333333</v>
      </c>
      <c r="AB359" s="99">
        <f t="shared" si="418"/>
        <v>6.4145383491389882</v>
      </c>
      <c r="AD359" s="71">
        <f t="shared" si="445"/>
        <v>318</v>
      </c>
      <c r="AE359" s="71">
        <f t="shared" si="446"/>
        <v>3.2249999999999996</v>
      </c>
      <c r="AF359" s="71">
        <v>1</v>
      </c>
      <c r="AG359" s="62">
        <f t="shared" si="447"/>
        <v>1.175</v>
      </c>
      <c r="AH359" s="70">
        <f t="shared" si="422"/>
        <v>2.30539333248E+16</v>
      </c>
      <c r="AI359" s="70">
        <f t="shared" si="448"/>
        <v>8.61410218681152E+18</v>
      </c>
      <c r="AJ359" s="70">
        <f t="shared" si="449"/>
        <v>4.5085557390003208E+20</v>
      </c>
      <c r="AK359" s="70">
        <f t="shared" si="450"/>
        <v>2.8854756729602132E+23</v>
      </c>
      <c r="AL359" s="70">
        <f t="shared" si="451"/>
        <v>342152.53333333333</v>
      </c>
      <c r="AM359" s="99">
        <f t="shared" si="496"/>
        <v>52.339241411636273</v>
      </c>
      <c r="AO359" s="71">
        <f t="shared" si="452"/>
        <v>288</v>
      </c>
      <c r="AP359" s="71">
        <f t="shared" si="453"/>
        <v>4.55</v>
      </c>
      <c r="AQ359" s="71">
        <v>1</v>
      </c>
      <c r="AR359" s="62">
        <f t="shared" si="454"/>
        <v>1.325</v>
      </c>
      <c r="AS359" s="70">
        <f t="shared" si="423"/>
        <v>1976051427840000</v>
      </c>
      <c r="AT359" s="70">
        <f t="shared" si="455"/>
        <v>7.54061224863744E+17</v>
      </c>
      <c r="AU359" s="70">
        <f t="shared" si="456"/>
        <v>9.938918901381503E+18</v>
      </c>
      <c r="AV359" s="70">
        <f t="shared" si="457"/>
        <v>4.0709811820058826E+23</v>
      </c>
      <c r="AW359" s="70">
        <f t="shared" si="458"/>
        <v>342152.53333333333</v>
      </c>
      <c r="AX359" s="99">
        <f t="shared" si="419"/>
        <v>13.180519795560935</v>
      </c>
      <c r="AZ359" s="71">
        <f t="shared" si="459"/>
        <v>251</v>
      </c>
      <c r="BA359" s="71">
        <f t="shared" si="460"/>
        <v>6.06</v>
      </c>
      <c r="BB359" s="71">
        <v>1</v>
      </c>
      <c r="BC359" s="62">
        <f t="shared" si="461"/>
        <v>1.51</v>
      </c>
      <c r="BD359" s="70">
        <f t="shared" si="424"/>
        <v>10455298560000</v>
      </c>
      <c r="BE359" s="70">
        <f t="shared" si="462"/>
        <v>3962662707225600</v>
      </c>
      <c r="BF359" s="70">
        <f t="shared" si="463"/>
        <v>7.83751538754164E+16</v>
      </c>
      <c r="BG359" s="70">
        <f t="shared" si="464"/>
        <v>5.4220101017484939E+23</v>
      </c>
      <c r="BH359" s="70">
        <f t="shared" si="465"/>
        <v>342152.53333333333</v>
      </c>
      <c r="BI359" s="99">
        <f t="shared" si="502"/>
        <v>19.778406507449031</v>
      </c>
      <c r="BK359" s="71">
        <f t="shared" si="466"/>
        <v>201</v>
      </c>
      <c r="BL359" s="71">
        <f t="shared" si="467"/>
        <v>7.8199999999999994</v>
      </c>
      <c r="BM359" s="71">
        <v>1</v>
      </c>
      <c r="BN359" s="62">
        <f t="shared" si="468"/>
        <v>1.76</v>
      </c>
      <c r="BO359" s="70">
        <f t="shared" si="425"/>
        <v>50340326400</v>
      </c>
      <c r="BP359" s="70">
        <f t="shared" si="469"/>
        <v>17808393867264</v>
      </c>
      <c r="BQ359" s="70">
        <f t="shared" si="470"/>
        <v>98767162893486.062</v>
      </c>
      <c r="BR359" s="70">
        <f t="shared" si="471"/>
        <v>6.9967193062167036E+23</v>
      </c>
      <c r="BS359" s="70">
        <f t="shared" si="472"/>
        <v>342152.53333333333</v>
      </c>
      <c r="BT359" s="99">
        <f t="shared" si="501"/>
        <v>5.5461016658578766</v>
      </c>
      <c r="BV359" s="71">
        <f t="shared" si="473"/>
        <v>146</v>
      </c>
      <c r="BW359" s="71">
        <f t="shared" si="474"/>
        <v>9.8550000000000004</v>
      </c>
      <c r="BX359" s="71">
        <v>1</v>
      </c>
      <c r="BY359" s="62">
        <f t="shared" si="475"/>
        <v>2.0350000000000001</v>
      </c>
      <c r="BZ359" s="70">
        <f t="shared" si="426"/>
        <v>19756800</v>
      </c>
      <c r="CA359" s="70">
        <f t="shared" si="476"/>
        <v>5869942848</v>
      </c>
      <c r="CB359" s="70">
        <f t="shared" si="477"/>
        <v>60776054382.499161</v>
      </c>
      <c r="CC359" s="70">
        <f t="shared" si="478"/>
        <v>8.8174768238830708E+23</v>
      </c>
      <c r="CD359" s="70">
        <f t="shared" si="479"/>
        <v>342152.53333333333</v>
      </c>
      <c r="CE359" s="99">
        <f t="shared" si="497"/>
        <v>10.353772763427621</v>
      </c>
      <c r="CG359" s="71">
        <f t="shared" si="480"/>
        <v>96</v>
      </c>
      <c r="CH359" s="71">
        <f t="shared" si="481"/>
        <v>12.14</v>
      </c>
      <c r="CI359" s="71">
        <v>1</v>
      </c>
      <c r="CJ359" s="62">
        <f t="shared" si="482"/>
        <v>2.2850000000000001</v>
      </c>
      <c r="CK359" s="70">
        <f t="shared" si="427"/>
        <v>8640</v>
      </c>
      <c r="CL359" s="70">
        <f t="shared" si="483"/>
        <v>1895270.4000000001</v>
      </c>
      <c r="CM359" s="70">
        <f t="shared" si="484"/>
        <v>73112999.845765293</v>
      </c>
      <c r="CN359" s="70">
        <f t="shared" si="485"/>
        <v>1.0861914626275036E+24</v>
      </c>
      <c r="CO359" s="70">
        <f t="shared" si="486"/>
        <v>342152.53333333333</v>
      </c>
      <c r="CP359" s="99">
        <f t="shared" si="487"/>
        <v>38.576553427819739</v>
      </c>
      <c r="CR359" s="71">
        <f t="shared" si="488"/>
        <v>33</v>
      </c>
      <c r="CS359" s="71">
        <f t="shared" si="489"/>
        <v>14.74</v>
      </c>
      <c r="CT359" s="71">
        <v>1</v>
      </c>
      <c r="CU359" s="62">
        <f t="shared" si="498"/>
        <v>2.6</v>
      </c>
      <c r="CV359" s="70">
        <f t="shared" si="428"/>
        <v>6</v>
      </c>
      <c r="CW359" s="70">
        <f t="shared" si="490"/>
        <v>514.80000000000007</v>
      </c>
      <c r="CX359" s="70">
        <f t="shared" si="491"/>
        <v>14298.663801832525</v>
      </c>
      <c r="CY359" s="70">
        <f t="shared" si="492"/>
        <v>1.3188189587421254E+24</v>
      </c>
      <c r="CZ359" s="70">
        <f t="shared" si="493"/>
        <v>342152.53333333333</v>
      </c>
      <c r="DA359" s="99">
        <f t="shared" si="494"/>
        <v>27.775182210241887</v>
      </c>
    </row>
    <row r="360" spans="1:105">
      <c r="A360" s="62">
        <v>8192</v>
      </c>
      <c r="B360" s="62">
        <f t="shared" si="429"/>
        <v>11.8</v>
      </c>
      <c r="C360" s="83">
        <f t="shared" si="500"/>
        <v>14.74</v>
      </c>
      <c r="D360" s="87"/>
      <c r="E360" s="65">
        <f t="shared" si="430"/>
        <v>2.0555294008765016E+21</v>
      </c>
      <c r="F360" s="62">
        <f t="shared" si="495"/>
        <v>70.80000000000004</v>
      </c>
      <c r="G360" s="66">
        <v>354</v>
      </c>
      <c r="H360" s="71">
        <f t="shared" si="431"/>
        <v>354</v>
      </c>
      <c r="I360" s="71">
        <f t="shared" si="432"/>
        <v>1</v>
      </c>
      <c r="J360" s="71">
        <v>1</v>
      </c>
      <c r="K360" s="62">
        <f t="shared" si="433"/>
        <v>1</v>
      </c>
      <c r="L360" s="70">
        <f t="shared" si="420"/>
        <v>1.984873086E+18</v>
      </c>
      <c r="M360" s="70">
        <f t="shared" si="434"/>
        <v>7.0264507244400004E+20</v>
      </c>
      <c r="N360" s="70">
        <f t="shared" si="435"/>
        <v>2.0555294008765017E+22</v>
      </c>
      <c r="O360" s="70">
        <f t="shared" si="436"/>
        <v>1.0277647004382509E+23</v>
      </c>
      <c r="P360" s="70">
        <f t="shared" si="437"/>
        <v>342425.59999999998</v>
      </c>
      <c r="Q360" s="99">
        <f t="shared" si="499"/>
        <v>29.254163751932168</v>
      </c>
      <c r="S360" s="71">
        <f t="shared" si="438"/>
        <v>344</v>
      </c>
      <c r="T360" s="71">
        <f t="shared" si="439"/>
        <v>2.0499999999999998</v>
      </c>
      <c r="U360" s="71">
        <v>1</v>
      </c>
      <c r="V360" s="62">
        <f t="shared" si="440"/>
        <v>1.05</v>
      </c>
      <c r="W360" s="70">
        <f t="shared" si="421"/>
        <v>3.969746172E+18</v>
      </c>
      <c r="X360" s="70">
        <f t="shared" si="441"/>
        <v>1.4338723173264002E+21</v>
      </c>
      <c r="Y360" s="70">
        <f t="shared" si="442"/>
        <v>1.0534588179492064E+22</v>
      </c>
      <c r="Z360" s="70">
        <f t="shared" si="443"/>
        <v>2.1069176358984138E+23</v>
      </c>
      <c r="AA360" s="70">
        <f t="shared" si="444"/>
        <v>342425.59999999998</v>
      </c>
      <c r="AB360" s="99">
        <f t="shared" si="418"/>
        <v>7.3469499705070449</v>
      </c>
      <c r="AD360" s="71">
        <f t="shared" si="445"/>
        <v>319</v>
      </c>
      <c r="AE360" s="71">
        <f t="shared" si="446"/>
        <v>3.2249999999999996</v>
      </c>
      <c r="AF360" s="71">
        <v>1</v>
      </c>
      <c r="AG360" s="62">
        <f t="shared" si="447"/>
        <v>1.175</v>
      </c>
      <c r="AH360" s="70">
        <f t="shared" si="422"/>
        <v>2.30539333248E+16</v>
      </c>
      <c r="AI360" s="70">
        <f t="shared" si="448"/>
        <v>8.6411905584681605E+18</v>
      </c>
      <c r="AJ360" s="70">
        <f t="shared" si="449"/>
        <v>5.1789705608021115E+20</v>
      </c>
      <c r="AK360" s="70">
        <f t="shared" si="450"/>
        <v>3.3145411589133581E+23</v>
      </c>
      <c r="AL360" s="70">
        <f t="shared" si="451"/>
        <v>342425.59999999998</v>
      </c>
      <c r="AM360" s="99">
        <f t="shared" si="496"/>
        <v>59.93353029030061</v>
      </c>
      <c r="AO360" s="71">
        <f t="shared" si="452"/>
        <v>289</v>
      </c>
      <c r="AP360" s="71">
        <f t="shared" si="453"/>
        <v>4.55</v>
      </c>
      <c r="AQ360" s="71">
        <v>1</v>
      </c>
      <c r="AR360" s="62">
        <f t="shared" si="454"/>
        <v>1.325</v>
      </c>
      <c r="AS360" s="70">
        <f t="shared" si="423"/>
        <v>1976051427840000</v>
      </c>
      <c r="AT360" s="70">
        <f t="shared" si="455"/>
        <v>7.56679493005632E+17</v>
      </c>
      <c r="AU360" s="70">
        <f t="shared" si="456"/>
        <v>1.1416819792465873E+19</v>
      </c>
      <c r="AV360" s="70">
        <f t="shared" si="457"/>
        <v>4.6763293869940408E+23</v>
      </c>
      <c r="AW360" s="70">
        <f t="shared" si="458"/>
        <v>342425.59999999998</v>
      </c>
      <c r="AX360" s="99">
        <f t="shared" si="419"/>
        <v>15.088052336553671</v>
      </c>
      <c r="AZ360" s="71">
        <f t="shared" si="459"/>
        <v>252</v>
      </c>
      <c r="BA360" s="71">
        <f t="shared" si="460"/>
        <v>6.06</v>
      </c>
      <c r="BB360" s="71">
        <v>1</v>
      </c>
      <c r="BC360" s="62">
        <f t="shared" si="461"/>
        <v>1.51</v>
      </c>
      <c r="BD360" s="70">
        <f t="shared" si="424"/>
        <v>10455298560000</v>
      </c>
      <c r="BE360" s="70">
        <f t="shared" si="462"/>
        <v>3978450208051200</v>
      </c>
      <c r="BF360" s="70">
        <f t="shared" si="463"/>
        <v>9.0029410329330304E+16</v>
      </c>
      <c r="BG360" s="70">
        <f t="shared" si="464"/>
        <v>6.2282540846557999E+23</v>
      </c>
      <c r="BH360" s="70">
        <f t="shared" si="465"/>
        <v>342425.59999999998</v>
      </c>
      <c r="BI360" s="99">
        <f t="shared" si="502"/>
        <v>22.629266579015507</v>
      </c>
      <c r="BK360" s="71">
        <f t="shared" si="466"/>
        <v>202</v>
      </c>
      <c r="BL360" s="71">
        <f t="shared" si="467"/>
        <v>7.8199999999999994</v>
      </c>
      <c r="BM360" s="71">
        <v>1</v>
      </c>
      <c r="BN360" s="62">
        <f t="shared" si="468"/>
        <v>1.76</v>
      </c>
      <c r="BO360" s="70">
        <f t="shared" si="425"/>
        <v>50340326400</v>
      </c>
      <c r="BP360" s="70">
        <f t="shared" si="469"/>
        <v>17896992841728</v>
      </c>
      <c r="BQ360" s="70">
        <f t="shared" si="470"/>
        <v>113453677543471.66</v>
      </c>
      <c r="BR360" s="70">
        <f t="shared" si="471"/>
        <v>8.0371199574271208E+23</v>
      </c>
      <c r="BS360" s="70">
        <f t="shared" si="472"/>
        <v>342425.59999999998</v>
      </c>
      <c r="BT360" s="99">
        <f t="shared" si="501"/>
        <v>6.3392592569488571</v>
      </c>
      <c r="BV360" s="71">
        <f t="shared" si="473"/>
        <v>147</v>
      </c>
      <c r="BW360" s="71">
        <f t="shared" si="474"/>
        <v>9.8550000000000004</v>
      </c>
      <c r="BX360" s="71">
        <v>1</v>
      </c>
      <c r="BY360" s="62">
        <f t="shared" si="475"/>
        <v>2.0350000000000001</v>
      </c>
      <c r="BZ360" s="70">
        <f t="shared" si="426"/>
        <v>19756800</v>
      </c>
      <c r="CA360" s="70">
        <f t="shared" si="476"/>
        <v>5910147936</v>
      </c>
      <c r="CB360" s="70">
        <f t="shared" si="477"/>
        <v>69813353692.387146</v>
      </c>
      <c r="CC360" s="70">
        <f t="shared" si="478"/>
        <v>1.0128621122818963E+24</v>
      </c>
      <c r="CD360" s="70">
        <f t="shared" si="479"/>
        <v>342425.59999999998</v>
      </c>
      <c r="CE360" s="99">
        <f t="shared" si="497"/>
        <v>11.812454518632061</v>
      </c>
      <c r="CG360" s="71">
        <f t="shared" si="480"/>
        <v>97</v>
      </c>
      <c r="CH360" s="71">
        <f t="shared" si="481"/>
        <v>12.14</v>
      </c>
      <c r="CI360" s="71">
        <v>1</v>
      </c>
      <c r="CJ360" s="62">
        <f t="shared" si="482"/>
        <v>2.2850000000000001</v>
      </c>
      <c r="CK360" s="70">
        <f t="shared" si="427"/>
        <v>8640</v>
      </c>
      <c r="CL360" s="70">
        <f t="shared" si="483"/>
        <v>1915012.8</v>
      </c>
      <c r="CM360" s="70">
        <f t="shared" si="484"/>
        <v>83984782.651729092</v>
      </c>
      <c r="CN360" s="70">
        <f t="shared" si="485"/>
        <v>1.2477063463320366E+24</v>
      </c>
      <c r="CO360" s="70">
        <f t="shared" si="486"/>
        <v>342425.59999999998</v>
      </c>
      <c r="CP360" s="99">
        <f t="shared" si="487"/>
        <v>43.855990232404238</v>
      </c>
      <c r="CR360" s="71">
        <f t="shared" si="488"/>
        <v>34</v>
      </c>
      <c r="CS360" s="71">
        <f t="shared" si="489"/>
        <v>14.74</v>
      </c>
      <c r="CT360" s="71">
        <v>1</v>
      </c>
      <c r="CU360" s="62">
        <f t="shared" si="498"/>
        <v>2.6</v>
      </c>
      <c r="CV360" s="70">
        <f t="shared" si="428"/>
        <v>6</v>
      </c>
      <c r="CW360" s="70">
        <f t="shared" si="490"/>
        <v>530.4</v>
      </c>
      <c r="CX360" s="70">
        <f t="shared" si="491"/>
        <v>16424.851587820671</v>
      </c>
      <c r="CY360" s="70">
        <f t="shared" si="492"/>
        <v>1.5149251684459818E+24</v>
      </c>
      <c r="CZ360" s="70">
        <f t="shared" si="493"/>
        <v>342425.59999999998</v>
      </c>
      <c r="DA360" s="99">
        <f t="shared" si="494"/>
        <v>30.9669147583346</v>
      </c>
    </row>
    <row r="361" spans="1:105">
      <c r="A361" s="62">
        <v>8192</v>
      </c>
      <c r="B361" s="62">
        <f t="shared" si="429"/>
        <v>11.833333333333334</v>
      </c>
      <c r="C361" s="83">
        <f t="shared" si="500"/>
        <v>14.74</v>
      </c>
      <c r="D361" s="87"/>
      <c r="E361" s="65">
        <f t="shared" si="430"/>
        <v>2.3611832414348787E+21</v>
      </c>
      <c r="F361" s="62">
        <f t="shared" si="495"/>
        <v>71.000000000000043</v>
      </c>
      <c r="G361" s="66">
        <v>355</v>
      </c>
      <c r="H361" s="71">
        <f t="shared" si="431"/>
        <v>355</v>
      </c>
      <c r="I361" s="71">
        <f t="shared" si="432"/>
        <v>1</v>
      </c>
      <c r="J361" s="71">
        <v>1</v>
      </c>
      <c r="K361" s="62">
        <f t="shared" si="433"/>
        <v>1</v>
      </c>
      <c r="L361" s="70">
        <f t="shared" si="420"/>
        <v>1.984873086E+18</v>
      </c>
      <c r="M361" s="70">
        <f t="shared" si="434"/>
        <v>7.0462994552999995E+20</v>
      </c>
      <c r="N361" s="70">
        <f t="shared" si="435"/>
        <v>2.3611832414348788E+22</v>
      </c>
      <c r="O361" s="70">
        <f t="shared" si="436"/>
        <v>1.1805916207174393E+23</v>
      </c>
      <c r="P361" s="70">
        <f t="shared" si="437"/>
        <v>342698.66666666669</v>
      </c>
      <c r="Q361" s="99">
        <f t="shared" si="499"/>
        <v>33.509550032803006</v>
      </c>
      <c r="S361" s="71">
        <f t="shared" si="438"/>
        <v>345</v>
      </c>
      <c r="T361" s="71">
        <f t="shared" si="439"/>
        <v>2.0499999999999998</v>
      </c>
      <c r="U361" s="71">
        <v>1</v>
      </c>
      <c r="V361" s="62">
        <f t="shared" si="440"/>
        <v>1.05</v>
      </c>
      <c r="W361" s="70">
        <f t="shared" si="421"/>
        <v>3.969746172E+18</v>
      </c>
      <c r="X361" s="70">
        <f t="shared" si="441"/>
        <v>1.4380405508070001E+21</v>
      </c>
      <c r="Y361" s="70">
        <f t="shared" si="442"/>
        <v>1.2101064112353745E+22</v>
      </c>
      <c r="Z361" s="70">
        <f t="shared" si="443"/>
        <v>2.4202128224707506E+23</v>
      </c>
      <c r="AA361" s="70">
        <f t="shared" si="444"/>
        <v>342698.66666666669</v>
      </c>
      <c r="AB361" s="99">
        <f t="shared" si="418"/>
        <v>8.4149672313224162</v>
      </c>
      <c r="AD361" s="71">
        <f t="shared" si="445"/>
        <v>320</v>
      </c>
      <c r="AE361" s="71">
        <f t="shared" si="446"/>
        <v>3.2249999999999996</v>
      </c>
      <c r="AF361" s="71">
        <v>15</v>
      </c>
      <c r="AG361" s="62">
        <f t="shared" si="447"/>
        <v>1.175</v>
      </c>
      <c r="AH361" s="70">
        <f t="shared" si="422"/>
        <v>3.45808999872E+17</v>
      </c>
      <c r="AI361" s="70">
        <f t="shared" si="448"/>
        <v>1.30024183951872E+20</v>
      </c>
      <c r="AJ361" s="70">
        <f t="shared" si="449"/>
        <v>5.9490749637714575E+20</v>
      </c>
      <c r="AK361" s="70">
        <f t="shared" si="450"/>
        <v>3.8074079768137421E+23</v>
      </c>
      <c r="AL361" s="70">
        <f t="shared" si="451"/>
        <v>342698.66666666669</v>
      </c>
      <c r="AM361" s="99">
        <f t="shared" si="496"/>
        <v>4.5753603544810453</v>
      </c>
      <c r="AO361" s="71">
        <f t="shared" si="452"/>
        <v>290</v>
      </c>
      <c r="AP361" s="71">
        <f t="shared" si="453"/>
        <v>4.55</v>
      </c>
      <c r="AQ361" s="71">
        <v>1</v>
      </c>
      <c r="AR361" s="62">
        <f t="shared" si="454"/>
        <v>1.325</v>
      </c>
      <c r="AS361" s="70">
        <f t="shared" si="423"/>
        <v>1976051427840000</v>
      </c>
      <c r="AT361" s="70">
        <f t="shared" si="455"/>
        <v>7.5929776114752E+17</v>
      </c>
      <c r="AU361" s="70">
        <f t="shared" si="456"/>
        <v>1.3114482114903138E+19</v>
      </c>
      <c r="AV361" s="70">
        <f t="shared" si="457"/>
        <v>5.3716918742643489E+23</v>
      </c>
      <c r="AW361" s="70">
        <f t="shared" si="458"/>
        <v>342698.66666666669</v>
      </c>
      <c r="AX361" s="99">
        <f t="shared" si="419"/>
        <v>17.271856689111445</v>
      </c>
      <c r="AZ361" s="71">
        <f t="shared" si="459"/>
        <v>253</v>
      </c>
      <c r="BA361" s="71">
        <f t="shared" si="460"/>
        <v>6.06</v>
      </c>
      <c r="BB361" s="71">
        <v>1</v>
      </c>
      <c r="BC361" s="62">
        <f t="shared" si="461"/>
        <v>1.51</v>
      </c>
      <c r="BD361" s="70">
        <f t="shared" si="424"/>
        <v>10455298560000</v>
      </c>
      <c r="BE361" s="70">
        <f t="shared" si="462"/>
        <v>3994237708876800</v>
      </c>
      <c r="BF361" s="70">
        <f t="shared" si="463"/>
        <v>1.034166355466548E+17</v>
      </c>
      <c r="BG361" s="70">
        <f t="shared" si="464"/>
        <v>7.1543852215476816E+23</v>
      </c>
      <c r="BH361" s="70">
        <f t="shared" si="465"/>
        <v>342698.66666666669</v>
      </c>
      <c r="BI361" s="99">
        <f t="shared" si="502"/>
        <v>25.89145741547167</v>
      </c>
      <c r="BK361" s="71">
        <f t="shared" si="466"/>
        <v>203</v>
      </c>
      <c r="BL361" s="71">
        <f t="shared" si="467"/>
        <v>7.8199999999999994</v>
      </c>
      <c r="BM361" s="71">
        <v>1</v>
      </c>
      <c r="BN361" s="62">
        <f t="shared" si="468"/>
        <v>1.76</v>
      </c>
      <c r="BO361" s="70">
        <f t="shared" si="425"/>
        <v>50340326400</v>
      </c>
      <c r="BP361" s="70">
        <f t="shared" si="469"/>
        <v>17985591816192</v>
      </c>
      <c r="BQ361" s="70">
        <f t="shared" si="470"/>
        <v>130324052762549.92</v>
      </c>
      <c r="BR361" s="70">
        <f t="shared" si="471"/>
        <v>9.2322264740103752E+23</v>
      </c>
      <c r="BS361" s="70">
        <f t="shared" si="472"/>
        <v>342698.66666666669</v>
      </c>
      <c r="BT361" s="99">
        <f t="shared" si="501"/>
        <v>7.2460252681383706</v>
      </c>
      <c r="BV361" s="71">
        <f t="shared" si="473"/>
        <v>148</v>
      </c>
      <c r="BW361" s="71">
        <f t="shared" si="474"/>
        <v>9.8550000000000004</v>
      </c>
      <c r="BX361" s="71">
        <v>1</v>
      </c>
      <c r="BY361" s="62">
        <f t="shared" si="475"/>
        <v>2.0350000000000001</v>
      </c>
      <c r="BZ361" s="70">
        <f t="shared" si="426"/>
        <v>19756800</v>
      </c>
      <c r="CA361" s="70">
        <f t="shared" si="476"/>
        <v>5950353024</v>
      </c>
      <c r="CB361" s="70">
        <f t="shared" si="477"/>
        <v>80194484543.271286</v>
      </c>
      <c r="CC361" s="70">
        <f t="shared" si="478"/>
        <v>1.1634730422170366E+24</v>
      </c>
      <c r="CD361" s="70">
        <f t="shared" si="479"/>
        <v>342698.66666666669</v>
      </c>
      <c r="CE361" s="99">
        <f t="shared" si="497"/>
        <v>13.477264999205413</v>
      </c>
      <c r="CG361" s="71">
        <f t="shared" si="480"/>
        <v>98</v>
      </c>
      <c r="CH361" s="71">
        <f t="shared" si="481"/>
        <v>12.14</v>
      </c>
      <c r="CI361" s="71">
        <v>1</v>
      </c>
      <c r="CJ361" s="62">
        <f t="shared" si="482"/>
        <v>2.2850000000000001</v>
      </c>
      <c r="CK361" s="70">
        <f t="shared" si="427"/>
        <v>8640</v>
      </c>
      <c r="CL361" s="70">
        <f t="shared" si="483"/>
        <v>1934755.2000000002</v>
      </c>
      <c r="CM361" s="70">
        <f t="shared" si="484"/>
        <v>96473181.676824704</v>
      </c>
      <c r="CN361" s="70">
        <f t="shared" si="485"/>
        <v>1.4332382275509714E+24</v>
      </c>
      <c r="CO361" s="70">
        <f t="shared" si="486"/>
        <v>342698.66666666669</v>
      </c>
      <c r="CP361" s="99">
        <f t="shared" si="487"/>
        <v>49.86324971594582</v>
      </c>
      <c r="CR361" s="71">
        <f t="shared" si="488"/>
        <v>35</v>
      </c>
      <c r="CS361" s="71">
        <f t="shared" si="489"/>
        <v>14.74</v>
      </c>
      <c r="CT361" s="71">
        <v>1</v>
      </c>
      <c r="CU361" s="62">
        <f t="shared" si="498"/>
        <v>2.6</v>
      </c>
      <c r="CV361" s="70">
        <f t="shared" si="428"/>
        <v>6</v>
      </c>
      <c r="CW361" s="70">
        <f t="shared" si="490"/>
        <v>546</v>
      </c>
      <c r="CX361" s="70">
        <f t="shared" si="491"/>
        <v>18867.200000000048</v>
      </c>
      <c r="CY361" s="70">
        <f t="shared" si="492"/>
        <v>1.7401920489375056E+24</v>
      </c>
      <c r="CZ361" s="70">
        <f t="shared" si="493"/>
        <v>342698.66666666669</v>
      </c>
      <c r="DA361" s="99">
        <f t="shared" si="494"/>
        <v>34.555311355311446</v>
      </c>
    </row>
    <row r="362" spans="1:105">
      <c r="A362" s="62">
        <v>8192</v>
      </c>
      <c r="B362" s="62">
        <f t="shared" si="429"/>
        <v>11.866666666666667</v>
      </c>
      <c r="C362" s="83">
        <f t="shared" si="500"/>
        <v>14.74</v>
      </c>
      <c r="D362" s="87"/>
      <c r="E362" s="65">
        <f t="shared" si="430"/>
        <v>2.7122873052828119E+21</v>
      </c>
      <c r="F362" s="62">
        <f t="shared" si="495"/>
        <v>71.200000000000031</v>
      </c>
      <c r="G362" s="66">
        <v>356</v>
      </c>
      <c r="H362" s="71">
        <f t="shared" si="431"/>
        <v>356</v>
      </c>
      <c r="I362" s="71">
        <f t="shared" si="432"/>
        <v>1</v>
      </c>
      <c r="J362" s="71">
        <v>1</v>
      </c>
      <c r="K362" s="62">
        <f t="shared" si="433"/>
        <v>1</v>
      </c>
      <c r="L362" s="70">
        <f t="shared" si="420"/>
        <v>1.984873086E+18</v>
      </c>
      <c r="M362" s="70">
        <f t="shared" si="434"/>
        <v>7.0661481861599999E+20</v>
      </c>
      <c r="N362" s="70">
        <f t="shared" si="435"/>
        <v>2.712287305282812E+22</v>
      </c>
      <c r="O362" s="70">
        <f t="shared" si="436"/>
        <v>1.3561436526414059E+23</v>
      </c>
      <c r="P362" s="70">
        <f t="shared" si="437"/>
        <v>342971.73333333334</v>
      </c>
      <c r="Q362" s="99">
        <f t="shared" si="499"/>
        <v>38.384240378586895</v>
      </c>
      <c r="S362" s="71">
        <f t="shared" si="438"/>
        <v>346</v>
      </c>
      <c r="T362" s="71">
        <f t="shared" si="439"/>
        <v>2.0499999999999998</v>
      </c>
      <c r="U362" s="71">
        <v>1</v>
      </c>
      <c r="V362" s="62">
        <f t="shared" si="440"/>
        <v>1.05</v>
      </c>
      <c r="W362" s="70">
        <f t="shared" si="421"/>
        <v>3.969746172E+18</v>
      </c>
      <c r="X362" s="70">
        <f t="shared" si="441"/>
        <v>1.4422087842876E+21</v>
      </c>
      <c r="Y362" s="70">
        <f t="shared" si="442"/>
        <v>1.3900472439574402E+22</v>
      </c>
      <c r="Z362" s="70">
        <f t="shared" si="443"/>
        <v>2.7800944879148819E+23</v>
      </c>
      <c r="AA362" s="70">
        <f t="shared" si="444"/>
        <v>342971.73333333334</v>
      </c>
      <c r="AB362" s="99">
        <f t="shared" ref="AB362:AB425" si="503">Y362/X362</f>
        <v>9.6383218511879623</v>
      </c>
      <c r="AD362" s="71">
        <f t="shared" si="445"/>
        <v>321</v>
      </c>
      <c r="AE362" s="71">
        <f t="shared" si="446"/>
        <v>3.2249999999999996</v>
      </c>
      <c r="AF362" s="71">
        <v>1</v>
      </c>
      <c r="AG362" s="62">
        <f t="shared" si="447"/>
        <v>1.175</v>
      </c>
      <c r="AH362" s="70">
        <f t="shared" si="422"/>
        <v>3.45808999872E+17</v>
      </c>
      <c r="AI362" s="70">
        <f t="shared" si="448"/>
        <v>1.3043050952672161E+20</v>
      </c>
      <c r="AJ362" s="70">
        <f t="shared" si="449"/>
        <v>6.8336926246383203E+20</v>
      </c>
      <c r="AK362" s="70">
        <f t="shared" si="450"/>
        <v>4.3735632797685334E+23</v>
      </c>
      <c r="AL362" s="70">
        <f t="shared" si="451"/>
        <v>342971.73333333334</v>
      </c>
      <c r="AM362" s="99">
        <f t="shared" si="496"/>
        <v>5.2393359877493122</v>
      </c>
      <c r="AO362" s="71">
        <f t="shared" si="452"/>
        <v>291</v>
      </c>
      <c r="AP362" s="71">
        <f t="shared" si="453"/>
        <v>4.55</v>
      </c>
      <c r="AQ362" s="71">
        <v>1</v>
      </c>
      <c r="AR362" s="62">
        <f t="shared" si="454"/>
        <v>1.325</v>
      </c>
      <c r="AS362" s="70">
        <f t="shared" si="423"/>
        <v>1976051427840000</v>
      </c>
      <c r="AT362" s="70">
        <f t="shared" si="455"/>
        <v>7.61916029289408E+17</v>
      </c>
      <c r="AU362" s="70">
        <f t="shared" si="456"/>
        <v>1.5064584032027275E+19</v>
      </c>
      <c r="AV362" s="70">
        <f t="shared" si="457"/>
        <v>6.1704536195183964E+23</v>
      </c>
      <c r="AW362" s="70">
        <f t="shared" si="458"/>
        <v>342971.73333333334</v>
      </c>
      <c r="AX362" s="99">
        <f t="shared" si="419"/>
        <v>19.771974145336046</v>
      </c>
      <c r="AZ362" s="71">
        <f t="shared" si="459"/>
        <v>254</v>
      </c>
      <c r="BA362" s="71">
        <f t="shared" si="460"/>
        <v>6.06</v>
      </c>
      <c r="BB362" s="71">
        <v>1</v>
      </c>
      <c r="BC362" s="62">
        <f t="shared" si="461"/>
        <v>1.51</v>
      </c>
      <c r="BD362" s="70">
        <f t="shared" si="424"/>
        <v>10455298560000</v>
      </c>
      <c r="BE362" s="70">
        <f t="shared" si="462"/>
        <v>4010025209702400</v>
      </c>
      <c r="BF362" s="70">
        <f t="shared" si="463"/>
        <v>1.1879451913177029E+17</v>
      </c>
      <c r="BG362" s="70">
        <f t="shared" si="464"/>
        <v>8.2182305350069187E+23</v>
      </c>
      <c r="BH362" s="70">
        <f t="shared" si="465"/>
        <v>342971.73333333334</v>
      </c>
      <c r="BI362" s="99">
        <f t="shared" si="502"/>
        <v>29.624382122172868</v>
      </c>
      <c r="BK362" s="71">
        <f t="shared" si="466"/>
        <v>204</v>
      </c>
      <c r="BL362" s="71">
        <f t="shared" si="467"/>
        <v>7.8199999999999994</v>
      </c>
      <c r="BM362" s="71">
        <v>1</v>
      </c>
      <c r="BN362" s="62">
        <f t="shared" si="468"/>
        <v>1.76</v>
      </c>
      <c r="BO362" s="70">
        <f t="shared" si="425"/>
        <v>50340326400</v>
      </c>
      <c r="BP362" s="70">
        <f t="shared" si="469"/>
        <v>18074190790656</v>
      </c>
      <c r="BQ362" s="70">
        <f t="shared" si="470"/>
        <v>149703025024887.91</v>
      </c>
      <c r="BR362" s="70">
        <f t="shared" si="471"/>
        <v>1.0605043363655794E+24</v>
      </c>
      <c r="BS362" s="70">
        <f t="shared" si="472"/>
        <v>342971.73333333334</v>
      </c>
      <c r="BT362" s="99">
        <f t="shared" si="501"/>
        <v>8.2826958483962336</v>
      </c>
      <c r="BV362" s="71">
        <f t="shared" si="473"/>
        <v>149</v>
      </c>
      <c r="BW362" s="71">
        <f t="shared" si="474"/>
        <v>9.8550000000000004</v>
      </c>
      <c r="BX362" s="71">
        <v>1</v>
      </c>
      <c r="BY362" s="62">
        <f t="shared" si="475"/>
        <v>2.0350000000000001</v>
      </c>
      <c r="BZ362" s="70">
        <f t="shared" si="426"/>
        <v>19756800</v>
      </c>
      <c r="CA362" s="70">
        <f t="shared" si="476"/>
        <v>5990558112</v>
      </c>
      <c r="CB362" s="70">
        <f t="shared" si="477"/>
        <v>92119272474.690872</v>
      </c>
      <c r="CC362" s="70">
        <f t="shared" si="478"/>
        <v>1.3364795696781057E+24</v>
      </c>
      <c r="CD362" s="70">
        <f t="shared" si="479"/>
        <v>342971.73333333334</v>
      </c>
      <c r="CE362" s="99">
        <f t="shared" si="497"/>
        <v>15.377410710725258</v>
      </c>
      <c r="CG362" s="71">
        <f t="shared" si="480"/>
        <v>99</v>
      </c>
      <c r="CH362" s="71">
        <f t="shared" si="481"/>
        <v>12.14</v>
      </c>
      <c r="CI362" s="71">
        <v>1</v>
      </c>
      <c r="CJ362" s="62">
        <f t="shared" si="482"/>
        <v>2.2850000000000001</v>
      </c>
      <c r="CK362" s="70">
        <f t="shared" si="427"/>
        <v>8640</v>
      </c>
      <c r="CL362" s="70">
        <f t="shared" si="483"/>
        <v>1954497.6</v>
      </c>
      <c r="CM362" s="70">
        <f t="shared" si="484"/>
        <v>110818585.09349866</v>
      </c>
      <c r="CN362" s="70">
        <f t="shared" si="485"/>
        <v>1.646358394306667E+24</v>
      </c>
      <c r="CO362" s="70">
        <f t="shared" si="486"/>
        <v>342971.73333333334</v>
      </c>
      <c r="CP362" s="99">
        <f t="shared" si="487"/>
        <v>56.699268954588973</v>
      </c>
      <c r="CR362" s="71">
        <f t="shared" si="488"/>
        <v>36</v>
      </c>
      <c r="CS362" s="71">
        <f t="shared" si="489"/>
        <v>14.74</v>
      </c>
      <c r="CT362" s="71">
        <v>1</v>
      </c>
      <c r="CU362" s="62">
        <f t="shared" si="498"/>
        <v>2.6</v>
      </c>
      <c r="CV362" s="70">
        <f t="shared" si="428"/>
        <v>6</v>
      </c>
      <c r="CW362" s="70">
        <f t="shared" si="490"/>
        <v>561.6</v>
      </c>
      <c r="CX362" s="70">
        <f t="shared" si="491"/>
        <v>21672.72160340011</v>
      </c>
      <c r="CY362" s="70">
        <f t="shared" si="492"/>
        <v>1.9989557439934326E+24</v>
      </c>
      <c r="CZ362" s="70">
        <f t="shared" si="493"/>
        <v>342971.73333333334</v>
      </c>
      <c r="DA362" s="99">
        <f t="shared" si="494"/>
        <v>38.591028496082814</v>
      </c>
    </row>
    <row r="363" spans="1:105">
      <c r="A363" s="62">
        <v>8192</v>
      </c>
      <c r="B363" s="62">
        <f t="shared" si="429"/>
        <v>11.9</v>
      </c>
      <c r="C363" s="83">
        <f t="shared" si="500"/>
        <v>14.74</v>
      </c>
      <c r="D363" s="87"/>
      <c r="E363" s="65">
        <f t="shared" si="430"/>
        <v>3.1155999658577069E+21</v>
      </c>
      <c r="F363" s="62">
        <f t="shared" si="495"/>
        <v>71.400000000000034</v>
      </c>
      <c r="G363" s="66">
        <v>357</v>
      </c>
      <c r="H363" s="71">
        <f t="shared" si="431"/>
        <v>357</v>
      </c>
      <c r="I363" s="71">
        <f t="shared" si="432"/>
        <v>1</v>
      </c>
      <c r="J363" s="71">
        <v>1</v>
      </c>
      <c r="K363" s="62">
        <f t="shared" si="433"/>
        <v>1</v>
      </c>
      <c r="L363" s="70">
        <f t="shared" si="420"/>
        <v>1.984873086E+18</v>
      </c>
      <c r="M363" s="70">
        <f t="shared" si="434"/>
        <v>7.0859969170200003E+20</v>
      </c>
      <c r="N363" s="70">
        <f t="shared" si="435"/>
        <v>3.1155999658577068E+22</v>
      </c>
      <c r="O363" s="70">
        <f t="shared" si="436"/>
        <v>1.5577999829288536E+23</v>
      </c>
      <c r="P363" s="70">
        <f t="shared" si="437"/>
        <v>343244.79999999999</v>
      </c>
      <c r="Q363" s="99">
        <f t="shared" si="499"/>
        <v>43.968407019403067</v>
      </c>
      <c r="S363" s="71">
        <f t="shared" si="438"/>
        <v>347</v>
      </c>
      <c r="T363" s="71">
        <f t="shared" si="439"/>
        <v>2.0499999999999998</v>
      </c>
      <c r="U363" s="71">
        <v>1</v>
      </c>
      <c r="V363" s="62">
        <f t="shared" si="440"/>
        <v>1.05</v>
      </c>
      <c r="W363" s="70">
        <f t="shared" si="421"/>
        <v>3.969746172E+18</v>
      </c>
      <c r="X363" s="70">
        <f t="shared" si="441"/>
        <v>1.4463770177682001E+21</v>
      </c>
      <c r="Y363" s="70">
        <f t="shared" si="442"/>
        <v>1.5967449825020737E+22</v>
      </c>
      <c r="Z363" s="70">
        <f t="shared" si="443"/>
        <v>3.1934899650041493E+23</v>
      </c>
      <c r="AA363" s="70">
        <f t="shared" si="444"/>
        <v>343244.79999999999</v>
      </c>
      <c r="AB363" s="99">
        <f t="shared" si="503"/>
        <v>11.039618044857319</v>
      </c>
      <c r="AD363" s="71">
        <f t="shared" si="445"/>
        <v>322</v>
      </c>
      <c r="AE363" s="71">
        <f t="shared" si="446"/>
        <v>3.2249999999999996</v>
      </c>
      <c r="AF363" s="71">
        <v>1</v>
      </c>
      <c r="AG363" s="62">
        <f t="shared" si="447"/>
        <v>1.175</v>
      </c>
      <c r="AH363" s="70">
        <f t="shared" si="422"/>
        <v>3.45808999872E+17</v>
      </c>
      <c r="AI363" s="70">
        <f t="shared" si="448"/>
        <v>1.3083683510157122E+20</v>
      </c>
      <c r="AJ363" s="70">
        <f t="shared" si="449"/>
        <v>7.84985147647741E+20</v>
      </c>
      <c r="AK363" s="70">
        <f t="shared" si="450"/>
        <v>5.0239049449455516E+23</v>
      </c>
      <c r="AL363" s="70">
        <f t="shared" si="451"/>
        <v>343244.79999999999</v>
      </c>
      <c r="AM363" s="99">
        <f t="shared" si="496"/>
        <v>5.9997258955273685</v>
      </c>
      <c r="AO363" s="71">
        <f t="shared" si="452"/>
        <v>292</v>
      </c>
      <c r="AP363" s="71">
        <f t="shared" si="453"/>
        <v>4.55</v>
      </c>
      <c r="AQ363" s="71">
        <v>1</v>
      </c>
      <c r="AR363" s="62">
        <f t="shared" si="454"/>
        <v>1.325</v>
      </c>
      <c r="AS363" s="70">
        <f t="shared" si="423"/>
        <v>1976051427840000</v>
      </c>
      <c r="AT363" s="70">
        <f t="shared" si="455"/>
        <v>7.64534297431296E+17</v>
      </c>
      <c r="AU363" s="70">
        <f t="shared" si="456"/>
        <v>1.7304662896304329E+19</v>
      </c>
      <c r="AV363" s="70">
        <f t="shared" si="457"/>
        <v>7.0879899223262836E+23</v>
      </c>
      <c r="AW363" s="70">
        <f t="shared" si="458"/>
        <v>343244.79999999999</v>
      </c>
      <c r="AX363" s="99">
        <f t="shared" si="419"/>
        <v>22.634253236833228</v>
      </c>
      <c r="AZ363" s="71">
        <f t="shared" si="459"/>
        <v>255</v>
      </c>
      <c r="BA363" s="71">
        <f t="shared" si="460"/>
        <v>6.06</v>
      </c>
      <c r="BB363" s="71">
        <v>1</v>
      </c>
      <c r="BC363" s="62">
        <f t="shared" si="461"/>
        <v>1.51</v>
      </c>
      <c r="BD363" s="70">
        <f t="shared" si="424"/>
        <v>10455298560000</v>
      </c>
      <c r="BE363" s="70">
        <f t="shared" si="462"/>
        <v>4025812710528000</v>
      </c>
      <c r="BF363" s="70">
        <f t="shared" si="463"/>
        <v>1.3645906870932835E+17</v>
      </c>
      <c r="BG363" s="70">
        <f t="shared" si="464"/>
        <v>9.4402678965488511E+23</v>
      </c>
      <c r="BH363" s="70">
        <f t="shared" si="465"/>
        <v>343244.79999999999</v>
      </c>
      <c r="BI363" s="99">
        <f t="shared" si="502"/>
        <v>33.896030074243384</v>
      </c>
      <c r="BK363" s="71">
        <f t="shared" si="466"/>
        <v>205</v>
      </c>
      <c r="BL363" s="71">
        <f t="shared" si="467"/>
        <v>7.8199999999999994</v>
      </c>
      <c r="BM363" s="71">
        <v>1</v>
      </c>
      <c r="BN363" s="62">
        <f t="shared" si="468"/>
        <v>1.76</v>
      </c>
      <c r="BO363" s="70">
        <f t="shared" si="425"/>
        <v>50340326400</v>
      </c>
      <c r="BP363" s="70">
        <f t="shared" si="469"/>
        <v>18162789765120</v>
      </c>
      <c r="BQ363" s="70">
        <f t="shared" si="470"/>
        <v>171963618584168.75</v>
      </c>
      <c r="BR363" s="70">
        <f t="shared" si="471"/>
        <v>1.2181995866503632E+24</v>
      </c>
      <c r="BS363" s="70">
        <f t="shared" si="472"/>
        <v>343244.79999999999</v>
      </c>
      <c r="BT363" s="99">
        <f t="shared" si="501"/>
        <v>9.4679077833301459</v>
      </c>
      <c r="BV363" s="71">
        <f t="shared" si="473"/>
        <v>150</v>
      </c>
      <c r="BW363" s="71">
        <f t="shared" si="474"/>
        <v>9.8550000000000004</v>
      </c>
      <c r="BX363" s="71">
        <v>1</v>
      </c>
      <c r="BY363" s="62">
        <f t="shared" si="475"/>
        <v>2.0350000000000001</v>
      </c>
      <c r="BZ363" s="70">
        <f t="shared" si="426"/>
        <v>19756800</v>
      </c>
      <c r="CA363" s="70">
        <f t="shared" si="476"/>
        <v>6030763200</v>
      </c>
      <c r="CB363" s="70">
        <f t="shared" si="477"/>
        <v>105817256755.20107</v>
      </c>
      <c r="CC363" s="70">
        <f t="shared" si="478"/>
        <v>1.5352118831763852E+24</v>
      </c>
      <c r="CD363" s="70">
        <f t="shared" si="479"/>
        <v>343244.79999999999</v>
      </c>
      <c r="CE363" s="99">
        <f t="shared" si="497"/>
        <v>17.5462463449404</v>
      </c>
      <c r="CG363" s="71">
        <f t="shared" si="480"/>
        <v>100</v>
      </c>
      <c r="CH363" s="71">
        <f t="shared" si="481"/>
        <v>12.14</v>
      </c>
      <c r="CI363" s="71">
        <v>13</v>
      </c>
      <c r="CJ363" s="62">
        <f t="shared" si="482"/>
        <v>2.2850000000000001</v>
      </c>
      <c r="CK363" s="70">
        <f t="shared" si="427"/>
        <v>112320</v>
      </c>
      <c r="CL363" s="70">
        <f t="shared" si="483"/>
        <v>25665120</v>
      </c>
      <c r="CM363" s="70">
        <f t="shared" si="484"/>
        <v>127297126.40000086</v>
      </c>
      <c r="CN363" s="70">
        <f t="shared" si="485"/>
        <v>1.8911691792756282E+24</v>
      </c>
      <c r="CO363" s="70">
        <f t="shared" si="486"/>
        <v>343244.79999999999</v>
      </c>
      <c r="CP363" s="99">
        <f t="shared" si="487"/>
        <v>4.9599271852226234</v>
      </c>
      <c r="CR363" s="71">
        <f t="shared" si="488"/>
        <v>37</v>
      </c>
      <c r="CS363" s="71">
        <f t="shared" si="489"/>
        <v>14.74</v>
      </c>
      <c r="CT363" s="71">
        <v>1</v>
      </c>
      <c r="CU363" s="62">
        <f t="shared" si="498"/>
        <v>2.6</v>
      </c>
      <c r="CV363" s="70">
        <f t="shared" si="428"/>
        <v>6</v>
      </c>
      <c r="CW363" s="70">
        <f t="shared" si="490"/>
        <v>577.20000000000005</v>
      </c>
      <c r="CX363" s="70">
        <f t="shared" si="491"/>
        <v>24895.41965413441</v>
      </c>
      <c r="CY363" s="70">
        <f t="shared" si="492"/>
        <v>2.29619717483713E+24</v>
      </c>
      <c r="CZ363" s="70">
        <f t="shared" si="493"/>
        <v>343244.79999999999</v>
      </c>
      <c r="DA363" s="99">
        <f t="shared" si="494"/>
        <v>43.131357682145541</v>
      </c>
    </row>
    <row r="364" spans="1:105">
      <c r="A364" s="62">
        <v>8192</v>
      </c>
      <c r="B364" s="62">
        <f t="shared" si="429"/>
        <v>11.933333333333334</v>
      </c>
      <c r="C364" s="83">
        <f t="shared" si="500"/>
        <v>14.74</v>
      </c>
      <c r="D364" s="87"/>
      <c r="E364" s="65">
        <f t="shared" si="430"/>
        <v>3.5788845556095669E+21</v>
      </c>
      <c r="F364" s="62">
        <f t="shared" si="495"/>
        <v>71.600000000000037</v>
      </c>
      <c r="G364" s="66">
        <v>358</v>
      </c>
      <c r="H364" s="71">
        <f t="shared" si="431"/>
        <v>358</v>
      </c>
      <c r="I364" s="71">
        <f t="shared" si="432"/>
        <v>1</v>
      </c>
      <c r="J364" s="71">
        <v>1</v>
      </c>
      <c r="K364" s="62">
        <f t="shared" si="433"/>
        <v>1</v>
      </c>
      <c r="L364" s="70">
        <f t="shared" si="420"/>
        <v>1.984873086E+18</v>
      </c>
      <c r="M364" s="70">
        <f t="shared" si="434"/>
        <v>7.1058456478800006E+20</v>
      </c>
      <c r="N364" s="70">
        <f t="shared" si="435"/>
        <v>3.578884555609567E+22</v>
      </c>
      <c r="O364" s="70">
        <f t="shared" si="436"/>
        <v>1.7894422778047834E+23</v>
      </c>
      <c r="P364" s="70">
        <f t="shared" si="437"/>
        <v>343517.8666666667</v>
      </c>
      <c r="Q364" s="99">
        <f t="shared" si="499"/>
        <v>50.365357382584186</v>
      </c>
      <c r="S364" s="71">
        <f t="shared" si="438"/>
        <v>348</v>
      </c>
      <c r="T364" s="71">
        <f t="shared" si="439"/>
        <v>2.0499999999999998</v>
      </c>
      <c r="U364" s="71">
        <v>1</v>
      </c>
      <c r="V364" s="62">
        <f t="shared" si="440"/>
        <v>1.05</v>
      </c>
      <c r="W364" s="70">
        <f t="shared" si="421"/>
        <v>3.969746172E+18</v>
      </c>
      <c r="X364" s="70">
        <f t="shared" si="441"/>
        <v>1.4505452512488E+21</v>
      </c>
      <c r="Y364" s="70">
        <f t="shared" si="442"/>
        <v>1.834178334749902E+22</v>
      </c>
      <c r="Z364" s="70">
        <f t="shared" si="443"/>
        <v>3.6683566694998052E+23</v>
      </c>
      <c r="AA364" s="70">
        <f t="shared" si="444"/>
        <v>343517.8666666667</v>
      </c>
      <c r="AB364" s="99">
        <f t="shared" si="503"/>
        <v>12.64475088364755</v>
      </c>
      <c r="AD364" s="71">
        <f t="shared" si="445"/>
        <v>323</v>
      </c>
      <c r="AE364" s="71">
        <f t="shared" si="446"/>
        <v>3.2249999999999996</v>
      </c>
      <c r="AF364" s="71">
        <v>1</v>
      </c>
      <c r="AG364" s="62">
        <f t="shared" si="447"/>
        <v>1.175</v>
      </c>
      <c r="AH364" s="70">
        <f t="shared" si="422"/>
        <v>3.45808999872E+17</v>
      </c>
      <c r="AI364" s="70">
        <f t="shared" si="448"/>
        <v>1.312431606764208E+20</v>
      </c>
      <c r="AJ364" s="70">
        <f t="shared" si="449"/>
        <v>9.0171114780006469E+20</v>
      </c>
      <c r="AK364" s="70">
        <f t="shared" si="450"/>
        <v>5.7709513459204264E+23</v>
      </c>
      <c r="AL364" s="70">
        <f t="shared" si="451"/>
        <v>343517.8666666667</v>
      </c>
      <c r="AM364" s="99">
        <f t="shared" si="496"/>
        <v>6.8705381914965304</v>
      </c>
      <c r="AO364" s="71">
        <f t="shared" si="452"/>
        <v>293</v>
      </c>
      <c r="AP364" s="71">
        <f t="shared" si="453"/>
        <v>4.55</v>
      </c>
      <c r="AQ364" s="71">
        <v>1</v>
      </c>
      <c r="AR364" s="62">
        <f t="shared" si="454"/>
        <v>1.325</v>
      </c>
      <c r="AS364" s="70">
        <f t="shared" si="423"/>
        <v>1976051427840000</v>
      </c>
      <c r="AT364" s="70">
        <f t="shared" si="455"/>
        <v>7.67152565573184E+17</v>
      </c>
      <c r="AU364" s="70">
        <f t="shared" si="456"/>
        <v>1.987783780276301E+19</v>
      </c>
      <c r="AV364" s="70">
        <f t="shared" si="457"/>
        <v>8.1419623640117652E+23</v>
      </c>
      <c r="AW364" s="70">
        <f t="shared" si="458"/>
        <v>343517.8666666667</v>
      </c>
      <c r="AX364" s="99">
        <f t="shared" si="419"/>
        <v>25.911192499123207</v>
      </c>
      <c r="AZ364" s="71">
        <f t="shared" si="459"/>
        <v>256</v>
      </c>
      <c r="BA364" s="71">
        <f t="shared" si="460"/>
        <v>6.06</v>
      </c>
      <c r="BB364" s="71">
        <v>1</v>
      </c>
      <c r="BC364" s="62">
        <f t="shared" si="461"/>
        <v>1.51</v>
      </c>
      <c r="BD364" s="70">
        <f t="shared" si="424"/>
        <v>10455298560000</v>
      </c>
      <c r="BE364" s="70">
        <f t="shared" si="462"/>
        <v>4041600211353600</v>
      </c>
      <c r="BF364" s="70">
        <f t="shared" si="463"/>
        <v>1.5675030775083283E+17</v>
      </c>
      <c r="BG364" s="70">
        <f t="shared" si="464"/>
        <v>1.0844020203496988E+24</v>
      </c>
      <c r="BH364" s="70">
        <f t="shared" si="465"/>
        <v>343517.8666666667</v>
      </c>
      <c r="BI364" s="99">
        <f t="shared" si="502"/>
        <v>38.784219010700845</v>
      </c>
      <c r="BK364" s="71">
        <f t="shared" si="466"/>
        <v>206</v>
      </c>
      <c r="BL364" s="71">
        <f t="shared" si="467"/>
        <v>7.8199999999999994</v>
      </c>
      <c r="BM364" s="71">
        <v>1</v>
      </c>
      <c r="BN364" s="62">
        <f t="shared" si="468"/>
        <v>1.76</v>
      </c>
      <c r="BO364" s="70">
        <f t="shared" si="425"/>
        <v>50340326400</v>
      </c>
      <c r="BP364" s="70">
        <f t="shared" si="469"/>
        <v>18251388739584</v>
      </c>
      <c r="BQ364" s="70">
        <f t="shared" si="470"/>
        <v>197534325786972.16</v>
      </c>
      <c r="BR364" s="70">
        <f t="shared" si="471"/>
        <v>1.3993438612433407E+24</v>
      </c>
      <c r="BS364" s="70">
        <f t="shared" si="472"/>
        <v>343517.8666666667</v>
      </c>
      <c r="BT364" s="99">
        <f t="shared" si="501"/>
        <v>10.822975095509062</v>
      </c>
      <c r="BV364" s="71">
        <f t="shared" si="473"/>
        <v>151</v>
      </c>
      <c r="BW364" s="71">
        <f t="shared" si="474"/>
        <v>9.8550000000000004</v>
      </c>
      <c r="BX364" s="71">
        <v>1</v>
      </c>
      <c r="BY364" s="62">
        <f t="shared" si="475"/>
        <v>2.0350000000000001</v>
      </c>
      <c r="BZ364" s="70">
        <f t="shared" si="426"/>
        <v>19756800</v>
      </c>
      <c r="CA364" s="70">
        <f t="shared" si="476"/>
        <v>6070968288</v>
      </c>
      <c r="CB364" s="70">
        <f t="shared" si="477"/>
        <v>121552108764.99838</v>
      </c>
      <c r="CC364" s="70">
        <f t="shared" si="478"/>
        <v>1.7634953647766142E+24</v>
      </c>
      <c r="CD364" s="70">
        <f t="shared" si="479"/>
        <v>343517.8666666667</v>
      </c>
      <c r="CE364" s="99">
        <f t="shared" si="497"/>
        <v>20.02186521139647</v>
      </c>
      <c r="CG364" s="71">
        <f t="shared" si="480"/>
        <v>101</v>
      </c>
      <c r="CH364" s="71">
        <f t="shared" si="481"/>
        <v>12.14</v>
      </c>
      <c r="CI364" s="71">
        <v>1</v>
      </c>
      <c r="CJ364" s="62">
        <f t="shared" si="482"/>
        <v>2.2850000000000001</v>
      </c>
      <c r="CK364" s="70">
        <f t="shared" si="427"/>
        <v>112320</v>
      </c>
      <c r="CL364" s="70">
        <f t="shared" si="483"/>
        <v>25921771.200000003</v>
      </c>
      <c r="CM364" s="70">
        <f t="shared" si="484"/>
        <v>146225999.69153062</v>
      </c>
      <c r="CN364" s="70">
        <f t="shared" si="485"/>
        <v>2.1723829252550073E+24</v>
      </c>
      <c r="CO364" s="70">
        <f t="shared" si="486"/>
        <v>343517.8666666667</v>
      </c>
      <c r="CP364" s="99">
        <f t="shared" si="487"/>
        <v>5.6410497015547536</v>
      </c>
      <c r="CR364" s="71">
        <f t="shared" si="488"/>
        <v>38</v>
      </c>
      <c r="CS364" s="71">
        <f t="shared" si="489"/>
        <v>14.74</v>
      </c>
      <c r="CT364" s="71">
        <v>1</v>
      </c>
      <c r="CU364" s="62">
        <f t="shared" si="498"/>
        <v>2.6</v>
      </c>
      <c r="CV364" s="70">
        <f t="shared" si="428"/>
        <v>6</v>
      </c>
      <c r="CW364" s="70">
        <f t="shared" si="490"/>
        <v>592.80000000000007</v>
      </c>
      <c r="CX364" s="70">
        <f t="shared" si="491"/>
        <v>28597.327603665053</v>
      </c>
      <c r="CY364" s="70">
        <f t="shared" si="492"/>
        <v>2.6376379174842508E+24</v>
      </c>
      <c r="CZ364" s="70">
        <f t="shared" si="493"/>
        <v>343517.8666666667</v>
      </c>
      <c r="DA364" s="99">
        <f t="shared" si="494"/>
        <v>48.241105944104334</v>
      </c>
    </row>
    <row r="365" spans="1:105">
      <c r="A365" s="62">
        <v>8192</v>
      </c>
      <c r="B365" s="62">
        <f t="shared" si="429"/>
        <v>11.966666666666667</v>
      </c>
      <c r="C365" s="83">
        <f t="shared" si="500"/>
        <v>14.74</v>
      </c>
      <c r="D365" s="87"/>
      <c r="E365" s="65">
        <f t="shared" si="430"/>
        <v>4.1110588017530052E+21</v>
      </c>
      <c r="F365" s="62">
        <f t="shared" si="495"/>
        <v>71.80000000000004</v>
      </c>
      <c r="G365" s="66">
        <v>359</v>
      </c>
      <c r="H365" s="71">
        <f t="shared" si="431"/>
        <v>359</v>
      </c>
      <c r="I365" s="71">
        <f t="shared" si="432"/>
        <v>1</v>
      </c>
      <c r="J365" s="71">
        <v>1</v>
      </c>
      <c r="K365" s="62">
        <f t="shared" si="433"/>
        <v>1</v>
      </c>
      <c r="L365" s="70">
        <f t="shared" si="420"/>
        <v>1.984873086E+18</v>
      </c>
      <c r="M365" s="70">
        <f t="shared" si="434"/>
        <v>7.1256943787399997E+20</v>
      </c>
      <c r="N365" s="70">
        <f t="shared" si="435"/>
        <v>4.1110588017530051E+22</v>
      </c>
      <c r="O365" s="70">
        <f t="shared" si="436"/>
        <v>2.0555294008765027E+23</v>
      </c>
      <c r="P365" s="70">
        <f t="shared" si="437"/>
        <v>343790.93333333335</v>
      </c>
      <c r="Q365" s="99">
        <f t="shared" si="499"/>
        <v>57.693448290718621</v>
      </c>
      <c r="S365" s="71">
        <f t="shared" si="438"/>
        <v>349</v>
      </c>
      <c r="T365" s="71">
        <f t="shared" si="439"/>
        <v>2.0499999999999998</v>
      </c>
      <c r="U365" s="71">
        <v>1</v>
      </c>
      <c r="V365" s="62">
        <f t="shared" si="440"/>
        <v>1.05</v>
      </c>
      <c r="W365" s="70">
        <f t="shared" si="421"/>
        <v>3.969746172E+18</v>
      </c>
      <c r="X365" s="70">
        <f t="shared" si="441"/>
        <v>1.4547134847293999E+21</v>
      </c>
      <c r="Y365" s="70">
        <f t="shared" si="442"/>
        <v>2.1069176358984137E+22</v>
      </c>
      <c r="Z365" s="70">
        <f t="shared" si="443"/>
        <v>4.2138352717968297E+23</v>
      </c>
      <c r="AA365" s="70">
        <f t="shared" si="444"/>
        <v>343790.93333333335</v>
      </c>
      <c r="AB365" s="99">
        <f t="shared" si="503"/>
        <v>14.483385615211605</v>
      </c>
      <c r="AD365" s="71">
        <f t="shared" si="445"/>
        <v>324</v>
      </c>
      <c r="AE365" s="71">
        <f t="shared" si="446"/>
        <v>3.2249999999999996</v>
      </c>
      <c r="AF365" s="71">
        <v>1</v>
      </c>
      <c r="AG365" s="62">
        <f t="shared" si="447"/>
        <v>1.175</v>
      </c>
      <c r="AH365" s="70">
        <f t="shared" si="422"/>
        <v>3.45808999872E+17</v>
      </c>
      <c r="AI365" s="70">
        <f t="shared" si="448"/>
        <v>1.3164948625127041E+20</v>
      </c>
      <c r="AJ365" s="70">
        <f t="shared" si="449"/>
        <v>1.0357941121604227E+21</v>
      </c>
      <c r="AK365" s="70">
        <f t="shared" si="450"/>
        <v>6.6290823178267203E+23</v>
      </c>
      <c r="AL365" s="70">
        <f t="shared" si="451"/>
        <v>343790.93333333335</v>
      </c>
      <c r="AM365" s="99">
        <f t="shared" si="496"/>
        <v>7.867817350866626</v>
      </c>
      <c r="AO365" s="71">
        <f t="shared" si="452"/>
        <v>294</v>
      </c>
      <c r="AP365" s="71">
        <f t="shared" si="453"/>
        <v>4.55</v>
      </c>
      <c r="AQ365" s="71">
        <v>1</v>
      </c>
      <c r="AR365" s="62">
        <f t="shared" si="454"/>
        <v>1.325</v>
      </c>
      <c r="AS365" s="70">
        <f t="shared" si="423"/>
        <v>1976051427840000</v>
      </c>
      <c r="AT365" s="70">
        <f t="shared" si="455"/>
        <v>7.69770833715072E+17</v>
      </c>
      <c r="AU365" s="70">
        <f t="shared" si="456"/>
        <v>2.283363958493175E+19</v>
      </c>
      <c r="AV365" s="70">
        <f t="shared" si="457"/>
        <v>9.352658773988087E+23</v>
      </c>
      <c r="AW365" s="70">
        <f t="shared" si="458"/>
        <v>343790.93333333335</v>
      </c>
      <c r="AX365" s="99">
        <f t="shared" ref="AX365:AX428" si="504">AU365/AT365</f>
        <v>29.662905614040895</v>
      </c>
      <c r="AZ365" s="71">
        <f t="shared" si="459"/>
        <v>257</v>
      </c>
      <c r="BA365" s="71">
        <f t="shared" si="460"/>
        <v>6.06</v>
      </c>
      <c r="BB365" s="71">
        <v>1</v>
      </c>
      <c r="BC365" s="62">
        <f t="shared" si="461"/>
        <v>1.51</v>
      </c>
      <c r="BD365" s="70">
        <f t="shared" si="424"/>
        <v>10455298560000</v>
      </c>
      <c r="BE365" s="70">
        <f t="shared" si="462"/>
        <v>4057387712179200</v>
      </c>
      <c r="BF365" s="70">
        <f t="shared" si="463"/>
        <v>1.8005882065866067E+17</v>
      </c>
      <c r="BG365" s="70">
        <f t="shared" si="464"/>
        <v>1.2456508169311605E+24</v>
      </c>
      <c r="BH365" s="70">
        <f t="shared" si="465"/>
        <v>343790.93333333335</v>
      </c>
      <c r="BI365" s="99">
        <f t="shared" si="502"/>
        <v>44.37801694873081</v>
      </c>
      <c r="BK365" s="71">
        <f t="shared" si="466"/>
        <v>207</v>
      </c>
      <c r="BL365" s="71">
        <f t="shared" si="467"/>
        <v>7.8199999999999994</v>
      </c>
      <c r="BM365" s="71">
        <v>1</v>
      </c>
      <c r="BN365" s="62">
        <f t="shared" si="468"/>
        <v>1.76</v>
      </c>
      <c r="BO365" s="70">
        <f t="shared" si="425"/>
        <v>50340326400</v>
      </c>
      <c r="BP365" s="70">
        <f t="shared" si="469"/>
        <v>18339987714048</v>
      </c>
      <c r="BQ365" s="70">
        <f t="shared" si="470"/>
        <v>226907355086943.34</v>
      </c>
      <c r="BR365" s="70">
        <f t="shared" si="471"/>
        <v>1.607423991485425E+24</v>
      </c>
      <c r="BS365" s="70">
        <f t="shared" si="472"/>
        <v>343790.93333333335</v>
      </c>
      <c r="BT365" s="99">
        <f t="shared" si="501"/>
        <v>12.372274105349462</v>
      </c>
      <c r="BV365" s="71">
        <f t="shared" si="473"/>
        <v>152</v>
      </c>
      <c r="BW365" s="71">
        <f t="shared" si="474"/>
        <v>9.8550000000000004</v>
      </c>
      <c r="BX365" s="71">
        <v>1</v>
      </c>
      <c r="BY365" s="62">
        <f t="shared" si="475"/>
        <v>2.0350000000000001</v>
      </c>
      <c r="BZ365" s="70">
        <f t="shared" si="426"/>
        <v>19756800</v>
      </c>
      <c r="CA365" s="70">
        <f t="shared" si="476"/>
        <v>6111173376</v>
      </c>
      <c r="CB365" s="70">
        <f t="shared" si="477"/>
        <v>139626707384.77429</v>
      </c>
      <c r="CC365" s="70">
        <f t="shared" si="478"/>
        <v>2.0257242245637933E+24</v>
      </c>
      <c r="CD365" s="70">
        <f t="shared" si="479"/>
        <v>343790.93333333335</v>
      </c>
      <c r="CE365" s="99">
        <f t="shared" si="497"/>
        <v>22.847773871564645</v>
      </c>
      <c r="CG365" s="71">
        <f t="shared" si="480"/>
        <v>102</v>
      </c>
      <c r="CH365" s="71">
        <f t="shared" si="481"/>
        <v>12.14</v>
      </c>
      <c r="CI365" s="71">
        <v>1</v>
      </c>
      <c r="CJ365" s="62">
        <f t="shared" si="482"/>
        <v>2.2850000000000001</v>
      </c>
      <c r="CK365" s="70">
        <f t="shared" si="427"/>
        <v>112320</v>
      </c>
      <c r="CL365" s="70">
        <f t="shared" si="483"/>
        <v>26178422.400000002</v>
      </c>
      <c r="CM365" s="70">
        <f t="shared" si="484"/>
        <v>167969565.30345818</v>
      </c>
      <c r="CN365" s="70">
        <f t="shared" si="485"/>
        <v>2.4954126926640743E+24</v>
      </c>
      <c r="CO365" s="70">
        <f t="shared" si="486"/>
        <v>343790.93333333335</v>
      </c>
      <c r="CP365" s="99">
        <f t="shared" si="487"/>
        <v>6.4163364291752805</v>
      </c>
      <c r="CR365" s="71">
        <f t="shared" si="488"/>
        <v>39</v>
      </c>
      <c r="CS365" s="71">
        <f t="shared" si="489"/>
        <v>14.74</v>
      </c>
      <c r="CT365" s="71">
        <v>1</v>
      </c>
      <c r="CU365" s="62">
        <f t="shared" si="498"/>
        <v>2.6</v>
      </c>
      <c r="CV365" s="70">
        <f t="shared" si="428"/>
        <v>6</v>
      </c>
      <c r="CW365" s="70">
        <f t="shared" si="490"/>
        <v>608.4</v>
      </c>
      <c r="CX365" s="70">
        <f t="shared" si="491"/>
        <v>32849.703175641356</v>
      </c>
      <c r="CY365" s="70">
        <f t="shared" si="492"/>
        <v>3.0298503368919647E+24</v>
      </c>
      <c r="CZ365" s="70">
        <f t="shared" si="493"/>
        <v>343790.93333333335</v>
      </c>
      <c r="DA365" s="99">
        <f t="shared" si="494"/>
        <v>53.993594963250096</v>
      </c>
    </row>
    <row r="366" spans="1:105">
      <c r="A366" s="62">
        <v>8192</v>
      </c>
      <c r="B366" s="62">
        <f t="shared" si="429"/>
        <v>12</v>
      </c>
      <c r="C366" s="83">
        <f t="shared" si="500"/>
        <v>14.74</v>
      </c>
      <c r="D366" s="87"/>
      <c r="E366" s="65">
        <f t="shared" si="430"/>
        <v>4.7223664828697585E+21</v>
      </c>
      <c r="F366" s="62">
        <f t="shared" si="495"/>
        <v>72.000000000000028</v>
      </c>
      <c r="G366" s="66">
        <v>360</v>
      </c>
      <c r="H366" s="71">
        <f t="shared" si="431"/>
        <v>360</v>
      </c>
      <c r="I366" s="71">
        <f t="shared" si="432"/>
        <v>1</v>
      </c>
      <c r="J366" s="71">
        <v>15</v>
      </c>
      <c r="K366" s="62">
        <f t="shared" si="433"/>
        <v>1</v>
      </c>
      <c r="L366" s="70">
        <f t="shared" si="420"/>
        <v>2.9773096289999999E+19</v>
      </c>
      <c r="M366" s="70">
        <f t="shared" si="434"/>
        <v>1.0718314664399999E+22</v>
      </c>
      <c r="N366" s="70">
        <f t="shared" si="435"/>
        <v>4.7223664828697585E+22</v>
      </c>
      <c r="O366" s="70">
        <f t="shared" si="436"/>
        <v>2.3611832414348793E+23</v>
      </c>
      <c r="P366" s="70">
        <f t="shared" si="437"/>
        <v>344064</v>
      </c>
      <c r="Q366" s="99">
        <f t="shared" si="499"/>
        <v>4.4058852820907664</v>
      </c>
      <c r="S366" s="71">
        <f t="shared" si="438"/>
        <v>350</v>
      </c>
      <c r="T366" s="71">
        <f t="shared" si="439"/>
        <v>2.0499999999999998</v>
      </c>
      <c r="U366" s="71">
        <v>1</v>
      </c>
      <c r="V366" s="62">
        <f t="shared" si="440"/>
        <v>1.05</v>
      </c>
      <c r="W366" s="70">
        <f t="shared" si="421"/>
        <v>3.969746172E+18</v>
      </c>
      <c r="X366" s="70">
        <f t="shared" si="441"/>
        <v>1.4588817182100001E+21</v>
      </c>
      <c r="Y366" s="70">
        <f t="shared" si="442"/>
        <v>2.420212822470749E+22</v>
      </c>
      <c r="Z366" s="70">
        <f t="shared" si="443"/>
        <v>4.8404256449415024E+23</v>
      </c>
      <c r="AA366" s="70">
        <f t="shared" si="444"/>
        <v>344064</v>
      </c>
      <c r="AB366" s="99">
        <f t="shared" si="503"/>
        <v>16.589506827464195</v>
      </c>
      <c r="AD366" s="71">
        <f t="shared" si="445"/>
        <v>325</v>
      </c>
      <c r="AE366" s="71">
        <f t="shared" si="446"/>
        <v>3.2249999999999996</v>
      </c>
      <c r="AF366" s="71">
        <v>1</v>
      </c>
      <c r="AG366" s="62">
        <f t="shared" si="447"/>
        <v>1.175</v>
      </c>
      <c r="AH366" s="70">
        <f t="shared" si="422"/>
        <v>3.45808999872E+17</v>
      </c>
      <c r="AI366" s="70">
        <f t="shared" si="448"/>
        <v>1.3205581182612002E+20</v>
      </c>
      <c r="AJ366" s="70">
        <f t="shared" si="449"/>
        <v>1.189814992754292E+21</v>
      </c>
      <c r="AK366" s="70">
        <f t="shared" si="450"/>
        <v>7.6148159536274841E+23</v>
      </c>
      <c r="AL366" s="70">
        <f t="shared" si="451"/>
        <v>344064</v>
      </c>
      <c r="AM366" s="99">
        <f t="shared" si="496"/>
        <v>9.0099403903626776</v>
      </c>
      <c r="AO366" s="71">
        <f t="shared" si="452"/>
        <v>295</v>
      </c>
      <c r="AP366" s="71">
        <f t="shared" si="453"/>
        <v>4.55</v>
      </c>
      <c r="AQ366" s="71">
        <v>1</v>
      </c>
      <c r="AR366" s="62">
        <f t="shared" si="454"/>
        <v>1.325</v>
      </c>
      <c r="AS366" s="70">
        <f t="shared" si="423"/>
        <v>1976051427840000</v>
      </c>
      <c r="AT366" s="70">
        <f t="shared" si="455"/>
        <v>7.7238910185696E+17</v>
      </c>
      <c r="AU366" s="70">
        <f t="shared" si="456"/>
        <v>2.6228964229806289E+19</v>
      </c>
      <c r="AV366" s="70">
        <f t="shared" si="457"/>
        <v>1.0743383748528701E+24</v>
      </c>
      <c r="AW366" s="70">
        <f t="shared" si="458"/>
        <v>344064</v>
      </c>
      <c r="AX366" s="99">
        <f t="shared" si="504"/>
        <v>33.958226710795401</v>
      </c>
      <c r="AZ366" s="71">
        <f t="shared" si="459"/>
        <v>258</v>
      </c>
      <c r="BA366" s="71">
        <f t="shared" si="460"/>
        <v>6.06</v>
      </c>
      <c r="BB366" s="71">
        <v>1</v>
      </c>
      <c r="BC366" s="62">
        <f t="shared" si="461"/>
        <v>1.51</v>
      </c>
      <c r="BD366" s="70">
        <f t="shared" si="424"/>
        <v>10455298560000</v>
      </c>
      <c r="BE366" s="70">
        <f t="shared" si="462"/>
        <v>4073175213004800</v>
      </c>
      <c r="BF366" s="70">
        <f t="shared" si="463"/>
        <v>2.068332710933097E+17</v>
      </c>
      <c r="BG366" s="70">
        <f t="shared" si="464"/>
        <v>1.4308770443095369E+24</v>
      </c>
      <c r="BH366" s="70">
        <f t="shared" si="465"/>
        <v>344064</v>
      </c>
      <c r="BI366" s="99">
        <f t="shared" si="502"/>
        <v>50.779369969878573</v>
      </c>
      <c r="BK366" s="71">
        <f t="shared" si="466"/>
        <v>208</v>
      </c>
      <c r="BL366" s="71">
        <f t="shared" si="467"/>
        <v>7.8199999999999994</v>
      </c>
      <c r="BM366" s="71">
        <v>1</v>
      </c>
      <c r="BN366" s="62">
        <f t="shared" si="468"/>
        <v>1.76</v>
      </c>
      <c r="BO366" s="70">
        <f t="shared" si="425"/>
        <v>50340326400</v>
      </c>
      <c r="BP366" s="70">
        <f t="shared" si="469"/>
        <v>18428586688512</v>
      </c>
      <c r="BQ366" s="70">
        <f t="shared" si="470"/>
        <v>260648105525099.94</v>
      </c>
      <c r="BR366" s="70">
        <f t="shared" si="471"/>
        <v>1.8464452948020753E+24</v>
      </c>
      <c r="BS366" s="70">
        <f t="shared" si="472"/>
        <v>344064</v>
      </c>
      <c r="BT366" s="99">
        <f t="shared" si="501"/>
        <v>14.143683936847017</v>
      </c>
      <c r="BV366" s="71">
        <f t="shared" si="473"/>
        <v>153</v>
      </c>
      <c r="BW366" s="71">
        <f t="shared" si="474"/>
        <v>9.8550000000000004</v>
      </c>
      <c r="BX366" s="71">
        <v>1</v>
      </c>
      <c r="BY366" s="62">
        <f t="shared" si="475"/>
        <v>2.0350000000000001</v>
      </c>
      <c r="BZ366" s="70">
        <f t="shared" si="426"/>
        <v>19756800</v>
      </c>
      <c r="CA366" s="70">
        <f t="shared" si="476"/>
        <v>6151378464</v>
      </c>
      <c r="CB366" s="70">
        <f t="shared" si="477"/>
        <v>160388969086.54266</v>
      </c>
      <c r="CC366" s="70">
        <f t="shared" si="478"/>
        <v>2.3269460844340735E+24</v>
      </c>
      <c r="CD366" s="70">
        <f t="shared" si="479"/>
        <v>344064</v>
      </c>
      <c r="CE366" s="99">
        <f t="shared" si="497"/>
        <v>26.073663004998721</v>
      </c>
      <c r="CG366" s="71">
        <f t="shared" si="480"/>
        <v>103</v>
      </c>
      <c r="CH366" s="71">
        <f t="shared" si="481"/>
        <v>12.14</v>
      </c>
      <c r="CI366" s="71">
        <v>1</v>
      </c>
      <c r="CJ366" s="62">
        <f t="shared" si="482"/>
        <v>2.2850000000000001</v>
      </c>
      <c r="CK366" s="70">
        <f t="shared" si="427"/>
        <v>112320</v>
      </c>
      <c r="CL366" s="70">
        <f t="shared" si="483"/>
        <v>26435073.600000001</v>
      </c>
      <c r="CM366" s="70">
        <f t="shared" si="484"/>
        <v>192946363.3536495</v>
      </c>
      <c r="CN366" s="70">
        <f t="shared" si="485"/>
        <v>2.8664764551019434E+24</v>
      </c>
      <c r="CO366" s="70">
        <f t="shared" si="486"/>
        <v>344064</v>
      </c>
      <c r="CP366" s="99">
        <f t="shared" si="487"/>
        <v>7.2988774789584658</v>
      </c>
      <c r="CR366" s="71">
        <f t="shared" si="488"/>
        <v>40</v>
      </c>
      <c r="CS366" s="71">
        <f t="shared" si="489"/>
        <v>14.74</v>
      </c>
      <c r="CT366" s="71">
        <v>10</v>
      </c>
      <c r="CU366" s="62">
        <f t="shared" si="498"/>
        <v>2.6</v>
      </c>
      <c r="CV366" s="70">
        <f t="shared" si="428"/>
        <v>60</v>
      </c>
      <c r="CW366" s="70">
        <f t="shared" si="490"/>
        <v>6240</v>
      </c>
      <c r="CX366" s="70">
        <f t="shared" si="491"/>
        <v>37734.400000000103</v>
      </c>
      <c r="CY366" s="70">
        <f t="shared" si="492"/>
        <v>3.4803840978750123E+24</v>
      </c>
      <c r="CZ366" s="70">
        <f t="shared" si="493"/>
        <v>344064</v>
      </c>
      <c r="DA366" s="99">
        <f t="shared" si="494"/>
        <v>6.0471794871795037</v>
      </c>
    </row>
    <row r="367" spans="1:105">
      <c r="A367" s="62">
        <v>8192</v>
      </c>
      <c r="B367" s="62">
        <f t="shared" si="429"/>
        <v>12.033333333333333</v>
      </c>
      <c r="C367" s="83">
        <f t="shared" si="500"/>
        <v>14.74</v>
      </c>
      <c r="D367" s="87"/>
      <c r="E367" s="65">
        <f t="shared" si="430"/>
        <v>5.4245746105656269E+21</v>
      </c>
      <c r="F367" s="62">
        <f t="shared" si="495"/>
        <v>72.200000000000031</v>
      </c>
      <c r="G367" s="66">
        <v>361</v>
      </c>
      <c r="H367" s="71">
        <f t="shared" si="431"/>
        <v>361</v>
      </c>
      <c r="I367" s="71">
        <f t="shared" si="432"/>
        <v>1</v>
      </c>
      <c r="J367" s="71">
        <v>1</v>
      </c>
      <c r="K367" s="62">
        <f t="shared" si="433"/>
        <v>1</v>
      </c>
      <c r="L367" s="70">
        <f t="shared" si="420"/>
        <v>2.9773096289999999E+19</v>
      </c>
      <c r="M367" s="70">
        <f t="shared" si="434"/>
        <v>1.074808776069E+22</v>
      </c>
      <c r="N367" s="70">
        <f t="shared" si="435"/>
        <v>5.4245746105656264E+22</v>
      </c>
      <c r="O367" s="70">
        <f t="shared" si="436"/>
        <v>2.7122873052828134E+23</v>
      </c>
      <c r="P367" s="70">
        <f t="shared" si="437"/>
        <v>344337.06666666665</v>
      </c>
      <c r="Q367" s="99">
        <f t="shared" si="499"/>
        <v>5.0470136933617509</v>
      </c>
      <c r="S367" s="71">
        <f t="shared" si="438"/>
        <v>351</v>
      </c>
      <c r="T367" s="71">
        <f t="shared" si="439"/>
        <v>2.0499999999999998</v>
      </c>
      <c r="U367" s="71">
        <v>1</v>
      </c>
      <c r="V367" s="62">
        <f t="shared" si="440"/>
        <v>1.05</v>
      </c>
      <c r="W367" s="70">
        <f t="shared" si="421"/>
        <v>3.969746172E+18</v>
      </c>
      <c r="X367" s="70">
        <f t="shared" si="441"/>
        <v>1.4630499516906002E+21</v>
      </c>
      <c r="Y367" s="70">
        <f t="shared" si="442"/>
        <v>2.7800944879148816E+22</v>
      </c>
      <c r="Z367" s="70">
        <f t="shared" si="443"/>
        <v>5.5601889758297665E+23</v>
      </c>
      <c r="AA367" s="70">
        <f t="shared" si="444"/>
        <v>344337.06666666665</v>
      </c>
      <c r="AB367" s="99">
        <f t="shared" si="503"/>
        <v>19.002047638239521</v>
      </c>
      <c r="AD367" s="71">
        <f t="shared" si="445"/>
        <v>326</v>
      </c>
      <c r="AE367" s="71">
        <f t="shared" si="446"/>
        <v>3.2249999999999996</v>
      </c>
      <c r="AF367" s="71">
        <v>1</v>
      </c>
      <c r="AG367" s="62">
        <f t="shared" si="447"/>
        <v>1.175</v>
      </c>
      <c r="AH367" s="70">
        <f t="shared" si="422"/>
        <v>3.45808999872E+17</v>
      </c>
      <c r="AI367" s="70">
        <f t="shared" si="448"/>
        <v>1.3246213740096959E+20</v>
      </c>
      <c r="AJ367" s="70">
        <f t="shared" si="449"/>
        <v>1.3667385249276643E+21</v>
      </c>
      <c r="AK367" s="70">
        <f t="shared" si="450"/>
        <v>8.7471265595370721E+23</v>
      </c>
      <c r="AL367" s="70">
        <f t="shared" si="451"/>
        <v>344337.06666666665</v>
      </c>
      <c r="AM367" s="99">
        <f t="shared" si="496"/>
        <v>10.317956147653558</v>
      </c>
      <c r="AO367" s="71">
        <f t="shared" si="452"/>
        <v>296</v>
      </c>
      <c r="AP367" s="71">
        <f t="shared" si="453"/>
        <v>4.55</v>
      </c>
      <c r="AQ367" s="71">
        <v>1</v>
      </c>
      <c r="AR367" s="62">
        <f t="shared" si="454"/>
        <v>1.325</v>
      </c>
      <c r="AS367" s="70">
        <f t="shared" si="423"/>
        <v>1976051427840000</v>
      </c>
      <c r="AT367" s="70">
        <f t="shared" si="455"/>
        <v>7.75007369998848E+17</v>
      </c>
      <c r="AU367" s="70">
        <f t="shared" si="456"/>
        <v>3.0129168064054555E+19</v>
      </c>
      <c r="AV367" s="70">
        <f t="shared" si="457"/>
        <v>1.2340907239036801E+24</v>
      </c>
      <c r="AW367" s="70">
        <f t="shared" si="458"/>
        <v>344337.06666666665</v>
      </c>
      <c r="AX367" s="99">
        <f t="shared" si="504"/>
        <v>38.875976191167496</v>
      </c>
      <c r="AZ367" s="71">
        <f t="shared" si="459"/>
        <v>259</v>
      </c>
      <c r="BA367" s="71">
        <f t="shared" si="460"/>
        <v>6.06</v>
      </c>
      <c r="BB367" s="71">
        <v>1</v>
      </c>
      <c r="BC367" s="62">
        <f t="shared" si="461"/>
        <v>1.51</v>
      </c>
      <c r="BD367" s="70">
        <f t="shared" si="424"/>
        <v>10455298560000</v>
      </c>
      <c r="BE367" s="70">
        <f t="shared" si="462"/>
        <v>4088962713830400</v>
      </c>
      <c r="BF367" s="70">
        <f t="shared" si="463"/>
        <v>2.3758903826354067E+17</v>
      </c>
      <c r="BG367" s="70">
        <f t="shared" si="464"/>
        <v>1.6436461070013848E+24</v>
      </c>
      <c r="BH367" s="70">
        <f t="shared" si="465"/>
        <v>344337.06666666665</v>
      </c>
      <c r="BI367" s="99">
        <f t="shared" si="502"/>
        <v>58.104965706810127</v>
      </c>
      <c r="BK367" s="71">
        <f t="shared" si="466"/>
        <v>209</v>
      </c>
      <c r="BL367" s="71">
        <f t="shared" si="467"/>
        <v>7.8199999999999994</v>
      </c>
      <c r="BM367" s="71">
        <v>1</v>
      </c>
      <c r="BN367" s="62">
        <f t="shared" si="468"/>
        <v>1.76</v>
      </c>
      <c r="BO367" s="70">
        <f t="shared" si="425"/>
        <v>50340326400</v>
      </c>
      <c r="BP367" s="70">
        <f t="shared" si="469"/>
        <v>18517185662976</v>
      </c>
      <c r="BQ367" s="70">
        <f t="shared" si="470"/>
        <v>299406050049775.94</v>
      </c>
      <c r="BR367" s="70">
        <f t="shared" si="471"/>
        <v>2.1210086727311597E+24</v>
      </c>
      <c r="BS367" s="70">
        <f t="shared" si="472"/>
        <v>344337.06666666665</v>
      </c>
      <c r="BT367" s="99">
        <f t="shared" si="501"/>
        <v>16.169090460027107</v>
      </c>
      <c r="BV367" s="71">
        <f t="shared" si="473"/>
        <v>154</v>
      </c>
      <c r="BW367" s="71">
        <f t="shared" si="474"/>
        <v>9.8550000000000004</v>
      </c>
      <c r="BX367" s="71">
        <v>1</v>
      </c>
      <c r="BY367" s="62">
        <f t="shared" si="475"/>
        <v>2.0350000000000001</v>
      </c>
      <c r="BZ367" s="70">
        <f t="shared" si="426"/>
        <v>19756800</v>
      </c>
      <c r="CA367" s="70">
        <f t="shared" si="476"/>
        <v>6191583552</v>
      </c>
      <c r="CB367" s="70">
        <f t="shared" si="477"/>
        <v>184238544949.38181</v>
      </c>
      <c r="CC367" s="70">
        <f t="shared" si="478"/>
        <v>2.6729591393562126E+24</v>
      </c>
      <c r="CD367" s="70">
        <f t="shared" si="479"/>
        <v>344337.06666666665</v>
      </c>
      <c r="CE367" s="99">
        <f t="shared" si="497"/>
        <v>29.756288258416415</v>
      </c>
      <c r="CG367" s="71">
        <f t="shared" si="480"/>
        <v>104</v>
      </c>
      <c r="CH367" s="71">
        <f t="shared" si="481"/>
        <v>12.14</v>
      </c>
      <c r="CI367" s="71">
        <v>1</v>
      </c>
      <c r="CJ367" s="62">
        <f t="shared" si="482"/>
        <v>2.2850000000000001</v>
      </c>
      <c r="CK367" s="70">
        <f t="shared" si="427"/>
        <v>112320</v>
      </c>
      <c r="CL367" s="70">
        <f t="shared" si="483"/>
        <v>26691724.800000001</v>
      </c>
      <c r="CM367" s="70">
        <f t="shared" si="484"/>
        <v>221637170.18699738</v>
      </c>
      <c r="CN367" s="70">
        <f t="shared" si="485"/>
        <v>3.2927167886133356E+24</v>
      </c>
      <c r="CO367" s="70">
        <f t="shared" si="486"/>
        <v>344337.06666666665</v>
      </c>
      <c r="CP367" s="99">
        <f t="shared" si="487"/>
        <v>8.3035911634679138</v>
      </c>
      <c r="CR367" s="71">
        <f t="shared" si="488"/>
        <v>41</v>
      </c>
      <c r="CS367" s="71">
        <f t="shared" si="489"/>
        <v>14.74</v>
      </c>
      <c r="CT367" s="71">
        <v>1</v>
      </c>
      <c r="CU367" s="62">
        <f t="shared" si="498"/>
        <v>2.6</v>
      </c>
      <c r="CV367" s="70">
        <f t="shared" si="428"/>
        <v>60</v>
      </c>
      <c r="CW367" s="70">
        <f t="shared" si="490"/>
        <v>6396</v>
      </c>
      <c r="CX367" s="70">
        <f t="shared" si="491"/>
        <v>43345.443206800242</v>
      </c>
      <c r="CY367" s="70">
        <f t="shared" si="492"/>
        <v>3.9979114879868668E+24</v>
      </c>
      <c r="CZ367" s="70">
        <f t="shared" si="493"/>
        <v>344337.06666666665</v>
      </c>
      <c r="DA367" s="99">
        <f t="shared" si="494"/>
        <v>6.776961101751132</v>
      </c>
    </row>
    <row r="368" spans="1:105">
      <c r="A368" s="62">
        <v>8192</v>
      </c>
      <c r="B368" s="62">
        <f t="shared" si="429"/>
        <v>12.066666666666666</v>
      </c>
      <c r="C368" s="83">
        <f t="shared" si="500"/>
        <v>14.74</v>
      </c>
      <c r="D368" s="87"/>
      <c r="E368" s="65">
        <f t="shared" si="430"/>
        <v>6.231199931715417E+21</v>
      </c>
      <c r="F368" s="62">
        <f t="shared" si="495"/>
        <v>72.400000000000034</v>
      </c>
      <c r="G368" s="66">
        <v>362</v>
      </c>
      <c r="H368" s="71">
        <f t="shared" si="431"/>
        <v>362</v>
      </c>
      <c r="I368" s="71">
        <f t="shared" si="432"/>
        <v>1</v>
      </c>
      <c r="J368" s="71">
        <v>1</v>
      </c>
      <c r="K368" s="62">
        <f t="shared" si="433"/>
        <v>1</v>
      </c>
      <c r="L368" s="70">
        <f t="shared" si="420"/>
        <v>2.9773096289999999E+19</v>
      </c>
      <c r="M368" s="70">
        <f t="shared" si="434"/>
        <v>1.0777860856979999E+22</v>
      </c>
      <c r="N368" s="70">
        <f t="shared" si="435"/>
        <v>6.231199931715417E+22</v>
      </c>
      <c r="O368" s="70">
        <f t="shared" si="436"/>
        <v>3.1155999658577086E+23</v>
      </c>
      <c r="P368" s="70">
        <f t="shared" si="437"/>
        <v>344610.1333333333</v>
      </c>
      <c r="Q368" s="99">
        <f t="shared" si="499"/>
        <v>5.7814811439878104</v>
      </c>
      <c r="S368" s="71">
        <f t="shared" si="438"/>
        <v>352</v>
      </c>
      <c r="T368" s="71">
        <f t="shared" si="439"/>
        <v>2.0499999999999998</v>
      </c>
      <c r="U368" s="71">
        <v>1</v>
      </c>
      <c r="V368" s="62">
        <f t="shared" si="440"/>
        <v>1.05</v>
      </c>
      <c r="W368" s="70">
        <f t="shared" si="421"/>
        <v>3.969746172E+18</v>
      </c>
      <c r="X368" s="70">
        <f t="shared" si="441"/>
        <v>1.4672181851712001E+21</v>
      </c>
      <c r="Y368" s="70">
        <f t="shared" si="442"/>
        <v>3.1934899650041492E+22</v>
      </c>
      <c r="Z368" s="70">
        <f t="shared" si="443"/>
        <v>6.3869799300083027E+23</v>
      </c>
      <c r="AA368" s="70">
        <f t="shared" si="444"/>
        <v>344610.1333333333</v>
      </c>
      <c r="AB368" s="99">
        <f t="shared" si="503"/>
        <v>21.765610577076657</v>
      </c>
      <c r="AD368" s="71">
        <f t="shared" si="445"/>
        <v>327</v>
      </c>
      <c r="AE368" s="71">
        <f t="shared" si="446"/>
        <v>3.2249999999999996</v>
      </c>
      <c r="AF368" s="71">
        <v>1</v>
      </c>
      <c r="AG368" s="62">
        <f t="shared" si="447"/>
        <v>1.175</v>
      </c>
      <c r="AH368" s="70">
        <f t="shared" si="422"/>
        <v>3.45808999872E+17</v>
      </c>
      <c r="AI368" s="70">
        <f t="shared" si="448"/>
        <v>1.328684629758192E+20</v>
      </c>
      <c r="AJ368" s="70">
        <f t="shared" si="449"/>
        <v>1.5699702952954823E+21</v>
      </c>
      <c r="AK368" s="70">
        <f t="shared" si="450"/>
        <v>1.004780988989111E+24</v>
      </c>
      <c r="AL368" s="70">
        <f t="shared" si="451"/>
        <v>344610.1333333333</v>
      </c>
      <c r="AM368" s="99">
        <f t="shared" si="496"/>
        <v>11.815973934922404</v>
      </c>
      <c r="AO368" s="71">
        <f t="shared" si="452"/>
        <v>297</v>
      </c>
      <c r="AP368" s="71">
        <f t="shared" si="453"/>
        <v>4.55</v>
      </c>
      <c r="AQ368" s="71">
        <v>1</v>
      </c>
      <c r="AR368" s="62">
        <f t="shared" si="454"/>
        <v>1.325</v>
      </c>
      <c r="AS368" s="70">
        <f t="shared" si="423"/>
        <v>1976051427840000</v>
      </c>
      <c r="AT368" s="70">
        <f t="shared" si="455"/>
        <v>7.77625638140736E+17</v>
      </c>
      <c r="AU368" s="70">
        <f t="shared" si="456"/>
        <v>3.460932579260867E+19</v>
      </c>
      <c r="AV368" s="70">
        <f t="shared" si="457"/>
        <v>1.4175979844652573E+24</v>
      </c>
      <c r="AW368" s="70">
        <f t="shared" si="458"/>
        <v>344610.1333333333</v>
      </c>
      <c r="AX368" s="99">
        <f t="shared" si="504"/>
        <v>44.506410405086228</v>
      </c>
      <c r="AZ368" s="71">
        <f t="shared" si="459"/>
        <v>260</v>
      </c>
      <c r="BA368" s="71">
        <f t="shared" si="460"/>
        <v>6.06</v>
      </c>
      <c r="BB368" s="71">
        <v>15</v>
      </c>
      <c r="BC368" s="62">
        <f t="shared" si="461"/>
        <v>1.51</v>
      </c>
      <c r="BD368" s="70">
        <f t="shared" si="424"/>
        <v>156829478400000</v>
      </c>
      <c r="BE368" s="70">
        <f t="shared" si="462"/>
        <v>6.157125321984E+16</v>
      </c>
      <c r="BF368" s="70">
        <f t="shared" si="463"/>
        <v>2.7291813741865677E+17</v>
      </c>
      <c r="BG368" s="70">
        <f t="shared" si="464"/>
        <v>1.8880535793097713E+24</v>
      </c>
      <c r="BH368" s="70">
        <f t="shared" si="465"/>
        <v>344610.1333333333</v>
      </c>
      <c r="BI368" s="99">
        <f t="shared" si="502"/>
        <v>4.4325577789395201</v>
      </c>
      <c r="BK368" s="71">
        <f t="shared" si="466"/>
        <v>210</v>
      </c>
      <c r="BL368" s="71">
        <f t="shared" si="467"/>
        <v>7.8199999999999994</v>
      </c>
      <c r="BM368" s="71">
        <v>1</v>
      </c>
      <c r="BN368" s="62">
        <f t="shared" si="468"/>
        <v>1.76</v>
      </c>
      <c r="BO368" s="70">
        <f t="shared" si="425"/>
        <v>50340326400</v>
      </c>
      <c r="BP368" s="70">
        <f t="shared" si="469"/>
        <v>18605784637440</v>
      </c>
      <c r="BQ368" s="70">
        <f t="shared" si="470"/>
        <v>343927237168337.56</v>
      </c>
      <c r="BR368" s="70">
        <f t="shared" si="471"/>
        <v>2.4363991733007281E+24</v>
      </c>
      <c r="BS368" s="70">
        <f t="shared" si="472"/>
        <v>344610.1333333333</v>
      </c>
      <c r="BT368" s="99">
        <f t="shared" si="501"/>
        <v>18.484962815073143</v>
      </c>
      <c r="BV368" s="71">
        <f t="shared" si="473"/>
        <v>155</v>
      </c>
      <c r="BW368" s="71">
        <f t="shared" si="474"/>
        <v>9.8550000000000004</v>
      </c>
      <c r="BX368" s="71">
        <v>1</v>
      </c>
      <c r="BY368" s="62">
        <f t="shared" si="475"/>
        <v>2.0350000000000001</v>
      </c>
      <c r="BZ368" s="70">
        <f t="shared" si="426"/>
        <v>19756800</v>
      </c>
      <c r="CA368" s="70">
        <f t="shared" si="476"/>
        <v>6231788640</v>
      </c>
      <c r="CB368" s="70">
        <f t="shared" si="477"/>
        <v>211634513510.40219</v>
      </c>
      <c r="CC368" s="70">
        <f t="shared" si="478"/>
        <v>3.0704237663527719E+24</v>
      </c>
      <c r="CD368" s="70">
        <f t="shared" si="479"/>
        <v>344610.1333333333</v>
      </c>
      <c r="CE368" s="99">
        <f t="shared" si="497"/>
        <v>33.960476796658845</v>
      </c>
      <c r="CG368" s="71">
        <f t="shared" si="480"/>
        <v>105</v>
      </c>
      <c r="CH368" s="71">
        <f t="shared" si="481"/>
        <v>12.14</v>
      </c>
      <c r="CI368" s="71">
        <v>1</v>
      </c>
      <c r="CJ368" s="62">
        <f t="shared" si="482"/>
        <v>2.2850000000000001</v>
      </c>
      <c r="CK368" s="70">
        <f t="shared" si="427"/>
        <v>112320</v>
      </c>
      <c r="CL368" s="70">
        <f t="shared" si="483"/>
        <v>26948376</v>
      </c>
      <c r="CM368" s="70">
        <f t="shared" si="484"/>
        <v>254594252.80000183</v>
      </c>
      <c r="CN368" s="70">
        <f t="shared" si="485"/>
        <v>3.782338358551258E+24</v>
      </c>
      <c r="CO368" s="70">
        <f t="shared" si="486"/>
        <v>344610.1333333333</v>
      </c>
      <c r="CP368" s="99">
        <f t="shared" si="487"/>
        <v>9.4474803528050018</v>
      </c>
      <c r="CR368" s="71">
        <f t="shared" si="488"/>
        <v>42</v>
      </c>
      <c r="CS368" s="71">
        <f t="shared" si="489"/>
        <v>14.74</v>
      </c>
      <c r="CT368" s="71">
        <v>1</v>
      </c>
      <c r="CU368" s="62">
        <f t="shared" si="498"/>
        <v>2.6</v>
      </c>
      <c r="CV368" s="70">
        <f t="shared" si="428"/>
        <v>60</v>
      </c>
      <c r="CW368" s="70">
        <f t="shared" si="490"/>
        <v>6552</v>
      </c>
      <c r="CX368" s="70">
        <f t="shared" si="491"/>
        <v>49790.839308268842</v>
      </c>
      <c r="CY368" s="70">
        <f t="shared" si="492"/>
        <v>4.5923943496742622E+24</v>
      </c>
      <c r="CZ368" s="70">
        <f t="shared" si="493"/>
        <v>344610.1333333333</v>
      </c>
      <c r="DA368" s="99">
        <f t="shared" si="494"/>
        <v>7.5993344487589809</v>
      </c>
    </row>
    <row r="369" spans="1:105">
      <c r="A369" s="62">
        <v>8192</v>
      </c>
      <c r="B369" s="62">
        <f t="shared" si="429"/>
        <v>12.1</v>
      </c>
      <c r="C369" s="83">
        <f t="shared" si="500"/>
        <v>14.74</v>
      </c>
      <c r="D369" s="87"/>
      <c r="E369" s="65">
        <f t="shared" si="430"/>
        <v>7.1577691112191369E+21</v>
      </c>
      <c r="F369" s="62">
        <f t="shared" si="495"/>
        <v>72.600000000000037</v>
      </c>
      <c r="G369" s="66">
        <v>363</v>
      </c>
      <c r="H369" s="71">
        <f t="shared" si="431"/>
        <v>363</v>
      </c>
      <c r="I369" s="71">
        <f t="shared" si="432"/>
        <v>1</v>
      </c>
      <c r="J369" s="71">
        <v>1</v>
      </c>
      <c r="K369" s="62">
        <f t="shared" si="433"/>
        <v>1</v>
      </c>
      <c r="L369" s="70">
        <f t="shared" si="420"/>
        <v>2.9773096289999999E+19</v>
      </c>
      <c r="M369" s="70">
        <f t="shared" si="434"/>
        <v>1.0807633953269999E+22</v>
      </c>
      <c r="N369" s="70">
        <f t="shared" si="435"/>
        <v>7.1577691112191365E+22</v>
      </c>
      <c r="O369" s="70">
        <f t="shared" si="436"/>
        <v>3.5788845556095687E+23</v>
      </c>
      <c r="P369" s="70">
        <f t="shared" si="437"/>
        <v>344883.20000000001</v>
      </c>
      <c r="Q369" s="99">
        <f t="shared" si="499"/>
        <v>6.6228826236786587</v>
      </c>
      <c r="S369" s="71">
        <f t="shared" si="438"/>
        <v>353</v>
      </c>
      <c r="T369" s="71">
        <f t="shared" si="439"/>
        <v>2.0499999999999998</v>
      </c>
      <c r="U369" s="71">
        <v>1</v>
      </c>
      <c r="V369" s="62">
        <f t="shared" si="440"/>
        <v>1.05</v>
      </c>
      <c r="W369" s="70">
        <f t="shared" si="421"/>
        <v>3.969746172E+18</v>
      </c>
      <c r="X369" s="70">
        <f t="shared" si="441"/>
        <v>1.4713864186518E+21</v>
      </c>
      <c r="Y369" s="70">
        <f t="shared" si="442"/>
        <v>3.6683566694998062E+22</v>
      </c>
      <c r="Z369" s="70">
        <f t="shared" si="443"/>
        <v>7.3367133389996145E+23</v>
      </c>
      <c r="AA369" s="70">
        <f t="shared" si="444"/>
        <v>344883.20000000001</v>
      </c>
      <c r="AB369" s="99">
        <f t="shared" si="503"/>
        <v>24.931293526965153</v>
      </c>
      <c r="AD369" s="71">
        <f t="shared" si="445"/>
        <v>328</v>
      </c>
      <c r="AE369" s="71">
        <f t="shared" si="446"/>
        <v>3.2249999999999996</v>
      </c>
      <c r="AF369" s="71">
        <v>1</v>
      </c>
      <c r="AG369" s="62">
        <f t="shared" si="447"/>
        <v>1.175</v>
      </c>
      <c r="AH369" s="70">
        <f t="shared" si="422"/>
        <v>3.45808999872E+17</v>
      </c>
      <c r="AI369" s="70">
        <f t="shared" si="448"/>
        <v>1.3327478855066881E+20</v>
      </c>
      <c r="AJ369" s="70">
        <f t="shared" si="449"/>
        <v>1.8034222956001299E+21</v>
      </c>
      <c r="AK369" s="70">
        <f t="shared" si="450"/>
        <v>1.1541902691840857E+24</v>
      </c>
      <c r="AL369" s="70">
        <f t="shared" si="451"/>
        <v>344883.20000000001</v>
      </c>
      <c r="AM369" s="99">
        <f t="shared" si="496"/>
        <v>13.531608755203534</v>
      </c>
      <c r="AO369" s="71">
        <f t="shared" si="452"/>
        <v>298</v>
      </c>
      <c r="AP369" s="71">
        <f t="shared" si="453"/>
        <v>4.55</v>
      </c>
      <c r="AQ369" s="71">
        <v>1</v>
      </c>
      <c r="AR369" s="62">
        <f t="shared" si="454"/>
        <v>1.325</v>
      </c>
      <c r="AS369" s="70">
        <f t="shared" si="423"/>
        <v>1976051427840000</v>
      </c>
      <c r="AT369" s="70">
        <f t="shared" si="455"/>
        <v>7.80243906282624E+17</v>
      </c>
      <c r="AU369" s="70">
        <f t="shared" si="456"/>
        <v>3.9755675605526036E+19</v>
      </c>
      <c r="AV369" s="70">
        <f t="shared" si="457"/>
        <v>1.6283924728023536E+24</v>
      </c>
      <c r="AW369" s="70">
        <f t="shared" si="458"/>
        <v>344883.20000000001</v>
      </c>
      <c r="AX369" s="99">
        <f t="shared" si="504"/>
        <v>50.95288189424901</v>
      </c>
      <c r="AZ369" s="71">
        <f t="shared" si="459"/>
        <v>261</v>
      </c>
      <c r="BA369" s="71">
        <f t="shared" si="460"/>
        <v>6.06</v>
      </c>
      <c r="BB369" s="71">
        <v>1</v>
      </c>
      <c r="BC369" s="62">
        <f t="shared" si="461"/>
        <v>1.51</v>
      </c>
      <c r="BD369" s="70">
        <f t="shared" si="424"/>
        <v>156829478400000</v>
      </c>
      <c r="BE369" s="70">
        <f t="shared" si="462"/>
        <v>6.1808065732224E+16</v>
      </c>
      <c r="BF369" s="70">
        <f t="shared" si="463"/>
        <v>3.1350061550166573E+17</v>
      </c>
      <c r="BG369" s="70">
        <f t="shared" si="464"/>
        <v>2.1688040406993984E+24</v>
      </c>
      <c r="BH369" s="70">
        <f t="shared" si="465"/>
        <v>344883.20000000001</v>
      </c>
      <c r="BI369" s="99">
        <f t="shared" si="502"/>
        <v>5.0721635079128573</v>
      </c>
      <c r="BK369" s="71">
        <f t="shared" si="466"/>
        <v>211</v>
      </c>
      <c r="BL369" s="71">
        <f t="shared" si="467"/>
        <v>7.8199999999999994</v>
      </c>
      <c r="BM369" s="71">
        <v>1</v>
      </c>
      <c r="BN369" s="62">
        <f t="shared" si="468"/>
        <v>1.76</v>
      </c>
      <c r="BO369" s="70">
        <f t="shared" si="425"/>
        <v>50340326400</v>
      </c>
      <c r="BP369" s="70">
        <f t="shared" si="469"/>
        <v>18694383611904</v>
      </c>
      <c r="BQ369" s="70">
        <f t="shared" si="470"/>
        <v>395068651573944.5</v>
      </c>
      <c r="BR369" s="70">
        <f t="shared" si="471"/>
        <v>2.7986877224866825E+24</v>
      </c>
      <c r="BS369" s="70">
        <f t="shared" si="472"/>
        <v>344883.20000000001</v>
      </c>
      <c r="BT369" s="99">
        <f t="shared" si="501"/>
        <v>21.133012982700169</v>
      </c>
      <c r="BV369" s="71">
        <f t="shared" si="473"/>
        <v>156</v>
      </c>
      <c r="BW369" s="71">
        <f t="shared" si="474"/>
        <v>9.8550000000000004</v>
      </c>
      <c r="BX369" s="71">
        <v>1</v>
      </c>
      <c r="BY369" s="62">
        <f t="shared" si="475"/>
        <v>2.0350000000000001</v>
      </c>
      <c r="BZ369" s="70">
        <f t="shared" si="426"/>
        <v>19756800</v>
      </c>
      <c r="CA369" s="70">
        <f t="shared" si="476"/>
        <v>6271993728</v>
      </c>
      <c r="CB369" s="70">
        <f t="shared" si="477"/>
        <v>243104217529.99686</v>
      </c>
      <c r="CC369" s="70">
        <f t="shared" si="478"/>
        <v>3.5269907295532299E+24</v>
      </c>
      <c r="CD369" s="70">
        <f t="shared" si="479"/>
        <v>344883.20000000001</v>
      </c>
      <c r="CE369" s="99">
        <f t="shared" si="497"/>
        <v>38.760277524626517</v>
      </c>
      <c r="CG369" s="71">
        <f t="shared" si="480"/>
        <v>106</v>
      </c>
      <c r="CH369" s="71">
        <f t="shared" si="481"/>
        <v>12.14</v>
      </c>
      <c r="CI369" s="71">
        <v>1</v>
      </c>
      <c r="CJ369" s="62">
        <f t="shared" si="482"/>
        <v>2.2850000000000001</v>
      </c>
      <c r="CK369" s="70">
        <f t="shared" si="427"/>
        <v>112320</v>
      </c>
      <c r="CL369" s="70">
        <f t="shared" si="483"/>
        <v>27205027.200000003</v>
      </c>
      <c r="CM369" s="70">
        <f t="shared" si="484"/>
        <v>292451999.38306135</v>
      </c>
      <c r="CN369" s="70">
        <f t="shared" si="485"/>
        <v>4.3447658505100162E+24</v>
      </c>
      <c r="CO369" s="70">
        <f t="shared" si="486"/>
        <v>344883.20000000001</v>
      </c>
      <c r="CP369" s="99">
        <f t="shared" si="487"/>
        <v>10.749924902962837</v>
      </c>
      <c r="CR369" s="71">
        <f t="shared" si="488"/>
        <v>43</v>
      </c>
      <c r="CS369" s="71">
        <f t="shared" si="489"/>
        <v>14.74</v>
      </c>
      <c r="CT369" s="71">
        <v>1</v>
      </c>
      <c r="CU369" s="62">
        <f t="shared" si="498"/>
        <v>2.6</v>
      </c>
      <c r="CV369" s="70">
        <f t="shared" si="428"/>
        <v>60</v>
      </c>
      <c r="CW369" s="70">
        <f t="shared" si="490"/>
        <v>6708</v>
      </c>
      <c r="CX369" s="70">
        <f t="shared" si="491"/>
        <v>57194.655207330128</v>
      </c>
      <c r="CY369" s="70">
        <f t="shared" si="492"/>
        <v>5.2752758349685037E+24</v>
      </c>
      <c r="CZ369" s="70">
        <f t="shared" si="493"/>
        <v>344883.20000000001</v>
      </c>
      <c r="DA369" s="99">
        <f t="shared" si="494"/>
        <v>8.5263350040742587</v>
      </c>
    </row>
    <row r="370" spans="1:105">
      <c r="A370" s="62">
        <v>8192</v>
      </c>
      <c r="B370" s="62">
        <f t="shared" si="429"/>
        <v>12.133333333333333</v>
      </c>
      <c r="C370" s="83">
        <f t="shared" si="500"/>
        <v>14.74</v>
      </c>
      <c r="D370" s="87"/>
      <c r="E370" s="65">
        <f t="shared" si="430"/>
        <v>8.2221176035060126E+21</v>
      </c>
      <c r="F370" s="62">
        <f t="shared" si="495"/>
        <v>72.80000000000004</v>
      </c>
      <c r="G370" s="66">
        <v>364</v>
      </c>
      <c r="H370" s="71">
        <f t="shared" si="431"/>
        <v>364</v>
      </c>
      <c r="I370" s="71">
        <f t="shared" si="432"/>
        <v>1</v>
      </c>
      <c r="J370" s="71">
        <v>1</v>
      </c>
      <c r="K370" s="62">
        <f t="shared" si="433"/>
        <v>1</v>
      </c>
      <c r="L370" s="70">
        <f t="shared" si="420"/>
        <v>2.9773096289999999E+19</v>
      </c>
      <c r="M370" s="70">
        <f t="shared" si="434"/>
        <v>1.083740704956E+22</v>
      </c>
      <c r="N370" s="70">
        <f t="shared" si="435"/>
        <v>8.2221176035060119E+22</v>
      </c>
      <c r="O370" s="70">
        <f t="shared" si="436"/>
        <v>4.1110588017530061E+23</v>
      </c>
      <c r="P370" s="70">
        <f t="shared" si="437"/>
        <v>345156.26666666666</v>
      </c>
      <c r="Q370" s="99">
        <f t="shared" si="499"/>
        <v>7.5867941158857093</v>
      </c>
      <c r="S370" s="71">
        <f t="shared" si="438"/>
        <v>354</v>
      </c>
      <c r="T370" s="71">
        <f t="shared" si="439"/>
        <v>2.0499999999999998</v>
      </c>
      <c r="U370" s="71">
        <v>1</v>
      </c>
      <c r="V370" s="62">
        <f t="shared" si="440"/>
        <v>1.05</v>
      </c>
      <c r="W370" s="70">
        <f t="shared" si="421"/>
        <v>3.969746172E+18</v>
      </c>
      <c r="X370" s="70">
        <f t="shared" si="441"/>
        <v>1.4755546521324002E+21</v>
      </c>
      <c r="Y370" s="70">
        <f t="shared" si="442"/>
        <v>4.2138352717968282E+22</v>
      </c>
      <c r="Z370" s="70">
        <f t="shared" si="443"/>
        <v>8.4276705435936621E+23</v>
      </c>
      <c r="AA370" s="70">
        <f t="shared" si="444"/>
        <v>345156.26666666666</v>
      </c>
      <c r="AB370" s="99">
        <f t="shared" si="503"/>
        <v>28.557636043552826</v>
      </c>
      <c r="AD370" s="71">
        <f t="shared" si="445"/>
        <v>329</v>
      </c>
      <c r="AE370" s="71">
        <f t="shared" si="446"/>
        <v>3.2249999999999996</v>
      </c>
      <c r="AF370" s="71">
        <v>1</v>
      </c>
      <c r="AG370" s="62">
        <f t="shared" si="447"/>
        <v>1.175</v>
      </c>
      <c r="AH370" s="70">
        <f t="shared" si="422"/>
        <v>3.45808999872E+17</v>
      </c>
      <c r="AI370" s="70">
        <f t="shared" si="448"/>
        <v>1.3368111412551841E+20</v>
      </c>
      <c r="AJ370" s="70">
        <f t="shared" si="449"/>
        <v>2.0715882243208462E+21</v>
      </c>
      <c r="AK370" s="70">
        <f t="shared" si="450"/>
        <v>1.3258164635653443E+24</v>
      </c>
      <c r="AL370" s="70">
        <f t="shared" si="451"/>
        <v>345156.26666666666</v>
      </c>
      <c r="AM370" s="99">
        <f t="shared" si="496"/>
        <v>15.496491317208438</v>
      </c>
      <c r="AO370" s="71">
        <f t="shared" si="452"/>
        <v>299</v>
      </c>
      <c r="AP370" s="71">
        <f t="shared" si="453"/>
        <v>4.55</v>
      </c>
      <c r="AQ370" s="71">
        <v>1</v>
      </c>
      <c r="AR370" s="62">
        <f t="shared" si="454"/>
        <v>1.325</v>
      </c>
      <c r="AS370" s="70">
        <f t="shared" si="423"/>
        <v>1976051427840000</v>
      </c>
      <c r="AT370" s="70">
        <f t="shared" si="455"/>
        <v>7.82862174424512E+17</v>
      </c>
      <c r="AU370" s="70">
        <f t="shared" si="456"/>
        <v>4.5667279169863516E+19</v>
      </c>
      <c r="AV370" s="70">
        <f t="shared" si="457"/>
        <v>1.8705317547976177E+24</v>
      </c>
      <c r="AW370" s="70">
        <f t="shared" si="458"/>
        <v>345156.26666666666</v>
      </c>
      <c r="AX370" s="99">
        <f t="shared" si="504"/>
        <v>58.333740806207537</v>
      </c>
      <c r="AZ370" s="71">
        <f t="shared" si="459"/>
        <v>262</v>
      </c>
      <c r="BA370" s="71">
        <f t="shared" si="460"/>
        <v>6.06</v>
      </c>
      <c r="BB370" s="71">
        <v>1</v>
      </c>
      <c r="BC370" s="62">
        <f t="shared" si="461"/>
        <v>1.51</v>
      </c>
      <c r="BD370" s="70">
        <f t="shared" si="424"/>
        <v>156829478400000</v>
      </c>
      <c r="BE370" s="70">
        <f t="shared" si="462"/>
        <v>6.2044878244608E+16</v>
      </c>
      <c r="BF370" s="70">
        <f t="shared" si="463"/>
        <v>3.6011764131732141E+17</v>
      </c>
      <c r="BG370" s="70">
        <f t="shared" si="464"/>
        <v>2.4913016338623216E+24</v>
      </c>
      <c r="BH370" s="70">
        <f t="shared" si="465"/>
        <v>345156.26666666666</v>
      </c>
      <c r="BI370" s="99">
        <f t="shared" si="502"/>
        <v>5.8041477637780261</v>
      </c>
      <c r="BK370" s="71">
        <f t="shared" si="466"/>
        <v>212</v>
      </c>
      <c r="BL370" s="71">
        <f t="shared" si="467"/>
        <v>7.8199999999999994</v>
      </c>
      <c r="BM370" s="71">
        <v>1</v>
      </c>
      <c r="BN370" s="62">
        <f t="shared" si="468"/>
        <v>1.76</v>
      </c>
      <c r="BO370" s="70">
        <f t="shared" si="425"/>
        <v>50340326400</v>
      </c>
      <c r="BP370" s="70">
        <f t="shared" si="469"/>
        <v>18782982586368</v>
      </c>
      <c r="BQ370" s="70">
        <f t="shared" si="470"/>
        <v>453814710173886.94</v>
      </c>
      <c r="BR370" s="70">
        <f t="shared" si="471"/>
        <v>3.2148479829708505E+24</v>
      </c>
      <c r="BS370" s="70">
        <f t="shared" si="472"/>
        <v>345156.26666666666</v>
      </c>
      <c r="BT370" s="99">
        <f t="shared" si="501"/>
        <v>24.160950375540942</v>
      </c>
      <c r="BV370" s="71">
        <f t="shared" si="473"/>
        <v>157</v>
      </c>
      <c r="BW370" s="71">
        <f t="shared" si="474"/>
        <v>9.8550000000000004</v>
      </c>
      <c r="BX370" s="71">
        <v>1</v>
      </c>
      <c r="BY370" s="62">
        <f t="shared" si="475"/>
        <v>2.0350000000000001</v>
      </c>
      <c r="BZ370" s="70">
        <f t="shared" si="426"/>
        <v>19756800</v>
      </c>
      <c r="CA370" s="70">
        <f t="shared" si="476"/>
        <v>6312198816</v>
      </c>
      <c r="CB370" s="70">
        <f t="shared" si="477"/>
        <v>279253414769.54877</v>
      </c>
      <c r="CC370" s="70">
        <f t="shared" si="478"/>
        <v>4.0514484491275882E+24</v>
      </c>
      <c r="CD370" s="70">
        <f t="shared" si="479"/>
        <v>345156.26666666666</v>
      </c>
      <c r="CE370" s="99">
        <f t="shared" si="497"/>
        <v>44.240275522010549</v>
      </c>
      <c r="CG370" s="71">
        <f t="shared" si="480"/>
        <v>107</v>
      </c>
      <c r="CH370" s="71">
        <f t="shared" si="481"/>
        <v>12.14</v>
      </c>
      <c r="CI370" s="71">
        <v>1</v>
      </c>
      <c r="CJ370" s="62">
        <f t="shared" si="482"/>
        <v>2.2850000000000001</v>
      </c>
      <c r="CK370" s="70">
        <f t="shared" si="427"/>
        <v>112320</v>
      </c>
      <c r="CL370" s="70">
        <f t="shared" si="483"/>
        <v>27461678.400000002</v>
      </c>
      <c r="CM370" s="70">
        <f t="shared" si="484"/>
        <v>335939130.60691649</v>
      </c>
      <c r="CN370" s="70">
        <f t="shared" si="485"/>
        <v>4.9908253853281497E+24</v>
      </c>
      <c r="CO370" s="70">
        <f t="shared" si="486"/>
        <v>345156.26666666666</v>
      </c>
      <c r="CP370" s="99">
        <f t="shared" si="487"/>
        <v>12.233015248147268</v>
      </c>
      <c r="CR370" s="71">
        <f t="shared" si="488"/>
        <v>44</v>
      </c>
      <c r="CS370" s="71">
        <f t="shared" si="489"/>
        <v>14.74</v>
      </c>
      <c r="CT370" s="71">
        <v>1</v>
      </c>
      <c r="CU370" s="62">
        <f t="shared" si="498"/>
        <v>2.6</v>
      </c>
      <c r="CV370" s="70">
        <f t="shared" si="428"/>
        <v>60</v>
      </c>
      <c r="CW370" s="70">
        <f t="shared" si="490"/>
        <v>6864</v>
      </c>
      <c r="CX370" s="70">
        <f t="shared" si="491"/>
        <v>65699.406351282727</v>
      </c>
      <c r="CY370" s="70">
        <f t="shared" si="492"/>
        <v>6.0597006737839315E+24</v>
      </c>
      <c r="CZ370" s="70">
        <f t="shared" si="493"/>
        <v>345156.26666666666</v>
      </c>
      <c r="DA370" s="99">
        <f t="shared" si="494"/>
        <v>9.5715918343943365</v>
      </c>
    </row>
    <row r="371" spans="1:105">
      <c r="A371" s="62">
        <v>8192</v>
      </c>
      <c r="B371" s="62">
        <f t="shared" si="429"/>
        <v>12.166666666666666</v>
      </c>
      <c r="C371" s="83">
        <f t="shared" si="500"/>
        <v>14.74</v>
      </c>
      <c r="D371" s="87"/>
      <c r="E371" s="65">
        <f t="shared" si="430"/>
        <v>9.4447329657395211E+21</v>
      </c>
      <c r="F371" s="62">
        <f t="shared" si="495"/>
        <v>73.000000000000028</v>
      </c>
      <c r="G371" s="66">
        <v>365</v>
      </c>
      <c r="H371" s="71">
        <f t="shared" si="431"/>
        <v>365</v>
      </c>
      <c r="I371" s="71">
        <f t="shared" si="432"/>
        <v>1</v>
      </c>
      <c r="J371" s="71">
        <v>1</v>
      </c>
      <c r="K371" s="62">
        <f t="shared" si="433"/>
        <v>1</v>
      </c>
      <c r="L371" s="70">
        <f t="shared" si="420"/>
        <v>2.9773096289999999E+19</v>
      </c>
      <c r="M371" s="70">
        <f t="shared" si="434"/>
        <v>1.0867180145849999E+22</v>
      </c>
      <c r="N371" s="70">
        <f t="shared" si="435"/>
        <v>9.444732965739522E+22</v>
      </c>
      <c r="O371" s="70">
        <f t="shared" si="436"/>
        <v>4.7223664828697606E+23</v>
      </c>
      <c r="P371" s="70">
        <f t="shared" si="437"/>
        <v>345429.33333333331</v>
      </c>
      <c r="Q371" s="99">
        <f t="shared" si="499"/>
        <v>8.691061378370831</v>
      </c>
      <c r="S371" s="71">
        <f t="shared" si="438"/>
        <v>355</v>
      </c>
      <c r="T371" s="71">
        <f t="shared" si="439"/>
        <v>2.0499999999999998</v>
      </c>
      <c r="U371" s="71">
        <v>1</v>
      </c>
      <c r="V371" s="62">
        <f t="shared" si="440"/>
        <v>1.05</v>
      </c>
      <c r="W371" s="70">
        <f t="shared" si="421"/>
        <v>3.969746172E+18</v>
      </c>
      <c r="X371" s="70">
        <f t="shared" si="441"/>
        <v>1.4797228856130001E+21</v>
      </c>
      <c r="Y371" s="70">
        <f t="shared" si="442"/>
        <v>4.8404256449415013E+22</v>
      </c>
      <c r="Z371" s="70">
        <f t="shared" si="443"/>
        <v>9.6808512898830089E+23</v>
      </c>
      <c r="AA371" s="70">
        <f t="shared" si="444"/>
        <v>345429.33333333331</v>
      </c>
      <c r="AB371" s="99">
        <f t="shared" si="503"/>
        <v>32.711703603450545</v>
      </c>
      <c r="AD371" s="71">
        <f t="shared" si="445"/>
        <v>330</v>
      </c>
      <c r="AE371" s="71">
        <f t="shared" si="446"/>
        <v>3.2249999999999996</v>
      </c>
      <c r="AF371" s="71">
        <v>1</v>
      </c>
      <c r="AG371" s="62">
        <f t="shared" si="447"/>
        <v>1.175</v>
      </c>
      <c r="AH371" s="70">
        <f t="shared" si="422"/>
        <v>3.45808999872E+17</v>
      </c>
      <c r="AI371" s="70">
        <f t="shared" si="448"/>
        <v>1.3408743970036802E+20</v>
      </c>
      <c r="AJ371" s="70">
        <f t="shared" si="449"/>
        <v>2.3796299855085846E+21</v>
      </c>
      <c r="AK371" s="70">
        <f t="shared" si="450"/>
        <v>1.5229631907254976E+24</v>
      </c>
      <c r="AL371" s="70">
        <f t="shared" si="451"/>
        <v>345429.33333333331</v>
      </c>
      <c r="AM371" s="99">
        <f t="shared" si="496"/>
        <v>17.746852284047701</v>
      </c>
      <c r="AO371" s="71">
        <f t="shared" si="452"/>
        <v>300</v>
      </c>
      <c r="AP371" s="71">
        <f t="shared" si="453"/>
        <v>4.55</v>
      </c>
      <c r="AQ371" s="71">
        <v>15</v>
      </c>
      <c r="AR371" s="62">
        <f t="shared" si="454"/>
        <v>1.325</v>
      </c>
      <c r="AS371" s="70">
        <f t="shared" si="423"/>
        <v>2.96407714176E+16</v>
      </c>
      <c r="AT371" s="70">
        <f t="shared" si="455"/>
        <v>1.1782206638496E+19</v>
      </c>
      <c r="AU371" s="70">
        <f t="shared" si="456"/>
        <v>5.2457928459612586E+19</v>
      </c>
      <c r="AV371" s="70">
        <f t="shared" si="457"/>
        <v>2.1486767497057409E+24</v>
      </c>
      <c r="AW371" s="70">
        <f t="shared" si="458"/>
        <v>345429.33333333331</v>
      </c>
      <c r="AX371" s="99">
        <f t="shared" si="504"/>
        <v>4.4523008354153975</v>
      </c>
      <c r="AZ371" s="71">
        <f t="shared" si="459"/>
        <v>263</v>
      </c>
      <c r="BA371" s="71">
        <f t="shared" si="460"/>
        <v>6.06</v>
      </c>
      <c r="BB371" s="71">
        <v>1</v>
      </c>
      <c r="BC371" s="62">
        <f t="shared" si="461"/>
        <v>1.51</v>
      </c>
      <c r="BD371" s="70">
        <f t="shared" si="424"/>
        <v>156829478400000</v>
      </c>
      <c r="BE371" s="70">
        <f t="shared" si="462"/>
        <v>6.2281690756992E+16</v>
      </c>
      <c r="BF371" s="70">
        <f t="shared" si="463"/>
        <v>4.1366654218661952E+17</v>
      </c>
      <c r="BG371" s="70">
        <f t="shared" si="464"/>
        <v>2.8617540886190748E+24</v>
      </c>
      <c r="BH371" s="70">
        <f t="shared" si="465"/>
        <v>345429.33333333331</v>
      </c>
      <c r="BI371" s="99">
        <f t="shared" si="502"/>
        <v>6.6418643610791763</v>
      </c>
      <c r="BK371" s="71">
        <f t="shared" si="466"/>
        <v>213</v>
      </c>
      <c r="BL371" s="71">
        <f t="shared" si="467"/>
        <v>7.8199999999999994</v>
      </c>
      <c r="BM371" s="71">
        <v>1</v>
      </c>
      <c r="BN371" s="62">
        <f t="shared" si="468"/>
        <v>1.76</v>
      </c>
      <c r="BO371" s="70">
        <f t="shared" si="425"/>
        <v>50340326400</v>
      </c>
      <c r="BP371" s="70">
        <f t="shared" si="469"/>
        <v>18871581560832</v>
      </c>
      <c r="BQ371" s="70">
        <f t="shared" si="470"/>
        <v>521296211050200.06</v>
      </c>
      <c r="BR371" s="70">
        <f t="shared" si="471"/>
        <v>3.6928905896041522E+24</v>
      </c>
      <c r="BS371" s="70">
        <f t="shared" si="472"/>
        <v>345429.33333333331</v>
      </c>
      <c r="BT371" s="99">
        <f t="shared" si="501"/>
        <v>27.623345153654277</v>
      </c>
      <c r="BV371" s="71">
        <f t="shared" si="473"/>
        <v>158</v>
      </c>
      <c r="BW371" s="71">
        <f t="shared" si="474"/>
        <v>9.8550000000000004</v>
      </c>
      <c r="BX371" s="71">
        <v>1</v>
      </c>
      <c r="BY371" s="62">
        <f t="shared" si="475"/>
        <v>2.0350000000000001</v>
      </c>
      <c r="BZ371" s="70">
        <f t="shared" si="426"/>
        <v>19756800</v>
      </c>
      <c r="CA371" s="70">
        <f t="shared" si="476"/>
        <v>6352403904</v>
      </c>
      <c r="CB371" s="70">
        <f t="shared" si="477"/>
        <v>320777938173.08533</v>
      </c>
      <c r="CC371" s="70">
        <f t="shared" si="478"/>
        <v>4.6538921688681497E+24</v>
      </c>
      <c r="CD371" s="70">
        <f t="shared" si="479"/>
        <v>345429.33333333331</v>
      </c>
      <c r="CE371" s="99">
        <f t="shared" si="497"/>
        <v>50.497094174238029</v>
      </c>
      <c r="CG371" s="71">
        <f t="shared" si="480"/>
        <v>108</v>
      </c>
      <c r="CH371" s="71">
        <f t="shared" si="481"/>
        <v>12.14</v>
      </c>
      <c r="CI371" s="71">
        <v>1</v>
      </c>
      <c r="CJ371" s="62">
        <f t="shared" si="482"/>
        <v>2.2850000000000001</v>
      </c>
      <c r="CK371" s="70">
        <f t="shared" si="427"/>
        <v>112320</v>
      </c>
      <c r="CL371" s="70">
        <f t="shared" si="483"/>
        <v>27718329.600000001</v>
      </c>
      <c r="CM371" s="70">
        <f t="shared" si="484"/>
        <v>385892726.70729911</v>
      </c>
      <c r="CN371" s="70">
        <f t="shared" si="485"/>
        <v>5.7329529102038899E+24</v>
      </c>
      <c r="CO371" s="70">
        <f t="shared" si="486"/>
        <v>345429.33333333331</v>
      </c>
      <c r="CP371" s="99">
        <f t="shared" si="487"/>
        <v>13.921932969124486</v>
      </c>
      <c r="CR371" s="71">
        <f t="shared" si="488"/>
        <v>45</v>
      </c>
      <c r="CS371" s="71">
        <f t="shared" si="489"/>
        <v>14.74</v>
      </c>
      <c r="CT371" s="71">
        <v>1</v>
      </c>
      <c r="CU371" s="62">
        <f t="shared" si="498"/>
        <v>2.6</v>
      </c>
      <c r="CV371" s="70">
        <f t="shared" si="428"/>
        <v>60</v>
      </c>
      <c r="CW371" s="70">
        <f t="shared" si="490"/>
        <v>7020</v>
      </c>
      <c r="CX371" s="70">
        <f t="shared" si="491"/>
        <v>75468.800000000221</v>
      </c>
      <c r="CY371" s="70">
        <f t="shared" si="492"/>
        <v>6.9607681957500278E+24</v>
      </c>
      <c r="CZ371" s="70">
        <f t="shared" si="493"/>
        <v>345429.33333333331</v>
      </c>
      <c r="DA371" s="99">
        <f t="shared" si="494"/>
        <v>10.750541310541342</v>
      </c>
    </row>
    <row r="372" spans="1:105">
      <c r="A372" s="62">
        <v>8192</v>
      </c>
      <c r="B372" s="62">
        <f t="shared" si="429"/>
        <v>12.2</v>
      </c>
      <c r="C372" s="83">
        <f t="shared" si="500"/>
        <v>14.74</v>
      </c>
      <c r="D372" s="87"/>
      <c r="E372" s="65">
        <f t="shared" si="430"/>
        <v>1.0849149221131256E+22</v>
      </c>
      <c r="F372" s="62">
        <f t="shared" si="495"/>
        <v>73.200000000000031</v>
      </c>
      <c r="G372" s="66">
        <v>366</v>
      </c>
      <c r="H372" s="71">
        <f t="shared" si="431"/>
        <v>366</v>
      </c>
      <c r="I372" s="71">
        <f t="shared" si="432"/>
        <v>1</v>
      </c>
      <c r="J372" s="71">
        <v>1</v>
      </c>
      <c r="K372" s="62">
        <f t="shared" si="433"/>
        <v>1</v>
      </c>
      <c r="L372" s="70">
        <f t="shared" si="420"/>
        <v>2.9773096289999999E+19</v>
      </c>
      <c r="M372" s="70">
        <f t="shared" si="434"/>
        <v>1.089695324214E+22</v>
      </c>
      <c r="N372" s="70">
        <f t="shared" si="435"/>
        <v>1.0849149221131256E+23</v>
      </c>
      <c r="O372" s="70">
        <f t="shared" si="436"/>
        <v>5.4245746105656281E+23</v>
      </c>
      <c r="P372" s="70">
        <f t="shared" si="437"/>
        <v>345702.40000000002</v>
      </c>
      <c r="Q372" s="99">
        <f t="shared" si="499"/>
        <v>9.9561308377245492</v>
      </c>
      <c r="S372" s="71">
        <f t="shared" si="438"/>
        <v>356</v>
      </c>
      <c r="T372" s="71">
        <f t="shared" si="439"/>
        <v>2.0499999999999998</v>
      </c>
      <c r="U372" s="71">
        <v>1</v>
      </c>
      <c r="V372" s="62">
        <f t="shared" si="440"/>
        <v>1.05</v>
      </c>
      <c r="W372" s="70">
        <f t="shared" si="421"/>
        <v>3.969746172E+18</v>
      </c>
      <c r="X372" s="70">
        <f t="shared" si="441"/>
        <v>1.4838911190936E+21</v>
      </c>
      <c r="Y372" s="70">
        <f t="shared" si="442"/>
        <v>5.5601889758297641E+22</v>
      </c>
      <c r="Z372" s="70">
        <f t="shared" si="443"/>
        <v>1.1120377951659536E+24</v>
      </c>
      <c r="AA372" s="70">
        <f t="shared" si="444"/>
        <v>345702.40000000002</v>
      </c>
      <c r="AB372" s="99">
        <f t="shared" si="503"/>
        <v>37.470329893382441</v>
      </c>
      <c r="AD372" s="71">
        <f t="shared" si="445"/>
        <v>331</v>
      </c>
      <c r="AE372" s="71">
        <f t="shared" si="446"/>
        <v>3.2249999999999996</v>
      </c>
      <c r="AF372" s="71">
        <v>1</v>
      </c>
      <c r="AG372" s="62">
        <f t="shared" si="447"/>
        <v>1.175</v>
      </c>
      <c r="AH372" s="70">
        <f t="shared" si="422"/>
        <v>3.45808999872E+17</v>
      </c>
      <c r="AI372" s="70">
        <f t="shared" si="448"/>
        <v>1.3449376527521759E+20</v>
      </c>
      <c r="AJ372" s="70">
        <f t="shared" si="449"/>
        <v>2.7334770498553292E+21</v>
      </c>
      <c r="AK372" s="70">
        <f t="shared" si="450"/>
        <v>1.749425311907415E+24</v>
      </c>
      <c r="AL372" s="70">
        <f t="shared" si="451"/>
        <v>345702.40000000002</v>
      </c>
      <c r="AM372" s="99">
        <f t="shared" si="496"/>
        <v>20.324191565770757</v>
      </c>
      <c r="AO372" s="71">
        <f t="shared" si="452"/>
        <v>301</v>
      </c>
      <c r="AP372" s="71">
        <f t="shared" si="453"/>
        <v>4.55</v>
      </c>
      <c r="AQ372" s="71">
        <v>1</v>
      </c>
      <c r="AR372" s="62">
        <f t="shared" si="454"/>
        <v>1.325</v>
      </c>
      <c r="AS372" s="70">
        <f t="shared" si="423"/>
        <v>2.96407714176E+16</v>
      </c>
      <c r="AT372" s="70">
        <f t="shared" si="455"/>
        <v>1.1821480660624321E+19</v>
      </c>
      <c r="AU372" s="70">
        <f t="shared" si="456"/>
        <v>6.0258336128109126E+19</v>
      </c>
      <c r="AV372" s="70">
        <f t="shared" si="457"/>
        <v>2.4681814478073607E+24</v>
      </c>
      <c r="AW372" s="70">
        <f t="shared" si="458"/>
        <v>345702.40000000002</v>
      </c>
      <c r="AX372" s="99">
        <f t="shared" si="504"/>
        <v>5.0973594474354735</v>
      </c>
      <c r="AZ372" s="71">
        <f t="shared" si="459"/>
        <v>264</v>
      </c>
      <c r="BA372" s="71">
        <f t="shared" si="460"/>
        <v>6.06</v>
      </c>
      <c r="BB372" s="71">
        <v>1</v>
      </c>
      <c r="BC372" s="62">
        <f t="shared" si="461"/>
        <v>1.51</v>
      </c>
      <c r="BD372" s="70">
        <f t="shared" si="424"/>
        <v>156829478400000</v>
      </c>
      <c r="BE372" s="70">
        <f t="shared" si="462"/>
        <v>6.2518503269376E+16</v>
      </c>
      <c r="BF372" s="70">
        <f t="shared" si="463"/>
        <v>4.7517807652708141E+17</v>
      </c>
      <c r="BG372" s="70">
        <f t="shared" si="464"/>
        <v>3.2872922140027702E+24</v>
      </c>
      <c r="BH372" s="70">
        <f t="shared" si="465"/>
        <v>345702.40000000002</v>
      </c>
      <c r="BI372" s="99">
        <f t="shared" si="502"/>
        <v>7.6005990495271849</v>
      </c>
      <c r="BK372" s="71">
        <f t="shared" si="466"/>
        <v>214</v>
      </c>
      <c r="BL372" s="71">
        <f t="shared" si="467"/>
        <v>7.8199999999999994</v>
      </c>
      <c r="BM372" s="71">
        <v>1</v>
      </c>
      <c r="BN372" s="62">
        <f t="shared" si="468"/>
        <v>1.76</v>
      </c>
      <c r="BO372" s="70">
        <f t="shared" si="425"/>
        <v>50340326400</v>
      </c>
      <c r="BP372" s="70">
        <f t="shared" si="469"/>
        <v>18960180535296</v>
      </c>
      <c r="BQ372" s="70">
        <f t="shared" si="470"/>
        <v>598812100099552</v>
      </c>
      <c r="BR372" s="70">
        <f t="shared" si="471"/>
        <v>4.2420173454623204E+24</v>
      </c>
      <c r="BS372" s="70">
        <f t="shared" si="472"/>
        <v>345702.40000000002</v>
      </c>
      <c r="BT372" s="99">
        <f t="shared" si="501"/>
        <v>31.582615945286594</v>
      </c>
      <c r="BV372" s="71">
        <f t="shared" si="473"/>
        <v>159</v>
      </c>
      <c r="BW372" s="71">
        <f t="shared" si="474"/>
        <v>9.8550000000000004</v>
      </c>
      <c r="BX372" s="71">
        <v>1</v>
      </c>
      <c r="BY372" s="62">
        <f t="shared" si="475"/>
        <v>2.0350000000000001</v>
      </c>
      <c r="BZ372" s="70">
        <f t="shared" si="426"/>
        <v>19756800</v>
      </c>
      <c r="CA372" s="70">
        <f t="shared" si="476"/>
        <v>6392608992</v>
      </c>
      <c r="CB372" s="70">
        <f t="shared" si="477"/>
        <v>368477089898.76379</v>
      </c>
      <c r="CC372" s="70">
        <f t="shared" si="478"/>
        <v>5.3459182787124273E+24</v>
      </c>
      <c r="CD372" s="70">
        <f t="shared" si="479"/>
        <v>345702.40000000002</v>
      </c>
      <c r="CE372" s="99">
        <f t="shared" si="497"/>
        <v>57.641111846492208</v>
      </c>
      <c r="CG372" s="71">
        <f t="shared" si="480"/>
        <v>109</v>
      </c>
      <c r="CH372" s="71">
        <f t="shared" si="481"/>
        <v>12.14</v>
      </c>
      <c r="CI372" s="71">
        <v>1</v>
      </c>
      <c r="CJ372" s="62">
        <f t="shared" si="482"/>
        <v>2.2850000000000001</v>
      </c>
      <c r="CK372" s="70">
        <f t="shared" si="427"/>
        <v>112320</v>
      </c>
      <c r="CL372" s="70">
        <f t="shared" si="483"/>
        <v>27974980.800000001</v>
      </c>
      <c r="CM372" s="70">
        <f t="shared" si="484"/>
        <v>443274340.37399489</v>
      </c>
      <c r="CN372" s="70">
        <f t="shared" si="485"/>
        <v>6.5854335772266733E+24</v>
      </c>
      <c r="CO372" s="70">
        <f t="shared" si="486"/>
        <v>345702.40000000002</v>
      </c>
      <c r="CP372" s="99">
        <f t="shared" si="487"/>
        <v>15.845384972489235</v>
      </c>
      <c r="CR372" s="71">
        <f t="shared" si="488"/>
        <v>46</v>
      </c>
      <c r="CS372" s="71">
        <f t="shared" si="489"/>
        <v>14.74</v>
      </c>
      <c r="CT372" s="71">
        <v>1</v>
      </c>
      <c r="CU372" s="62">
        <f t="shared" si="498"/>
        <v>2.6</v>
      </c>
      <c r="CV372" s="70">
        <f t="shared" si="428"/>
        <v>60</v>
      </c>
      <c r="CW372" s="70">
        <f t="shared" si="490"/>
        <v>7176</v>
      </c>
      <c r="CX372" s="70">
        <f t="shared" si="491"/>
        <v>86690.8864136005</v>
      </c>
      <c r="CY372" s="70">
        <f t="shared" si="492"/>
        <v>7.9958229759737347E+24</v>
      </c>
      <c r="CZ372" s="70">
        <f t="shared" si="493"/>
        <v>345702.40000000002</v>
      </c>
      <c r="DA372" s="99">
        <f t="shared" si="494"/>
        <v>12.080669790078108</v>
      </c>
    </row>
    <row r="373" spans="1:105">
      <c r="A373" s="62">
        <v>8192</v>
      </c>
      <c r="B373" s="62">
        <f t="shared" si="429"/>
        <v>12.233333333333333</v>
      </c>
      <c r="C373" s="83">
        <f t="shared" si="500"/>
        <v>14.74</v>
      </c>
      <c r="D373" s="87"/>
      <c r="E373" s="65">
        <f t="shared" si="430"/>
        <v>1.2462399863430836E+22</v>
      </c>
      <c r="F373" s="62">
        <f t="shared" si="495"/>
        <v>73.400000000000034</v>
      </c>
      <c r="G373" s="66">
        <v>367</v>
      </c>
      <c r="H373" s="71">
        <f t="shared" si="431"/>
        <v>367</v>
      </c>
      <c r="I373" s="71">
        <f t="shared" si="432"/>
        <v>1</v>
      </c>
      <c r="J373" s="71">
        <v>1</v>
      </c>
      <c r="K373" s="62">
        <f t="shared" si="433"/>
        <v>1</v>
      </c>
      <c r="L373" s="70">
        <f t="shared" si="420"/>
        <v>2.9773096289999999E+19</v>
      </c>
      <c r="M373" s="70">
        <f t="shared" si="434"/>
        <v>1.0926726338429999E+22</v>
      </c>
      <c r="N373" s="70">
        <f t="shared" si="435"/>
        <v>1.2462399863430836E+23</v>
      </c>
      <c r="O373" s="70">
        <f t="shared" si="436"/>
        <v>6.2311999317154185E+23</v>
      </c>
      <c r="P373" s="70">
        <f t="shared" si="437"/>
        <v>345975.46666666667</v>
      </c>
      <c r="Q373" s="99">
        <f t="shared" si="499"/>
        <v>11.405428741817918</v>
      </c>
      <c r="S373" s="71">
        <f t="shared" si="438"/>
        <v>357</v>
      </c>
      <c r="T373" s="71">
        <f t="shared" si="439"/>
        <v>2.0499999999999998</v>
      </c>
      <c r="U373" s="71">
        <v>1</v>
      </c>
      <c r="V373" s="62">
        <f t="shared" si="440"/>
        <v>1.05</v>
      </c>
      <c r="W373" s="70">
        <f t="shared" si="421"/>
        <v>3.969746172E+18</v>
      </c>
      <c r="X373" s="70">
        <f t="shared" si="441"/>
        <v>1.4880593525742001E+21</v>
      </c>
      <c r="Y373" s="70">
        <f t="shared" si="442"/>
        <v>6.3869799300082992E+22</v>
      </c>
      <c r="Z373" s="70">
        <f t="shared" si="443"/>
        <v>1.2773959860016605E+24</v>
      </c>
      <c r="AA373" s="70">
        <f t="shared" si="444"/>
        <v>345975.46666666667</v>
      </c>
      <c r="AB373" s="99">
        <f t="shared" si="503"/>
        <v>42.921540185607753</v>
      </c>
      <c r="AD373" s="71">
        <f t="shared" si="445"/>
        <v>332</v>
      </c>
      <c r="AE373" s="71">
        <f t="shared" si="446"/>
        <v>3.2249999999999996</v>
      </c>
      <c r="AF373" s="71">
        <v>1</v>
      </c>
      <c r="AG373" s="62">
        <f t="shared" si="447"/>
        <v>1.175</v>
      </c>
      <c r="AH373" s="70">
        <f t="shared" si="422"/>
        <v>3.45808999872E+17</v>
      </c>
      <c r="AI373" s="70">
        <f t="shared" si="448"/>
        <v>1.349000908500672E+20</v>
      </c>
      <c r="AJ373" s="70">
        <f t="shared" si="449"/>
        <v>3.1399405905909656E+21</v>
      </c>
      <c r="AK373" s="70">
        <f t="shared" si="450"/>
        <v>2.009561977978222E+24</v>
      </c>
      <c r="AL373" s="70">
        <f t="shared" si="451"/>
        <v>345975.46666666667</v>
      </c>
      <c r="AM373" s="99">
        <f t="shared" si="496"/>
        <v>23.276045040479683</v>
      </c>
      <c r="AO373" s="71">
        <f t="shared" si="452"/>
        <v>302</v>
      </c>
      <c r="AP373" s="71">
        <f t="shared" si="453"/>
        <v>4.55</v>
      </c>
      <c r="AQ373" s="71">
        <v>1</v>
      </c>
      <c r="AR373" s="62">
        <f t="shared" si="454"/>
        <v>1.325</v>
      </c>
      <c r="AS373" s="70">
        <f t="shared" si="423"/>
        <v>2.96407714176E+16</v>
      </c>
      <c r="AT373" s="70">
        <f t="shared" si="455"/>
        <v>1.1860754682752639E+19</v>
      </c>
      <c r="AU373" s="70">
        <f t="shared" si="456"/>
        <v>6.9218651585217364E+19</v>
      </c>
      <c r="AV373" s="70">
        <f t="shared" si="457"/>
        <v>2.8351959689305156E+24</v>
      </c>
      <c r="AW373" s="70">
        <f t="shared" si="458"/>
        <v>345975.46666666667</v>
      </c>
      <c r="AX373" s="99">
        <f t="shared" si="504"/>
        <v>5.8359399074219054</v>
      </c>
      <c r="AZ373" s="71">
        <f t="shared" si="459"/>
        <v>265</v>
      </c>
      <c r="BA373" s="71">
        <f t="shared" si="460"/>
        <v>6.06</v>
      </c>
      <c r="BB373" s="71">
        <v>1</v>
      </c>
      <c r="BC373" s="62">
        <f t="shared" si="461"/>
        <v>1.51</v>
      </c>
      <c r="BD373" s="70">
        <f t="shared" si="424"/>
        <v>156829478400000</v>
      </c>
      <c r="BE373" s="70">
        <f t="shared" si="462"/>
        <v>6.275531578176E+16</v>
      </c>
      <c r="BF373" s="70">
        <f t="shared" si="463"/>
        <v>5.4583627483731379E+17</v>
      </c>
      <c r="BG373" s="70">
        <f t="shared" si="464"/>
        <v>3.7761071586195431E+24</v>
      </c>
      <c r="BH373" s="70">
        <f t="shared" si="465"/>
        <v>345975.46666666667</v>
      </c>
      <c r="BI373" s="99">
        <f t="shared" si="502"/>
        <v>8.6978492265983078</v>
      </c>
      <c r="BK373" s="71">
        <f t="shared" si="466"/>
        <v>215</v>
      </c>
      <c r="BL373" s="71">
        <f t="shared" si="467"/>
        <v>7.8199999999999994</v>
      </c>
      <c r="BM373" s="71">
        <v>1</v>
      </c>
      <c r="BN373" s="62">
        <f t="shared" si="468"/>
        <v>1.76</v>
      </c>
      <c r="BO373" s="70">
        <f t="shared" si="425"/>
        <v>50340326400</v>
      </c>
      <c r="BP373" s="70">
        <f t="shared" si="469"/>
        <v>19048779509760</v>
      </c>
      <c r="BQ373" s="70">
        <f t="shared" si="470"/>
        <v>687854474336675.37</v>
      </c>
      <c r="BR373" s="70">
        <f t="shared" si="471"/>
        <v>4.8727983466014572E+24</v>
      </c>
      <c r="BS373" s="70">
        <f t="shared" si="472"/>
        <v>345975.46666666667</v>
      </c>
      <c r="BT373" s="99">
        <f t="shared" si="501"/>
        <v>36.11015991781732</v>
      </c>
      <c r="BV373" s="71">
        <f t="shared" si="473"/>
        <v>160</v>
      </c>
      <c r="BW373" s="71">
        <f t="shared" si="474"/>
        <v>9.8550000000000004</v>
      </c>
      <c r="BX373" s="71">
        <v>14</v>
      </c>
      <c r="BY373" s="62">
        <f t="shared" si="475"/>
        <v>2.0350000000000001</v>
      </c>
      <c r="BZ373" s="70">
        <f t="shared" si="426"/>
        <v>276595200</v>
      </c>
      <c r="CA373" s="70">
        <f t="shared" si="476"/>
        <v>90059397120</v>
      </c>
      <c r="CB373" s="70">
        <f t="shared" si="477"/>
        <v>423269027020.80457</v>
      </c>
      <c r="CC373" s="70">
        <f t="shared" si="478"/>
        <v>6.1408475327055449E+24</v>
      </c>
      <c r="CD373" s="70">
        <f t="shared" si="479"/>
        <v>345975.46666666667</v>
      </c>
      <c r="CE373" s="99">
        <f t="shared" si="497"/>
        <v>4.6998874138233244</v>
      </c>
      <c r="CG373" s="71">
        <f t="shared" si="480"/>
        <v>110</v>
      </c>
      <c r="CH373" s="71">
        <f t="shared" si="481"/>
        <v>12.14</v>
      </c>
      <c r="CI373" s="71">
        <v>1</v>
      </c>
      <c r="CJ373" s="62">
        <f t="shared" si="482"/>
        <v>2.2850000000000001</v>
      </c>
      <c r="CK373" s="70">
        <f t="shared" si="427"/>
        <v>112320</v>
      </c>
      <c r="CL373" s="70">
        <f t="shared" si="483"/>
        <v>28231632</v>
      </c>
      <c r="CM373" s="70">
        <f t="shared" si="484"/>
        <v>509188505.60000378</v>
      </c>
      <c r="CN373" s="70">
        <f t="shared" si="485"/>
        <v>7.5646767171025181E+24</v>
      </c>
      <c r="CO373" s="70">
        <f t="shared" si="486"/>
        <v>345975.46666666667</v>
      </c>
      <c r="CP373" s="99">
        <f t="shared" si="487"/>
        <v>18.036098855355007</v>
      </c>
      <c r="CR373" s="71">
        <f t="shared" si="488"/>
        <v>47</v>
      </c>
      <c r="CS373" s="71">
        <f t="shared" si="489"/>
        <v>14.74</v>
      </c>
      <c r="CT373" s="71">
        <v>1</v>
      </c>
      <c r="CU373" s="62">
        <f t="shared" si="498"/>
        <v>2.6</v>
      </c>
      <c r="CV373" s="70">
        <f t="shared" si="428"/>
        <v>60</v>
      </c>
      <c r="CW373" s="70">
        <f t="shared" si="490"/>
        <v>7332</v>
      </c>
      <c r="CX373" s="70">
        <f t="shared" si="491"/>
        <v>99581.678616537698</v>
      </c>
      <c r="CY373" s="70">
        <f t="shared" si="492"/>
        <v>9.1847886993485266E+24</v>
      </c>
      <c r="CZ373" s="70">
        <f t="shared" si="493"/>
        <v>345975.46666666667</v>
      </c>
      <c r="DA373" s="99">
        <f t="shared" si="494"/>
        <v>13.581789227569244</v>
      </c>
    </row>
    <row r="374" spans="1:105">
      <c r="A374" s="62">
        <v>8192</v>
      </c>
      <c r="B374" s="62">
        <f t="shared" si="429"/>
        <v>12.266666666666667</v>
      </c>
      <c r="C374" s="83">
        <f t="shared" si="500"/>
        <v>14.74</v>
      </c>
      <c r="D374" s="87"/>
      <c r="E374" s="65">
        <f t="shared" si="430"/>
        <v>1.4315538222438278E+22</v>
      </c>
      <c r="F374" s="62">
        <f t="shared" si="495"/>
        <v>73.600000000000037</v>
      </c>
      <c r="G374" s="66">
        <v>368</v>
      </c>
      <c r="H374" s="71">
        <f t="shared" si="431"/>
        <v>368</v>
      </c>
      <c r="I374" s="71">
        <f t="shared" si="432"/>
        <v>1</v>
      </c>
      <c r="J374" s="71">
        <v>1</v>
      </c>
      <c r="K374" s="62">
        <f t="shared" si="433"/>
        <v>1</v>
      </c>
      <c r="L374" s="70">
        <f t="shared" si="420"/>
        <v>2.9773096289999999E+19</v>
      </c>
      <c r="M374" s="70">
        <f t="shared" si="434"/>
        <v>1.0956499434719999E+22</v>
      </c>
      <c r="N374" s="70">
        <f t="shared" si="435"/>
        <v>1.4315538222438278E+23</v>
      </c>
      <c r="O374" s="70">
        <f t="shared" si="436"/>
        <v>7.1577691112191388E+23</v>
      </c>
      <c r="P374" s="70">
        <f t="shared" si="437"/>
        <v>346248.53333333333</v>
      </c>
      <c r="Q374" s="99">
        <f t="shared" si="499"/>
        <v>13.065795610844315</v>
      </c>
      <c r="S374" s="71">
        <f t="shared" si="438"/>
        <v>358</v>
      </c>
      <c r="T374" s="71">
        <f t="shared" si="439"/>
        <v>2.0499999999999998</v>
      </c>
      <c r="U374" s="71">
        <v>1</v>
      </c>
      <c r="V374" s="62">
        <f t="shared" si="440"/>
        <v>1.05</v>
      </c>
      <c r="W374" s="70">
        <f t="shared" si="421"/>
        <v>3.969746172E+18</v>
      </c>
      <c r="X374" s="70">
        <f t="shared" si="441"/>
        <v>1.4922275860548003E+21</v>
      </c>
      <c r="Y374" s="70">
        <f t="shared" si="442"/>
        <v>7.3367133389996123E+22</v>
      </c>
      <c r="Z374" s="70">
        <f t="shared" si="443"/>
        <v>1.4673426677999232E+24</v>
      </c>
      <c r="AA374" s="70">
        <f t="shared" si="444"/>
        <v>346248.53333333333</v>
      </c>
      <c r="AB374" s="99">
        <f t="shared" si="503"/>
        <v>49.166182206808365</v>
      </c>
      <c r="AD374" s="71">
        <f t="shared" si="445"/>
        <v>333</v>
      </c>
      <c r="AE374" s="71">
        <f t="shared" si="446"/>
        <v>3.2249999999999996</v>
      </c>
      <c r="AF374" s="71">
        <v>1</v>
      </c>
      <c r="AG374" s="62">
        <f t="shared" si="447"/>
        <v>1.175</v>
      </c>
      <c r="AH374" s="70">
        <f t="shared" si="422"/>
        <v>3.45808999872E+17</v>
      </c>
      <c r="AI374" s="70">
        <f t="shared" si="448"/>
        <v>1.3530641642491681E+20</v>
      </c>
      <c r="AJ374" s="70">
        <f t="shared" si="449"/>
        <v>3.6068445912002608E+21</v>
      </c>
      <c r="AK374" s="70">
        <f t="shared" si="450"/>
        <v>2.3083805383681722E+24</v>
      </c>
      <c r="AL374" s="70">
        <f t="shared" si="451"/>
        <v>346248.53333333333</v>
      </c>
      <c r="AM374" s="99">
        <f t="shared" si="496"/>
        <v>26.656862893133699</v>
      </c>
      <c r="AO374" s="71">
        <f t="shared" si="452"/>
        <v>303</v>
      </c>
      <c r="AP374" s="71">
        <f t="shared" si="453"/>
        <v>4.55</v>
      </c>
      <c r="AQ374" s="71">
        <v>1</v>
      </c>
      <c r="AR374" s="62">
        <f t="shared" si="454"/>
        <v>1.325</v>
      </c>
      <c r="AS374" s="70">
        <f t="shared" si="423"/>
        <v>2.96407714176E+16</v>
      </c>
      <c r="AT374" s="70">
        <f t="shared" si="455"/>
        <v>1.1900028704880959E+19</v>
      </c>
      <c r="AU374" s="70">
        <f t="shared" si="456"/>
        <v>7.9511351211052089E+19</v>
      </c>
      <c r="AV374" s="70">
        <f t="shared" si="457"/>
        <v>3.2567849456047082E+24</v>
      </c>
      <c r="AW374" s="70">
        <f t="shared" si="458"/>
        <v>346248.53333333333</v>
      </c>
      <c r="AX374" s="99">
        <f t="shared" si="504"/>
        <v>6.6816100349774299</v>
      </c>
      <c r="AZ374" s="71">
        <f t="shared" si="459"/>
        <v>266</v>
      </c>
      <c r="BA374" s="71">
        <f t="shared" si="460"/>
        <v>6.06</v>
      </c>
      <c r="BB374" s="71">
        <v>1</v>
      </c>
      <c r="BC374" s="62">
        <f t="shared" si="461"/>
        <v>1.51</v>
      </c>
      <c r="BD374" s="70">
        <f t="shared" si="424"/>
        <v>156829478400000</v>
      </c>
      <c r="BE374" s="70">
        <f t="shared" si="462"/>
        <v>6.2992128294144E+16</v>
      </c>
      <c r="BF374" s="70">
        <f t="shared" si="463"/>
        <v>6.2700123100333171E+17</v>
      </c>
      <c r="BG374" s="70">
        <f t="shared" si="464"/>
        <v>4.3376080813987978E+24</v>
      </c>
      <c r="BH374" s="70">
        <f t="shared" si="465"/>
        <v>346248.53333333333</v>
      </c>
      <c r="BI374" s="99">
        <f t="shared" si="502"/>
        <v>9.9536441771823778</v>
      </c>
      <c r="BK374" s="71">
        <f t="shared" si="466"/>
        <v>216</v>
      </c>
      <c r="BL374" s="71">
        <f t="shared" si="467"/>
        <v>7.8199999999999994</v>
      </c>
      <c r="BM374" s="71">
        <v>1</v>
      </c>
      <c r="BN374" s="62">
        <f t="shared" si="468"/>
        <v>1.76</v>
      </c>
      <c r="BO374" s="70">
        <f t="shared" si="425"/>
        <v>50340326400</v>
      </c>
      <c r="BP374" s="70">
        <f t="shared" si="469"/>
        <v>19137378484224</v>
      </c>
      <c r="BQ374" s="70">
        <f t="shared" si="470"/>
        <v>790137303147889.25</v>
      </c>
      <c r="BR374" s="70">
        <f t="shared" si="471"/>
        <v>5.5973754449733661E+24</v>
      </c>
      <c r="BS374" s="70">
        <f t="shared" si="472"/>
        <v>346248.53333333333</v>
      </c>
      <c r="BT374" s="99">
        <f t="shared" si="501"/>
        <v>41.287645734719788</v>
      </c>
      <c r="BV374" s="71">
        <f t="shared" si="473"/>
        <v>161</v>
      </c>
      <c r="BW374" s="71">
        <f t="shared" si="474"/>
        <v>9.8550000000000004</v>
      </c>
      <c r="BX374" s="71">
        <v>1</v>
      </c>
      <c r="BY374" s="62">
        <f t="shared" si="475"/>
        <v>2.0350000000000001</v>
      </c>
      <c r="BZ374" s="70">
        <f t="shared" si="426"/>
        <v>276595200</v>
      </c>
      <c r="CA374" s="70">
        <f t="shared" si="476"/>
        <v>90622268352</v>
      </c>
      <c r="CB374" s="70">
        <f t="shared" si="477"/>
        <v>486208435059.9939</v>
      </c>
      <c r="CC374" s="70">
        <f t="shared" si="478"/>
        <v>7.053981459106462E+24</v>
      </c>
      <c r="CD374" s="70">
        <f t="shared" si="479"/>
        <v>346248.53333333333</v>
      </c>
      <c r="CE374" s="99">
        <f t="shared" si="497"/>
        <v>5.3652203139678249</v>
      </c>
      <c r="CG374" s="71">
        <f t="shared" si="480"/>
        <v>111</v>
      </c>
      <c r="CH374" s="71">
        <f t="shared" si="481"/>
        <v>12.14</v>
      </c>
      <c r="CI374" s="71">
        <v>1</v>
      </c>
      <c r="CJ374" s="62">
        <f t="shared" si="482"/>
        <v>2.2850000000000001</v>
      </c>
      <c r="CK374" s="70">
        <f t="shared" si="427"/>
        <v>112320</v>
      </c>
      <c r="CL374" s="70">
        <f t="shared" si="483"/>
        <v>28488283.200000003</v>
      </c>
      <c r="CM374" s="70">
        <f t="shared" si="484"/>
        <v>584903998.76612282</v>
      </c>
      <c r="CN374" s="70">
        <f t="shared" si="485"/>
        <v>8.6895317010200345E+24</v>
      </c>
      <c r="CO374" s="70">
        <f t="shared" si="486"/>
        <v>346248.53333333333</v>
      </c>
      <c r="CP374" s="99">
        <f t="shared" si="487"/>
        <v>20.531388102956051</v>
      </c>
      <c r="CR374" s="71">
        <f t="shared" si="488"/>
        <v>48</v>
      </c>
      <c r="CS374" s="71">
        <f t="shared" si="489"/>
        <v>14.74</v>
      </c>
      <c r="CT374" s="71">
        <v>1</v>
      </c>
      <c r="CU374" s="62">
        <f t="shared" si="498"/>
        <v>2.6</v>
      </c>
      <c r="CV374" s="70">
        <f t="shared" si="428"/>
        <v>60</v>
      </c>
      <c r="CW374" s="70">
        <f t="shared" si="490"/>
        <v>7488</v>
      </c>
      <c r="CX374" s="70">
        <f t="shared" si="491"/>
        <v>114389.3104146603</v>
      </c>
      <c r="CY374" s="70">
        <f t="shared" si="492"/>
        <v>1.0550551669937012E+25</v>
      </c>
      <c r="CZ374" s="70">
        <f t="shared" si="493"/>
        <v>346248.53333333333</v>
      </c>
      <c r="DA374" s="99">
        <f t="shared" si="494"/>
        <v>15.276350215633054</v>
      </c>
    </row>
    <row r="375" spans="1:105">
      <c r="A375" s="62">
        <v>8192</v>
      </c>
      <c r="B375" s="62">
        <f t="shared" si="429"/>
        <v>12.3</v>
      </c>
      <c r="C375" s="83">
        <f t="shared" si="500"/>
        <v>14.74</v>
      </c>
      <c r="D375" s="87"/>
      <c r="E375" s="65">
        <f t="shared" si="430"/>
        <v>1.6444235207012029E+22</v>
      </c>
      <c r="F375" s="62">
        <f t="shared" si="495"/>
        <v>73.80000000000004</v>
      </c>
      <c r="G375" s="66">
        <v>369</v>
      </c>
      <c r="H375" s="71">
        <f t="shared" si="431"/>
        <v>369</v>
      </c>
      <c r="I375" s="71">
        <f t="shared" si="432"/>
        <v>1</v>
      </c>
      <c r="J375" s="71">
        <v>1</v>
      </c>
      <c r="K375" s="62">
        <f t="shared" si="433"/>
        <v>1</v>
      </c>
      <c r="L375" s="70">
        <f t="shared" si="420"/>
        <v>2.9773096289999999E+19</v>
      </c>
      <c r="M375" s="70">
        <f t="shared" si="434"/>
        <v>1.098627253101E+22</v>
      </c>
      <c r="N375" s="70">
        <f t="shared" si="435"/>
        <v>1.6444235207012031E+23</v>
      </c>
      <c r="O375" s="70">
        <f t="shared" si="436"/>
        <v>8.2221176035060149E+23</v>
      </c>
      <c r="P375" s="70">
        <f t="shared" si="437"/>
        <v>346521.59999999998</v>
      </c>
      <c r="Q375" s="99">
        <f t="shared" si="499"/>
        <v>14.967984055189158</v>
      </c>
      <c r="S375" s="71">
        <f t="shared" si="438"/>
        <v>359</v>
      </c>
      <c r="T375" s="71">
        <f t="shared" si="439"/>
        <v>2.0499999999999998</v>
      </c>
      <c r="U375" s="71">
        <v>1</v>
      </c>
      <c r="V375" s="62">
        <f t="shared" si="440"/>
        <v>1.05</v>
      </c>
      <c r="W375" s="70">
        <f t="shared" si="421"/>
        <v>3.969746172E+18</v>
      </c>
      <c r="X375" s="70">
        <f t="shared" si="441"/>
        <v>1.4963958195353999E+21</v>
      </c>
      <c r="Y375" s="70">
        <f t="shared" si="442"/>
        <v>8.4276705435936614E+22</v>
      </c>
      <c r="Z375" s="70">
        <f t="shared" si="443"/>
        <v>1.685534108718733E+24</v>
      </c>
      <c r="AA375" s="70">
        <f t="shared" si="444"/>
        <v>346521.59999999998</v>
      </c>
      <c r="AB375" s="99">
        <f t="shared" si="503"/>
        <v>56.319794759987232</v>
      </c>
      <c r="AD375" s="71">
        <f t="shared" si="445"/>
        <v>334</v>
      </c>
      <c r="AE375" s="71">
        <f t="shared" si="446"/>
        <v>3.2249999999999996</v>
      </c>
      <c r="AF375" s="71">
        <v>1</v>
      </c>
      <c r="AG375" s="62">
        <f t="shared" si="447"/>
        <v>1.175</v>
      </c>
      <c r="AH375" s="70">
        <f t="shared" si="422"/>
        <v>3.45808999872E+17</v>
      </c>
      <c r="AI375" s="70">
        <f t="shared" si="448"/>
        <v>1.3571274199976639E+20</v>
      </c>
      <c r="AJ375" s="70">
        <f t="shared" si="449"/>
        <v>4.1431764486416929E+21</v>
      </c>
      <c r="AK375" s="70">
        <f t="shared" si="450"/>
        <v>2.6516329271306892E+24</v>
      </c>
      <c r="AL375" s="70">
        <f t="shared" si="451"/>
        <v>346521.59999999998</v>
      </c>
      <c r="AM375" s="99">
        <f t="shared" si="496"/>
        <v>30.529015828512438</v>
      </c>
      <c r="AO375" s="71">
        <f t="shared" si="452"/>
        <v>304</v>
      </c>
      <c r="AP375" s="71">
        <f t="shared" si="453"/>
        <v>4.55</v>
      </c>
      <c r="AQ375" s="71">
        <v>1</v>
      </c>
      <c r="AR375" s="62">
        <f t="shared" si="454"/>
        <v>1.325</v>
      </c>
      <c r="AS375" s="70">
        <f t="shared" si="423"/>
        <v>2.96407714176E+16</v>
      </c>
      <c r="AT375" s="70">
        <f t="shared" si="455"/>
        <v>1.193930272700928E+19</v>
      </c>
      <c r="AU375" s="70">
        <f t="shared" si="456"/>
        <v>9.1334558339727065E+19</v>
      </c>
      <c r="AV375" s="70">
        <f t="shared" si="457"/>
        <v>3.7410635095952364E+24</v>
      </c>
      <c r="AW375" s="70">
        <f t="shared" si="458"/>
        <v>346521.59999999998</v>
      </c>
      <c r="AX375" s="99">
        <f t="shared" si="504"/>
        <v>7.649907237305289</v>
      </c>
      <c r="AZ375" s="71">
        <f t="shared" si="459"/>
        <v>267</v>
      </c>
      <c r="BA375" s="71">
        <f t="shared" si="460"/>
        <v>6.06</v>
      </c>
      <c r="BB375" s="71">
        <v>1</v>
      </c>
      <c r="BC375" s="62">
        <f t="shared" si="461"/>
        <v>1.51</v>
      </c>
      <c r="BD375" s="70">
        <f t="shared" si="424"/>
        <v>156829478400000</v>
      </c>
      <c r="BE375" s="70">
        <f t="shared" si="462"/>
        <v>6.3228940806528E+16</v>
      </c>
      <c r="BF375" s="70">
        <f t="shared" si="463"/>
        <v>7.202352826346432E+17</v>
      </c>
      <c r="BG375" s="70">
        <f t="shared" si="464"/>
        <v>4.9826032677246442E+24</v>
      </c>
      <c r="BH375" s="70">
        <f t="shared" si="465"/>
        <v>346521.59999999998</v>
      </c>
      <c r="BI375" s="99">
        <f t="shared" si="502"/>
        <v>11.390911716178604</v>
      </c>
      <c r="BK375" s="71">
        <f t="shared" si="466"/>
        <v>217</v>
      </c>
      <c r="BL375" s="71">
        <f t="shared" si="467"/>
        <v>7.8199999999999994</v>
      </c>
      <c r="BM375" s="71">
        <v>1</v>
      </c>
      <c r="BN375" s="62">
        <f t="shared" si="468"/>
        <v>1.76</v>
      </c>
      <c r="BO375" s="70">
        <f t="shared" si="425"/>
        <v>50340326400</v>
      </c>
      <c r="BP375" s="70">
        <f t="shared" si="469"/>
        <v>19225977458688</v>
      </c>
      <c r="BQ375" s="70">
        <f t="shared" si="470"/>
        <v>907629420347774.25</v>
      </c>
      <c r="BR375" s="70">
        <f t="shared" si="471"/>
        <v>6.4296959659417031E+24</v>
      </c>
      <c r="BS375" s="70">
        <f t="shared" si="472"/>
        <v>346521.59999999998</v>
      </c>
      <c r="BT375" s="99">
        <f t="shared" si="501"/>
        <v>47.208492899674489</v>
      </c>
      <c r="BV375" s="71">
        <f t="shared" si="473"/>
        <v>162</v>
      </c>
      <c r="BW375" s="71">
        <f t="shared" si="474"/>
        <v>9.8550000000000004</v>
      </c>
      <c r="BX375" s="71">
        <v>1</v>
      </c>
      <c r="BY375" s="62">
        <f t="shared" si="475"/>
        <v>2.0350000000000001</v>
      </c>
      <c r="BZ375" s="70">
        <f t="shared" si="426"/>
        <v>276595200</v>
      </c>
      <c r="CA375" s="70">
        <f t="shared" si="476"/>
        <v>91185139584</v>
      </c>
      <c r="CB375" s="70">
        <f t="shared" si="477"/>
        <v>558506829539.09766</v>
      </c>
      <c r="CC375" s="70">
        <f t="shared" si="478"/>
        <v>8.1028968982551786E+24</v>
      </c>
      <c r="CD375" s="70">
        <f t="shared" si="479"/>
        <v>346521.59999999998</v>
      </c>
      <c r="CE375" s="99">
        <f t="shared" si="497"/>
        <v>6.1249764170684813</v>
      </c>
      <c r="CG375" s="71">
        <f t="shared" si="480"/>
        <v>112</v>
      </c>
      <c r="CH375" s="71">
        <f t="shared" si="481"/>
        <v>12.14</v>
      </c>
      <c r="CI375" s="71">
        <v>1</v>
      </c>
      <c r="CJ375" s="62">
        <f t="shared" si="482"/>
        <v>2.2850000000000001</v>
      </c>
      <c r="CK375" s="70">
        <f t="shared" si="427"/>
        <v>112320</v>
      </c>
      <c r="CL375" s="70">
        <f t="shared" si="483"/>
        <v>28744934.400000002</v>
      </c>
      <c r="CM375" s="70">
        <f t="shared" si="484"/>
        <v>671878261.21383321</v>
      </c>
      <c r="CN375" s="70">
        <f t="shared" si="485"/>
        <v>9.9816507706563037E+24</v>
      </c>
      <c r="CO375" s="70">
        <f t="shared" si="486"/>
        <v>346521.59999999998</v>
      </c>
      <c r="CP375" s="99">
        <f t="shared" si="487"/>
        <v>23.373796991995679</v>
      </c>
      <c r="CR375" s="71">
        <f t="shared" si="488"/>
        <v>49</v>
      </c>
      <c r="CS375" s="71">
        <f t="shared" si="489"/>
        <v>14.74</v>
      </c>
      <c r="CT375" s="71">
        <v>1</v>
      </c>
      <c r="CU375" s="62">
        <f t="shared" si="498"/>
        <v>2.6</v>
      </c>
      <c r="CV375" s="70">
        <f t="shared" si="428"/>
        <v>60</v>
      </c>
      <c r="CW375" s="70">
        <f t="shared" si="490"/>
        <v>7644</v>
      </c>
      <c r="CX375" s="70">
        <f t="shared" si="491"/>
        <v>131398.81270256551</v>
      </c>
      <c r="CY375" s="70">
        <f t="shared" si="492"/>
        <v>1.2119401347567865E+25</v>
      </c>
      <c r="CZ375" s="70">
        <f t="shared" si="493"/>
        <v>346521.59999999998</v>
      </c>
      <c r="DA375" s="99">
        <f t="shared" si="494"/>
        <v>17.189797580136776</v>
      </c>
    </row>
    <row r="376" spans="1:105">
      <c r="A376" s="62">
        <v>8192</v>
      </c>
      <c r="B376" s="62">
        <f t="shared" si="429"/>
        <v>12.333333333333334</v>
      </c>
      <c r="C376" s="83">
        <f t="shared" si="500"/>
        <v>14.74</v>
      </c>
      <c r="D376" s="87"/>
      <c r="E376" s="65">
        <f t="shared" si="430"/>
        <v>1.8889465931479046E+22</v>
      </c>
      <c r="F376" s="62">
        <f t="shared" si="495"/>
        <v>74.000000000000043</v>
      </c>
      <c r="G376" s="66">
        <v>370</v>
      </c>
      <c r="H376" s="71">
        <f t="shared" si="431"/>
        <v>370</v>
      </c>
      <c r="I376" s="71">
        <f t="shared" si="432"/>
        <v>1</v>
      </c>
      <c r="J376" s="71">
        <v>1</v>
      </c>
      <c r="K376" s="62">
        <f t="shared" si="433"/>
        <v>1</v>
      </c>
      <c r="L376" s="70">
        <f t="shared" si="420"/>
        <v>2.9773096289999999E+19</v>
      </c>
      <c r="M376" s="70">
        <f t="shared" si="434"/>
        <v>1.1016045627299999E+22</v>
      </c>
      <c r="N376" s="70">
        <f t="shared" si="435"/>
        <v>1.8889465931479047E+23</v>
      </c>
      <c r="O376" s="70">
        <f t="shared" si="436"/>
        <v>9.4447329657395226E+23</v>
      </c>
      <c r="P376" s="70">
        <f t="shared" si="437"/>
        <v>346794.66666666669</v>
      </c>
      <c r="Q376" s="99">
        <f t="shared" si="499"/>
        <v>17.147229205974885</v>
      </c>
      <c r="S376" s="71">
        <f t="shared" si="438"/>
        <v>360</v>
      </c>
      <c r="T376" s="71">
        <f t="shared" si="439"/>
        <v>2.0499999999999998</v>
      </c>
      <c r="U376" s="71">
        <v>15</v>
      </c>
      <c r="V376" s="62">
        <f t="shared" si="440"/>
        <v>1.05</v>
      </c>
      <c r="W376" s="70">
        <f t="shared" si="421"/>
        <v>5.9546192579999998E+19</v>
      </c>
      <c r="X376" s="70">
        <f t="shared" si="441"/>
        <v>2.2508460795239999E+22</v>
      </c>
      <c r="Y376" s="70">
        <f t="shared" si="442"/>
        <v>9.6808512898830042E+22</v>
      </c>
      <c r="Z376" s="70">
        <f t="shared" si="443"/>
        <v>1.9361702579766023E+24</v>
      </c>
      <c r="AA376" s="70">
        <f t="shared" si="444"/>
        <v>346794.66666666669</v>
      </c>
      <c r="AB376" s="99">
        <f t="shared" si="503"/>
        <v>4.3009832515647952</v>
      </c>
      <c r="AD376" s="71">
        <f t="shared" si="445"/>
        <v>335</v>
      </c>
      <c r="AE376" s="71">
        <f t="shared" si="446"/>
        <v>3.2249999999999996</v>
      </c>
      <c r="AF376" s="71">
        <v>1</v>
      </c>
      <c r="AG376" s="62">
        <f t="shared" si="447"/>
        <v>1.175</v>
      </c>
      <c r="AH376" s="70">
        <f t="shared" si="422"/>
        <v>3.45808999872E+17</v>
      </c>
      <c r="AI376" s="70">
        <f t="shared" si="448"/>
        <v>1.36119067574616E+20</v>
      </c>
      <c r="AJ376" s="70">
        <f t="shared" si="449"/>
        <v>4.7592599710171702E+21</v>
      </c>
      <c r="AK376" s="70">
        <f t="shared" si="450"/>
        <v>3.0459263814509958E+24</v>
      </c>
      <c r="AL376" s="70">
        <f t="shared" si="451"/>
        <v>346794.66666666669</v>
      </c>
      <c r="AM376" s="99">
        <f t="shared" si="496"/>
        <v>34.963947783496977</v>
      </c>
      <c r="AO376" s="71">
        <f t="shared" si="452"/>
        <v>305</v>
      </c>
      <c r="AP376" s="71">
        <f t="shared" si="453"/>
        <v>4.55</v>
      </c>
      <c r="AQ376" s="71">
        <v>1</v>
      </c>
      <c r="AR376" s="62">
        <f t="shared" si="454"/>
        <v>1.325</v>
      </c>
      <c r="AS376" s="70">
        <f t="shared" si="423"/>
        <v>2.96407714176E+16</v>
      </c>
      <c r="AT376" s="70">
        <f t="shared" si="455"/>
        <v>1.1978576749137601E+19</v>
      </c>
      <c r="AU376" s="70">
        <f t="shared" si="456"/>
        <v>1.0491585691922522E+20</v>
      </c>
      <c r="AV376" s="70">
        <f t="shared" si="457"/>
        <v>4.2973534994114829E+24</v>
      </c>
      <c r="AW376" s="70">
        <f t="shared" si="458"/>
        <v>346794.66666666669</v>
      </c>
      <c r="AX376" s="99">
        <f t="shared" si="504"/>
        <v>8.7586245942598033</v>
      </c>
      <c r="AZ376" s="71">
        <f t="shared" si="459"/>
        <v>268</v>
      </c>
      <c r="BA376" s="71">
        <f t="shared" si="460"/>
        <v>6.06</v>
      </c>
      <c r="BB376" s="71">
        <v>1</v>
      </c>
      <c r="BC376" s="62">
        <f t="shared" si="461"/>
        <v>1.51</v>
      </c>
      <c r="BD376" s="70">
        <f t="shared" si="424"/>
        <v>156829478400000</v>
      </c>
      <c r="BE376" s="70">
        <f t="shared" si="462"/>
        <v>6.3465753318912E+16</v>
      </c>
      <c r="BF376" s="70">
        <f t="shared" si="463"/>
        <v>8.2733308437323942E+17</v>
      </c>
      <c r="BG376" s="70">
        <f t="shared" si="464"/>
        <v>5.7235081772381507E+24</v>
      </c>
      <c r="BH376" s="70">
        <f t="shared" si="465"/>
        <v>346794.66666666669</v>
      </c>
      <c r="BI376" s="99">
        <f t="shared" si="502"/>
        <v>13.035897962416598</v>
      </c>
      <c r="BK376" s="71">
        <f t="shared" si="466"/>
        <v>218</v>
      </c>
      <c r="BL376" s="71">
        <f t="shared" si="467"/>
        <v>7.8199999999999994</v>
      </c>
      <c r="BM376" s="71">
        <v>1</v>
      </c>
      <c r="BN376" s="62">
        <f t="shared" si="468"/>
        <v>1.76</v>
      </c>
      <c r="BO376" s="70">
        <f t="shared" si="425"/>
        <v>50340326400</v>
      </c>
      <c r="BP376" s="70">
        <f t="shared" si="469"/>
        <v>19314576433152</v>
      </c>
      <c r="BQ376" s="70">
        <f t="shared" si="470"/>
        <v>1042592422100400.6</v>
      </c>
      <c r="BR376" s="70">
        <f t="shared" si="471"/>
        <v>7.3857811792083066E+24</v>
      </c>
      <c r="BS376" s="70">
        <f t="shared" si="472"/>
        <v>346794.66666666669</v>
      </c>
      <c r="BT376" s="99">
        <f t="shared" si="501"/>
        <v>53.979564382829025</v>
      </c>
      <c r="BV376" s="71">
        <f t="shared" si="473"/>
        <v>163</v>
      </c>
      <c r="BW376" s="71">
        <f t="shared" si="474"/>
        <v>9.8550000000000004</v>
      </c>
      <c r="BX376" s="71">
        <v>1</v>
      </c>
      <c r="BY376" s="62">
        <f t="shared" si="475"/>
        <v>2.0350000000000001</v>
      </c>
      <c r="BZ376" s="70">
        <f t="shared" si="426"/>
        <v>276595200</v>
      </c>
      <c r="CA376" s="70">
        <f t="shared" si="476"/>
        <v>91748010816</v>
      </c>
      <c r="CB376" s="70">
        <f t="shared" si="477"/>
        <v>641555876346.17102</v>
      </c>
      <c r="CC376" s="70">
        <f t="shared" si="478"/>
        <v>9.3077843377363005E+24</v>
      </c>
      <c r="CD376" s="70">
        <f t="shared" si="479"/>
        <v>346794.66666666669</v>
      </c>
      <c r="CE376" s="99">
        <f t="shared" si="497"/>
        <v>6.9925862221994857</v>
      </c>
      <c r="CG376" s="71">
        <f t="shared" si="480"/>
        <v>113</v>
      </c>
      <c r="CH376" s="71">
        <f t="shared" si="481"/>
        <v>12.14</v>
      </c>
      <c r="CI376" s="71">
        <v>1</v>
      </c>
      <c r="CJ376" s="62">
        <f t="shared" si="482"/>
        <v>2.2850000000000001</v>
      </c>
      <c r="CK376" s="70">
        <f t="shared" si="427"/>
        <v>112320</v>
      </c>
      <c r="CL376" s="70">
        <f t="shared" si="483"/>
        <v>29001585.600000001</v>
      </c>
      <c r="CM376" s="70">
        <f t="shared" si="484"/>
        <v>771785453.41459846</v>
      </c>
      <c r="CN376" s="70">
        <f t="shared" si="485"/>
        <v>1.1465905820407782E+25</v>
      </c>
      <c r="CO376" s="70">
        <f t="shared" si="486"/>
        <v>346794.66666666669</v>
      </c>
      <c r="CP376" s="99">
        <f t="shared" si="487"/>
        <v>26.611836471954774</v>
      </c>
      <c r="CR376" s="71">
        <f t="shared" si="488"/>
        <v>50</v>
      </c>
      <c r="CS376" s="71">
        <f t="shared" si="489"/>
        <v>14.74</v>
      </c>
      <c r="CT376" s="71">
        <v>1</v>
      </c>
      <c r="CU376" s="62">
        <f t="shared" si="498"/>
        <v>2.6</v>
      </c>
      <c r="CV376" s="70">
        <f t="shared" si="428"/>
        <v>60</v>
      </c>
      <c r="CW376" s="70">
        <f t="shared" si="490"/>
        <v>7800</v>
      </c>
      <c r="CX376" s="70">
        <f t="shared" si="491"/>
        <v>150937.6000000005</v>
      </c>
      <c r="CY376" s="70">
        <f t="shared" si="492"/>
        <v>1.3921536391500058E+25</v>
      </c>
      <c r="CZ376" s="70">
        <f t="shared" si="493"/>
        <v>346794.66666666669</v>
      </c>
      <c r="DA376" s="99">
        <f t="shared" si="494"/>
        <v>19.350974358974423</v>
      </c>
    </row>
    <row r="377" spans="1:105">
      <c r="A377" s="62">
        <v>8192</v>
      </c>
      <c r="B377" s="62">
        <f t="shared" si="429"/>
        <v>12.366666666666667</v>
      </c>
      <c r="C377" s="83">
        <f t="shared" si="500"/>
        <v>14.74</v>
      </c>
      <c r="D377" s="87"/>
      <c r="E377" s="65">
        <f t="shared" si="430"/>
        <v>2.169829844226252E+22</v>
      </c>
      <c r="F377" s="62">
        <f t="shared" si="495"/>
        <v>74.200000000000045</v>
      </c>
      <c r="G377" s="66">
        <v>371</v>
      </c>
      <c r="H377" s="71">
        <f t="shared" si="431"/>
        <v>371</v>
      </c>
      <c r="I377" s="71">
        <f t="shared" si="432"/>
        <v>1</v>
      </c>
      <c r="J377" s="71">
        <v>1</v>
      </c>
      <c r="K377" s="62">
        <f t="shared" si="433"/>
        <v>1</v>
      </c>
      <c r="L377" s="70">
        <f t="shared" si="420"/>
        <v>2.9773096289999999E+19</v>
      </c>
      <c r="M377" s="70">
        <f t="shared" si="434"/>
        <v>1.104581872359E+22</v>
      </c>
      <c r="N377" s="70">
        <f t="shared" si="435"/>
        <v>2.1698298442262519E+23</v>
      </c>
      <c r="O377" s="70">
        <f t="shared" si="436"/>
        <v>1.084914922113126E+24</v>
      </c>
      <c r="P377" s="70">
        <f t="shared" si="437"/>
        <v>347067.73333333334</v>
      </c>
      <c r="Q377" s="99">
        <f t="shared" si="499"/>
        <v>19.643902353677554</v>
      </c>
      <c r="S377" s="71">
        <f t="shared" si="438"/>
        <v>361</v>
      </c>
      <c r="T377" s="71">
        <f t="shared" si="439"/>
        <v>2.0499999999999998</v>
      </c>
      <c r="U377" s="71">
        <v>1</v>
      </c>
      <c r="V377" s="62">
        <f t="shared" si="440"/>
        <v>1.05</v>
      </c>
      <c r="W377" s="70">
        <f t="shared" si="421"/>
        <v>5.9546192579999998E+19</v>
      </c>
      <c r="X377" s="70">
        <f t="shared" si="441"/>
        <v>2.2570984297449002E+22</v>
      </c>
      <c r="Y377" s="70">
        <f t="shared" si="442"/>
        <v>1.1120377951659535E+23</v>
      </c>
      <c r="Z377" s="70">
        <f t="shared" si="443"/>
        <v>2.2240755903319079E+24</v>
      </c>
      <c r="AA377" s="70">
        <f t="shared" si="444"/>
        <v>347067.73333333334</v>
      </c>
      <c r="AB377" s="99">
        <f t="shared" si="503"/>
        <v>4.9268467006626615</v>
      </c>
      <c r="AD377" s="71">
        <f t="shared" si="445"/>
        <v>336</v>
      </c>
      <c r="AE377" s="71">
        <f t="shared" si="446"/>
        <v>3.2249999999999996</v>
      </c>
      <c r="AF377" s="71">
        <v>1</v>
      </c>
      <c r="AG377" s="62">
        <f t="shared" si="447"/>
        <v>1.175</v>
      </c>
      <c r="AH377" s="70">
        <f t="shared" si="422"/>
        <v>3.45808999872E+17</v>
      </c>
      <c r="AI377" s="70">
        <f t="shared" si="448"/>
        <v>1.3652539314946561E+20</v>
      </c>
      <c r="AJ377" s="70">
        <f t="shared" si="449"/>
        <v>5.4669540997106615E+21</v>
      </c>
      <c r="AK377" s="70">
        <f t="shared" si="450"/>
        <v>3.498850623814831E+24</v>
      </c>
      <c r="AL377" s="70">
        <f t="shared" si="451"/>
        <v>347067.73333333334</v>
      </c>
      <c r="AM377" s="99">
        <f t="shared" si="496"/>
        <v>40.043496477798357</v>
      </c>
      <c r="AO377" s="71">
        <f t="shared" si="452"/>
        <v>306</v>
      </c>
      <c r="AP377" s="71">
        <f t="shared" si="453"/>
        <v>4.55</v>
      </c>
      <c r="AQ377" s="71">
        <v>1</v>
      </c>
      <c r="AR377" s="62">
        <f t="shared" si="454"/>
        <v>1.325</v>
      </c>
      <c r="AS377" s="70">
        <f t="shared" si="423"/>
        <v>2.96407714176E+16</v>
      </c>
      <c r="AT377" s="70">
        <f t="shared" si="455"/>
        <v>1.2017850771265919E+19</v>
      </c>
      <c r="AU377" s="70">
        <f t="shared" si="456"/>
        <v>1.205166722562183E+20</v>
      </c>
      <c r="AV377" s="70">
        <f t="shared" si="457"/>
        <v>4.9363628956147236E+24</v>
      </c>
      <c r="AW377" s="70">
        <f t="shared" si="458"/>
        <v>347067.73333333334</v>
      </c>
      <c r="AX377" s="99">
        <f t="shared" si="504"/>
        <v>10.028138520771755</v>
      </c>
      <c r="AZ377" s="71">
        <f t="shared" si="459"/>
        <v>269</v>
      </c>
      <c r="BA377" s="71">
        <f t="shared" si="460"/>
        <v>6.06</v>
      </c>
      <c r="BB377" s="71">
        <v>1</v>
      </c>
      <c r="BC377" s="62">
        <f t="shared" si="461"/>
        <v>1.51</v>
      </c>
      <c r="BD377" s="70">
        <f t="shared" si="424"/>
        <v>156829478400000</v>
      </c>
      <c r="BE377" s="70">
        <f t="shared" si="462"/>
        <v>6.3702565831296E+16</v>
      </c>
      <c r="BF377" s="70">
        <f t="shared" si="463"/>
        <v>9.503561530541632E+17</v>
      </c>
      <c r="BG377" s="70">
        <f t="shared" si="464"/>
        <v>6.5745844280055425E+24</v>
      </c>
      <c r="BH377" s="70">
        <f t="shared" si="465"/>
        <v>347067.73333333334</v>
      </c>
      <c r="BI377" s="99">
        <f t="shared" si="502"/>
        <v>14.918647948514332</v>
      </c>
      <c r="BK377" s="71">
        <f t="shared" si="466"/>
        <v>219</v>
      </c>
      <c r="BL377" s="71">
        <f t="shared" si="467"/>
        <v>7.8199999999999994</v>
      </c>
      <c r="BM377" s="71">
        <v>1</v>
      </c>
      <c r="BN377" s="62">
        <f t="shared" si="468"/>
        <v>1.76</v>
      </c>
      <c r="BO377" s="70">
        <f t="shared" si="425"/>
        <v>50340326400</v>
      </c>
      <c r="BP377" s="70">
        <f t="shared" si="469"/>
        <v>19403175407616</v>
      </c>
      <c r="BQ377" s="70">
        <f t="shared" si="470"/>
        <v>1197624200199104.5</v>
      </c>
      <c r="BR377" s="70">
        <f t="shared" si="471"/>
        <v>8.484034690924644E+24</v>
      </c>
      <c r="BS377" s="70">
        <f t="shared" si="472"/>
        <v>347067.73333333334</v>
      </c>
      <c r="BT377" s="99">
        <f t="shared" si="501"/>
        <v>61.723103308596663</v>
      </c>
      <c r="BV377" s="71">
        <f t="shared" si="473"/>
        <v>164</v>
      </c>
      <c r="BW377" s="71">
        <f t="shared" si="474"/>
        <v>9.8550000000000004</v>
      </c>
      <c r="BX377" s="71">
        <v>1</v>
      </c>
      <c r="BY377" s="62">
        <f t="shared" si="475"/>
        <v>2.0350000000000001</v>
      </c>
      <c r="BZ377" s="70">
        <f t="shared" si="426"/>
        <v>276595200</v>
      </c>
      <c r="CA377" s="70">
        <f t="shared" si="476"/>
        <v>92310882048</v>
      </c>
      <c r="CB377" s="70">
        <f t="shared" si="477"/>
        <v>736954179797.52783</v>
      </c>
      <c r="CC377" s="70">
        <f t="shared" si="478"/>
        <v>1.0691836557424857E+25</v>
      </c>
      <c r="CD377" s="70">
        <f t="shared" si="479"/>
        <v>347067.73333333334</v>
      </c>
      <c r="CE377" s="99">
        <f t="shared" si="497"/>
        <v>7.9833944107946548</v>
      </c>
      <c r="CG377" s="71">
        <f t="shared" si="480"/>
        <v>114</v>
      </c>
      <c r="CH377" s="71">
        <f t="shared" si="481"/>
        <v>12.14</v>
      </c>
      <c r="CI377" s="71">
        <v>1</v>
      </c>
      <c r="CJ377" s="62">
        <f t="shared" si="482"/>
        <v>2.2850000000000001</v>
      </c>
      <c r="CK377" s="70">
        <f t="shared" si="427"/>
        <v>112320</v>
      </c>
      <c r="CL377" s="70">
        <f t="shared" si="483"/>
        <v>29258236.800000001</v>
      </c>
      <c r="CM377" s="70">
        <f t="shared" si="484"/>
        <v>886548680.74799013</v>
      </c>
      <c r="CN377" s="70">
        <f t="shared" si="485"/>
        <v>1.3170867154453351E+25</v>
      </c>
      <c r="CO377" s="70">
        <f t="shared" si="486"/>
        <v>347067.73333333334</v>
      </c>
      <c r="CP377" s="99">
        <f t="shared" si="487"/>
        <v>30.300823894760128</v>
      </c>
      <c r="CR377" s="71">
        <f t="shared" si="488"/>
        <v>51</v>
      </c>
      <c r="CS377" s="71">
        <f t="shared" si="489"/>
        <v>14.74</v>
      </c>
      <c r="CT377" s="71">
        <v>1</v>
      </c>
      <c r="CU377" s="62">
        <f t="shared" si="498"/>
        <v>2.6</v>
      </c>
      <c r="CV377" s="70">
        <f t="shared" si="428"/>
        <v>60</v>
      </c>
      <c r="CW377" s="70">
        <f t="shared" si="490"/>
        <v>7956</v>
      </c>
      <c r="CX377" s="70">
        <f t="shared" si="491"/>
        <v>173381.77282720106</v>
      </c>
      <c r="CY377" s="70">
        <f t="shared" si="492"/>
        <v>1.5991645951947476E+25</v>
      </c>
      <c r="CZ377" s="70">
        <f t="shared" si="493"/>
        <v>347067.73333333334</v>
      </c>
      <c r="DA377" s="99">
        <f t="shared" si="494"/>
        <v>21.792580797787966</v>
      </c>
    </row>
    <row r="378" spans="1:105">
      <c r="A378" s="62">
        <v>8192</v>
      </c>
      <c r="B378" s="62">
        <f t="shared" si="429"/>
        <v>12.4</v>
      </c>
      <c r="C378" s="83">
        <f t="shared" si="500"/>
        <v>14.74</v>
      </c>
      <c r="D378" s="87"/>
      <c r="E378" s="65">
        <f t="shared" si="430"/>
        <v>2.4924799726861685E+22</v>
      </c>
      <c r="F378" s="62">
        <f t="shared" si="495"/>
        <v>74.400000000000048</v>
      </c>
      <c r="G378" s="66">
        <v>372</v>
      </c>
      <c r="H378" s="71">
        <f t="shared" si="431"/>
        <v>372</v>
      </c>
      <c r="I378" s="71">
        <f t="shared" si="432"/>
        <v>1</v>
      </c>
      <c r="J378" s="71">
        <v>1</v>
      </c>
      <c r="K378" s="62">
        <f t="shared" si="433"/>
        <v>1</v>
      </c>
      <c r="L378" s="70">
        <f t="shared" si="420"/>
        <v>2.9773096289999999E+19</v>
      </c>
      <c r="M378" s="70">
        <f t="shared" si="434"/>
        <v>1.1075591819880001E+22</v>
      </c>
      <c r="N378" s="70">
        <f t="shared" si="435"/>
        <v>2.4924799726861685E+23</v>
      </c>
      <c r="O378" s="70">
        <f t="shared" si="436"/>
        <v>1.2462399863430842E+24</v>
      </c>
      <c r="P378" s="70">
        <f t="shared" si="437"/>
        <v>347340.79999999999</v>
      </c>
      <c r="Q378" s="99">
        <f t="shared" si="499"/>
        <v>22.50425993681278</v>
      </c>
      <c r="S378" s="71">
        <f t="shared" si="438"/>
        <v>362</v>
      </c>
      <c r="T378" s="71">
        <f t="shared" si="439"/>
        <v>2.0499999999999998</v>
      </c>
      <c r="U378" s="71">
        <v>1</v>
      </c>
      <c r="V378" s="62">
        <f t="shared" si="440"/>
        <v>1.05</v>
      </c>
      <c r="W378" s="70">
        <f t="shared" si="421"/>
        <v>5.9546192579999998E+19</v>
      </c>
      <c r="X378" s="70">
        <f t="shared" si="441"/>
        <v>2.2633507799657997E+22</v>
      </c>
      <c r="Y378" s="70">
        <f t="shared" si="442"/>
        <v>1.2773959860016605E+23</v>
      </c>
      <c r="Z378" s="70">
        <f t="shared" si="443"/>
        <v>2.5547919720033227E+24</v>
      </c>
      <c r="AA378" s="70">
        <f t="shared" si="444"/>
        <v>347340.79999999999</v>
      </c>
      <c r="AB378" s="99">
        <f t="shared" si="503"/>
        <v>5.64382683103572</v>
      </c>
      <c r="AD378" s="71">
        <f t="shared" si="445"/>
        <v>337</v>
      </c>
      <c r="AE378" s="71">
        <f t="shared" si="446"/>
        <v>3.2249999999999996</v>
      </c>
      <c r="AF378" s="71">
        <v>1</v>
      </c>
      <c r="AG378" s="62">
        <f t="shared" si="447"/>
        <v>1.175</v>
      </c>
      <c r="AH378" s="70">
        <f t="shared" si="422"/>
        <v>3.45808999872E+17</v>
      </c>
      <c r="AI378" s="70">
        <f t="shared" si="448"/>
        <v>1.3693171872431522E+20</v>
      </c>
      <c r="AJ378" s="70">
        <f t="shared" si="449"/>
        <v>6.2798811811819333E+21</v>
      </c>
      <c r="AK378" s="70">
        <f t="shared" si="450"/>
        <v>4.0191239559564461E+24</v>
      </c>
      <c r="AL378" s="70">
        <f t="shared" si="451"/>
        <v>347340.79999999999</v>
      </c>
      <c r="AM378" s="99">
        <f t="shared" si="496"/>
        <v>45.861406251865027</v>
      </c>
      <c r="AO378" s="71">
        <f t="shared" si="452"/>
        <v>307</v>
      </c>
      <c r="AP378" s="71">
        <f t="shared" si="453"/>
        <v>4.55</v>
      </c>
      <c r="AQ378" s="71">
        <v>1</v>
      </c>
      <c r="AR378" s="62">
        <f t="shared" si="454"/>
        <v>1.325</v>
      </c>
      <c r="AS378" s="70">
        <f t="shared" si="423"/>
        <v>2.96407714176E+16</v>
      </c>
      <c r="AT378" s="70">
        <f t="shared" si="455"/>
        <v>1.2057124793394239E+19</v>
      </c>
      <c r="AU378" s="70">
        <f t="shared" si="456"/>
        <v>1.3843730317043478E+20</v>
      </c>
      <c r="AV378" s="70">
        <f t="shared" si="457"/>
        <v>5.6703919378610333E+24</v>
      </c>
      <c r="AW378" s="70">
        <f t="shared" si="458"/>
        <v>347340.79999999999</v>
      </c>
      <c r="AX378" s="99">
        <f t="shared" si="504"/>
        <v>11.481784052387074</v>
      </c>
      <c r="AZ378" s="71">
        <f t="shared" si="459"/>
        <v>270</v>
      </c>
      <c r="BA378" s="71">
        <f t="shared" si="460"/>
        <v>6.06</v>
      </c>
      <c r="BB378" s="71">
        <v>1</v>
      </c>
      <c r="BC378" s="62">
        <f t="shared" si="461"/>
        <v>1.51</v>
      </c>
      <c r="BD378" s="70">
        <f t="shared" si="424"/>
        <v>156829478400000</v>
      </c>
      <c r="BE378" s="70">
        <f t="shared" si="462"/>
        <v>6.393937834368E+16</v>
      </c>
      <c r="BF378" s="70">
        <f t="shared" si="463"/>
        <v>1.0916725496746276E+18</v>
      </c>
      <c r="BG378" s="70">
        <f t="shared" si="464"/>
        <v>7.5522143172390905E+24</v>
      </c>
      <c r="BH378" s="70">
        <f t="shared" si="465"/>
        <v>347340.79999999999</v>
      </c>
      <c r="BI378" s="99">
        <f t="shared" si="502"/>
        <v>17.073555889248532</v>
      </c>
      <c r="BK378" s="71">
        <f t="shared" si="466"/>
        <v>220</v>
      </c>
      <c r="BL378" s="71">
        <f t="shared" si="467"/>
        <v>7.8199999999999994</v>
      </c>
      <c r="BM378" s="71">
        <v>15</v>
      </c>
      <c r="BN378" s="62">
        <f t="shared" si="468"/>
        <v>1.76</v>
      </c>
      <c r="BO378" s="70">
        <f t="shared" si="425"/>
        <v>755104896000</v>
      </c>
      <c r="BP378" s="70">
        <f t="shared" si="469"/>
        <v>292376615731200</v>
      </c>
      <c r="BQ378" s="70">
        <f t="shared" si="470"/>
        <v>1375708948673351.2</v>
      </c>
      <c r="BR378" s="70">
        <f t="shared" si="471"/>
        <v>9.7455966932029188E+24</v>
      </c>
      <c r="BS378" s="70">
        <f t="shared" si="472"/>
        <v>347340.79999999999</v>
      </c>
      <c r="BT378" s="99">
        <f t="shared" si="501"/>
        <v>4.7052632620186223</v>
      </c>
      <c r="BV378" s="71">
        <f t="shared" si="473"/>
        <v>165</v>
      </c>
      <c r="BW378" s="71">
        <f t="shared" si="474"/>
        <v>9.8550000000000004</v>
      </c>
      <c r="BX378" s="71">
        <v>1</v>
      </c>
      <c r="BY378" s="62">
        <f t="shared" si="475"/>
        <v>2.0350000000000001</v>
      </c>
      <c r="BZ378" s="70">
        <f t="shared" si="426"/>
        <v>276595200</v>
      </c>
      <c r="CA378" s="70">
        <f t="shared" si="476"/>
        <v>92873753280</v>
      </c>
      <c r="CB378" s="70">
        <f t="shared" si="477"/>
        <v>846538054041.60925</v>
      </c>
      <c r="CC378" s="70">
        <f t="shared" si="478"/>
        <v>1.2281695065411096E+25</v>
      </c>
      <c r="CD378" s="70">
        <f t="shared" si="479"/>
        <v>347340.79999999999</v>
      </c>
      <c r="CE378" s="99">
        <f t="shared" si="497"/>
        <v>9.1149331662028121</v>
      </c>
      <c r="CG378" s="71">
        <f t="shared" si="480"/>
        <v>115</v>
      </c>
      <c r="CH378" s="71">
        <f t="shared" si="481"/>
        <v>12.14</v>
      </c>
      <c r="CI378" s="71">
        <v>1</v>
      </c>
      <c r="CJ378" s="62">
        <f t="shared" si="482"/>
        <v>2.2850000000000001</v>
      </c>
      <c r="CK378" s="70">
        <f t="shared" si="427"/>
        <v>112320</v>
      </c>
      <c r="CL378" s="70">
        <f t="shared" si="483"/>
        <v>29514888</v>
      </c>
      <c r="CM378" s="70">
        <f t="shared" si="484"/>
        <v>1018377011.2000079</v>
      </c>
      <c r="CN378" s="70">
        <f t="shared" si="485"/>
        <v>1.5129353434205043E+25</v>
      </c>
      <c r="CO378" s="70">
        <f t="shared" si="486"/>
        <v>347340.79999999999</v>
      </c>
      <c r="CP378" s="99">
        <f t="shared" si="487"/>
        <v>34.503841288505242</v>
      </c>
      <c r="CR378" s="71">
        <f t="shared" si="488"/>
        <v>52</v>
      </c>
      <c r="CS378" s="71">
        <f t="shared" si="489"/>
        <v>14.74</v>
      </c>
      <c r="CT378" s="71">
        <v>1</v>
      </c>
      <c r="CU378" s="62">
        <f t="shared" si="498"/>
        <v>2.6</v>
      </c>
      <c r="CV378" s="70">
        <f t="shared" si="428"/>
        <v>60</v>
      </c>
      <c r="CW378" s="70">
        <f t="shared" si="490"/>
        <v>8112</v>
      </c>
      <c r="CX378" s="70">
        <f t="shared" si="491"/>
        <v>199163.35723307551</v>
      </c>
      <c r="CY378" s="70">
        <f t="shared" si="492"/>
        <v>1.8369577398697064E+25</v>
      </c>
      <c r="CZ378" s="70">
        <f t="shared" si="493"/>
        <v>347340.79999999999</v>
      </c>
      <c r="DA378" s="99">
        <f t="shared" si="494"/>
        <v>24.551695911375187</v>
      </c>
    </row>
    <row r="379" spans="1:105">
      <c r="A379" s="62">
        <v>8192</v>
      </c>
      <c r="B379" s="62">
        <f t="shared" si="429"/>
        <v>12.433333333333334</v>
      </c>
      <c r="C379" s="83">
        <f t="shared" si="500"/>
        <v>14.74</v>
      </c>
      <c r="D379" s="87"/>
      <c r="E379" s="65">
        <f t="shared" si="430"/>
        <v>2.8631076444876564E+22</v>
      </c>
      <c r="F379" s="62">
        <f t="shared" si="495"/>
        <v>74.600000000000037</v>
      </c>
      <c r="G379" s="66">
        <v>373</v>
      </c>
      <c r="H379" s="71">
        <f t="shared" si="431"/>
        <v>373</v>
      </c>
      <c r="I379" s="71">
        <f t="shared" si="432"/>
        <v>1</v>
      </c>
      <c r="J379" s="71">
        <v>1</v>
      </c>
      <c r="K379" s="62">
        <f t="shared" si="433"/>
        <v>1</v>
      </c>
      <c r="L379" s="70">
        <f t="shared" si="420"/>
        <v>2.9773096289999999E+19</v>
      </c>
      <c r="M379" s="70">
        <f t="shared" si="434"/>
        <v>1.1105364916169999E+22</v>
      </c>
      <c r="N379" s="70">
        <f t="shared" si="435"/>
        <v>2.8631076444876566E+23</v>
      </c>
      <c r="O379" s="70">
        <f t="shared" si="436"/>
        <v>1.4315538222438283E+24</v>
      </c>
      <c r="P379" s="70">
        <f t="shared" si="437"/>
        <v>347613.8666666667</v>
      </c>
      <c r="Q379" s="99">
        <f t="shared" si="499"/>
        <v>25.781301795124445</v>
      </c>
      <c r="S379" s="71">
        <f t="shared" si="438"/>
        <v>363</v>
      </c>
      <c r="T379" s="71">
        <f t="shared" si="439"/>
        <v>2.0499999999999998</v>
      </c>
      <c r="U379" s="71">
        <v>1</v>
      </c>
      <c r="V379" s="62">
        <f t="shared" si="440"/>
        <v>1.05</v>
      </c>
      <c r="W379" s="70">
        <f t="shared" si="421"/>
        <v>5.9546192579999998E+19</v>
      </c>
      <c r="X379" s="70">
        <f t="shared" si="441"/>
        <v>2.2696031301867001E+22</v>
      </c>
      <c r="Y379" s="70">
        <f t="shared" si="442"/>
        <v>1.4673426677999231E+23</v>
      </c>
      <c r="Z379" s="70">
        <f t="shared" si="443"/>
        <v>2.9346853355998479E+24</v>
      </c>
      <c r="AA379" s="70">
        <f t="shared" si="444"/>
        <v>347613.8666666667</v>
      </c>
      <c r="AB379" s="99">
        <f t="shared" si="503"/>
        <v>6.4651949421625003</v>
      </c>
      <c r="AD379" s="71">
        <f t="shared" si="445"/>
        <v>338</v>
      </c>
      <c r="AE379" s="71">
        <f t="shared" si="446"/>
        <v>3.2249999999999996</v>
      </c>
      <c r="AF379" s="71">
        <v>1</v>
      </c>
      <c r="AG379" s="62">
        <f t="shared" si="447"/>
        <v>1.175</v>
      </c>
      <c r="AH379" s="70">
        <f t="shared" si="422"/>
        <v>3.45808999872E+17</v>
      </c>
      <c r="AI379" s="70">
        <f t="shared" si="448"/>
        <v>1.3733804429916481E+20</v>
      </c>
      <c r="AJ379" s="70">
        <f t="shared" si="449"/>
        <v>7.2136891824005248E+21</v>
      </c>
      <c r="AK379" s="70">
        <f t="shared" si="450"/>
        <v>4.6167610767363454E+24</v>
      </c>
      <c r="AL379" s="70">
        <f t="shared" si="451"/>
        <v>347613.8666666667</v>
      </c>
      <c r="AM379" s="99">
        <f t="shared" si="496"/>
        <v>52.525061203630329</v>
      </c>
      <c r="AO379" s="71">
        <f t="shared" si="452"/>
        <v>308</v>
      </c>
      <c r="AP379" s="71">
        <f t="shared" si="453"/>
        <v>4.55</v>
      </c>
      <c r="AQ379" s="71">
        <v>1</v>
      </c>
      <c r="AR379" s="62">
        <f t="shared" si="454"/>
        <v>1.325</v>
      </c>
      <c r="AS379" s="70">
        <f t="shared" si="423"/>
        <v>2.96407714176E+16</v>
      </c>
      <c r="AT379" s="70">
        <f t="shared" si="455"/>
        <v>1.209639881552256E+19</v>
      </c>
      <c r="AU379" s="70">
        <f t="shared" si="456"/>
        <v>1.5902270242210428E+20</v>
      </c>
      <c r="AV379" s="70">
        <f t="shared" si="457"/>
        <v>6.5135698912094186E+24</v>
      </c>
      <c r="AW379" s="70">
        <f t="shared" si="458"/>
        <v>347613.8666666667</v>
      </c>
      <c r="AX379" s="99">
        <f t="shared" si="504"/>
        <v>13.146284679208847</v>
      </c>
      <c r="AZ379" s="71">
        <f t="shared" si="459"/>
        <v>271</v>
      </c>
      <c r="BA379" s="71">
        <f t="shared" si="460"/>
        <v>6.06</v>
      </c>
      <c r="BB379" s="71">
        <v>1</v>
      </c>
      <c r="BC379" s="62">
        <f t="shared" si="461"/>
        <v>1.51</v>
      </c>
      <c r="BD379" s="70">
        <f t="shared" si="424"/>
        <v>156829478400000</v>
      </c>
      <c r="BE379" s="70">
        <f t="shared" si="462"/>
        <v>6.4176190856064E+16</v>
      </c>
      <c r="BF379" s="70">
        <f t="shared" si="463"/>
        <v>1.2540024620066639E+18</v>
      </c>
      <c r="BG379" s="70">
        <f t="shared" si="464"/>
        <v>8.6752161627975989E+24</v>
      </c>
      <c r="BH379" s="70">
        <f t="shared" si="465"/>
        <v>347613.8666666667</v>
      </c>
      <c r="BI379" s="99">
        <f t="shared" si="502"/>
        <v>19.539995211295302</v>
      </c>
      <c r="BK379" s="71">
        <f t="shared" si="466"/>
        <v>221</v>
      </c>
      <c r="BL379" s="71">
        <f t="shared" si="467"/>
        <v>7.8199999999999994</v>
      </c>
      <c r="BM379" s="71">
        <v>1</v>
      </c>
      <c r="BN379" s="62">
        <f t="shared" si="468"/>
        <v>1.76</v>
      </c>
      <c r="BO379" s="70">
        <f t="shared" si="425"/>
        <v>755104896000</v>
      </c>
      <c r="BP379" s="70">
        <f t="shared" si="469"/>
        <v>293705600348160</v>
      </c>
      <c r="BQ379" s="70">
        <f t="shared" si="470"/>
        <v>1580274606295779.2</v>
      </c>
      <c r="BR379" s="70">
        <f t="shared" si="471"/>
        <v>1.1194750889946736E+25</v>
      </c>
      <c r="BS379" s="70">
        <f t="shared" si="472"/>
        <v>347613.8666666667</v>
      </c>
      <c r="BT379" s="99">
        <f t="shared" si="501"/>
        <v>5.3804714803616758</v>
      </c>
      <c r="BV379" s="71">
        <f t="shared" si="473"/>
        <v>166</v>
      </c>
      <c r="BW379" s="71">
        <f t="shared" si="474"/>
        <v>9.8550000000000004</v>
      </c>
      <c r="BX379" s="71">
        <v>1</v>
      </c>
      <c r="BY379" s="62">
        <f t="shared" si="475"/>
        <v>2.0350000000000001</v>
      </c>
      <c r="BZ379" s="70">
        <f t="shared" si="426"/>
        <v>276595200</v>
      </c>
      <c r="CA379" s="70">
        <f t="shared" si="476"/>
        <v>93436624512</v>
      </c>
      <c r="CB379" s="70">
        <f t="shared" si="477"/>
        <v>972416870119.98792</v>
      </c>
      <c r="CC379" s="70">
        <f t="shared" si="478"/>
        <v>1.4107962918212928E+25</v>
      </c>
      <c r="CD379" s="70">
        <f t="shared" si="479"/>
        <v>347613.8666666667</v>
      </c>
      <c r="CE379" s="99">
        <f t="shared" si="497"/>
        <v>10.40723458492554</v>
      </c>
      <c r="CG379" s="71">
        <f t="shared" si="480"/>
        <v>116</v>
      </c>
      <c r="CH379" s="71">
        <f t="shared" si="481"/>
        <v>12.14</v>
      </c>
      <c r="CI379" s="71">
        <v>1</v>
      </c>
      <c r="CJ379" s="62">
        <f t="shared" si="482"/>
        <v>2.2850000000000001</v>
      </c>
      <c r="CK379" s="70">
        <f t="shared" si="427"/>
        <v>112320</v>
      </c>
      <c r="CL379" s="70">
        <f t="shared" si="483"/>
        <v>29771539.200000003</v>
      </c>
      <c r="CM379" s="70">
        <f t="shared" si="484"/>
        <v>1169807997.5322464</v>
      </c>
      <c r="CN379" s="70">
        <f t="shared" si="485"/>
        <v>1.7379063402040075E+25</v>
      </c>
      <c r="CO379" s="70">
        <f t="shared" si="486"/>
        <v>347613.8666666667</v>
      </c>
      <c r="CP379" s="99">
        <f t="shared" si="487"/>
        <v>39.292828955657292</v>
      </c>
      <c r="CR379" s="71">
        <f t="shared" si="488"/>
        <v>53</v>
      </c>
      <c r="CS379" s="71">
        <f t="shared" si="489"/>
        <v>14.74</v>
      </c>
      <c r="CT379" s="71">
        <v>1</v>
      </c>
      <c r="CU379" s="62">
        <f t="shared" si="498"/>
        <v>2.6</v>
      </c>
      <c r="CV379" s="70">
        <f t="shared" si="428"/>
        <v>60</v>
      </c>
      <c r="CW379" s="70">
        <f t="shared" si="490"/>
        <v>8268</v>
      </c>
      <c r="CX379" s="70">
        <f t="shared" si="491"/>
        <v>228778.62082932066</v>
      </c>
      <c r="CY379" s="70">
        <f t="shared" si="492"/>
        <v>2.1101103339874028E+25</v>
      </c>
      <c r="CZ379" s="70">
        <f t="shared" si="493"/>
        <v>347613.8666666667</v>
      </c>
      <c r="DA379" s="99">
        <f t="shared" si="494"/>
        <v>27.670370201901385</v>
      </c>
    </row>
    <row r="380" spans="1:105">
      <c r="A380" s="62">
        <v>8192</v>
      </c>
      <c r="B380" s="62">
        <f t="shared" si="429"/>
        <v>12.466666666666667</v>
      </c>
      <c r="C380" s="83">
        <f t="shared" si="500"/>
        <v>14.74</v>
      </c>
      <c r="D380" s="87"/>
      <c r="E380" s="65">
        <f t="shared" si="430"/>
        <v>3.2888470414024067E+22</v>
      </c>
      <c r="F380" s="62">
        <f t="shared" si="495"/>
        <v>74.80000000000004</v>
      </c>
      <c r="G380" s="66">
        <v>374</v>
      </c>
      <c r="H380" s="71">
        <f t="shared" si="431"/>
        <v>374</v>
      </c>
      <c r="I380" s="71">
        <f t="shared" si="432"/>
        <v>1</v>
      </c>
      <c r="J380" s="71">
        <v>1</v>
      </c>
      <c r="K380" s="62">
        <f t="shared" si="433"/>
        <v>1</v>
      </c>
      <c r="L380" s="70">
        <f t="shared" si="420"/>
        <v>2.9773096289999999E+19</v>
      </c>
      <c r="M380" s="70">
        <f t="shared" si="434"/>
        <v>1.113513801246E+22</v>
      </c>
      <c r="N380" s="70">
        <f t="shared" si="435"/>
        <v>3.2888470414024068E+23</v>
      </c>
      <c r="O380" s="70">
        <f t="shared" si="436"/>
        <v>1.6444235207012033E+24</v>
      </c>
      <c r="P380" s="70">
        <f t="shared" si="437"/>
        <v>347886.93333333335</v>
      </c>
      <c r="Q380" s="99">
        <f t="shared" si="499"/>
        <v>29.535754632966846</v>
      </c>
      <c r="S380" s="71">
        <f t="shared" si="438"/>
        <v>364</v>
      </c>
      <c r="T380" s="71">
        <f t="shared" si="439"/>
        <v>2.0499999999999998</v>
      </c>
      <c r="U380" s="71">
        <v>1</v>
      </c>
      <c r="V380" s="62">
        <f t="shared" si="440"/>
        <v>1.05</v>
      </c>
      <c r="W380" s="70">
        <f t="shared" si="421"/>
        <v>5.9546192579999998E+19</v>
      </c>
      <c r="X380" s="70">
        <f t="shared" si="441"/>
        <v>2.2758554804076E+22</v>
      </c>
      <c r="Y380" s="70">
        <f t="shared" si="442"/>
        <v>1.6855341087187326E+23</v>
      </c>
      <c r="Z380" s="70">
        <f t="shared" si="443"/>
        <v>3.3710682174374664E+24</v>
      </c>
      <c r="AA380" s="70">
        <f t="shared" si="444"/>
        <v>347886.93333333335</v>
      </c>
      <c r="AB380" s="99">
        <f t="shared" si="503"/>
        <v>7.4061561607455744</v>
      </c>
      <c r="AD380" s="71">
        <f t="shared" si="445"/>
        <v>339</v>
      </c>
      <c r="AE380" s="71">
        <f t="shared" si="446"/>
        <v>3.2249999999999996</v>
      </c>
      <c r="AF380" s="71">
        <v>1</v>
      </c>
      <c r="AG380" s="62">
        <f t="shared" si="447"/>
        <v>1.175</v>
      </c>
      <c r="AH380" s="70">
        <f t="shared" si="422"/>
        <v>3.45808999872E+17</v>
      </c>
      <c r="AI380" s="70">
        <f t="shared" si="448"/>
        <v>1.377443698740144E+20</v>
      </c>
      <c r="AJ380" s="70">
        <f t="shared" si="449"/>
        <v>8.2863528972833889E+21</v>
      </c>
      <c r="AK380" s="70">
        <f t="shared" si="450"/>
        <v>5.3032658542613806E+24</v>
      </c>
      <c r="AL380" s="70">
        <f t="shared" si="451"/>
        <v>347886.93333333335</v>
      </c>
      <c r="AM380" s="99">
        <f t="shared" si="496"/>
        <v>60.157470718130718</v>
      </c>
      <c r="AO380" s="71">
        <f t="shared" si="452"/>
        <v>309</v>
      </c>
      <c r="AP380" s="71">
        <f t="shared" si="453"/>
        <v>4.55</v>
      </c>
      <c r="AQ380" s="71">
        <v>1</v>
      </c>
      <c r="AR380" s="62">
        <f t="shared" si="454"/>
        <v>1.325</v>
      </c>
      <c r="AS380" s="70">
        <f t="shared" si="423"/>
        <v>2.96407714176E+16</v>
      </c>
      <c r="AT380" s="70">
        <f t="shared" si="455"/>
        <v>1.2135672837650881E+19</v>
      </c>
      <c r="AU380" s="70">
        <f t="shared" si="456"/>
        <v>1.8266911667945416E+20</v>
      </c>
      <c r="AV380" s="70">
        <f t="shared" si="457"/>
        <v>7.482127019190475E+24</v>
      </c>
      <c r="AW380" s="70">
        <f t="shared" si="458"/>
        <v>347886.93333333335</v>
      </c>
      <c r="AX380" s="99">
        <f t="shared" si="504"/>
        <v>15.052244661105554</v>
      </c>
      <c r="AZ380" s="71">
        <f t="shared" si="459"/>
        <v>272</v>
      </c>
      <c r="BA380" s="71">
        <f t="shared" si="460"/>
        <v>6.06</v>
      </c>
      <c r="BB380" s="71">
        <v>1</v>
      </c>
      <c r="BC380" s="62">
        <f t="shared" si="461"/>
        <v>1.51</v>
      </c>
      <c r="BD380" s="70">
        <f t="shared" si="424"/>
        <v>156829478400000</v>
      </c>
      <c r="BE380" s="70">
        <f t="shared" si="462"/>
        <v>6.4413003368448E+16</v>
      </c>
      <c r="BF380" s="70">
        <f t="shared" si="463"/>
        <v>1.4404705652692869E+18</v>
      </c>
      <c r="BG380" s="70">
        <f t="shared" si="464"/>
        <v>9.9652065354492905E+24</v>
      </c>
      <c r="BH380" s="70">
        <f t="shared" si="465"/>
        <v>347886.93333333335</v>
      </c>
      <c r="BI380" s="99">
        <f t="shared" si="502"/>
        <v>22.36303991338006</v>
      </c>
      <c r="BK380" s="71">
        <f t="shared" si="466"/>
        <v>222</v>
      </c>
      <c r="BL380" s="71">
        <f t="shared" si="467"/>
        <v>7.8199999999999994</v>
      </c>
      <c r="BM380" s="71">
        <v>1</v>
      </c>
      <c r="BN380" s="62">
        <f t="shared" si="468"/>
        <v>1.76</v>
      </c>
      <c r="BO380" s="70">
        <f t="shared" si="425"/>
        <v>755104896000</v>
      </c>
      <c r="BP380" s="70">
        <f t="shared" si="469"/>
        <v>295034584965120</v>
      </c>
      <c r="BQ380" s="70">
        <f t="shared" si="470"/>
        <v>1815258840695548.5</v>
      </c>
      <c r="BR380" s="70">
        <f t="shared" si="471"/>
        <v>1.2859391931883408E+25</v>
      </c>
      <c r="BS380" s="70">
        <f t="shared" si="472"/>
        <v>347886.93333333335</v>
      </c>
      <c r="BT380" s="99">
        <f t="shared" si="501"/>
        <v>6.1526984740116299</v>
      </c>
      <c r="BV380" s="71">
        <f t="shared" si="473"/>
        <v>167</v>
      </c>
      <c r="BW380" s="71">
        <f t="shared" si="474"/>
        <v>9.8550000000000004</v>
      </c>
      <c r="BX380" s="71">
        <v>1</v>
      </c>
      <c r="BY380" s="62">
        <f t="shared" si="475"/>
        <v>2.0350000000000001</v>
      </c>
      <c r="BZ380" s="70">
        <f t="shared" si="426"/>
        <v>276595200</v>
      </c>
      <c r="CA380" s="70">
        <f t="shared" si="476"/>
        <v>93999495744</v>
      </c>
      <c r="CB380" s="70">
        <f t="shared" si="477"/>
        <v>1117013659078.1958</v>
      </c>
      <c r="CC380" s="70">
        <f t="shared" si="478"/>
        <v>1.6205793796510359E+25</v>
      </c>
      <c r="CD380" s="70">
        <f t="shared" si="479"/>
        <v>347886.93333333335</v>
      </c>
      <c r="CE380" s="99">
        <f t="shared" si="497"/>
        <v>11.883187779222688</v>
      </c>
      <c r="CG380" s="71">
        <f t="shared" si="480"/>
        <v>117</v>
      </c>
      <c r="CH380" s="71">
        <f t="shared" si="481"/>
        <v>12.14</v>
      </c>
      <c r="CI380" s="71">
        <v>1</v>
      </c>
      <c r="CJ380" s="62">
        <f t="shared" si="482"/>
        <v>2.2850000000000001</v>
      </c>
      <c r="CK380" s="70">
        <f t="shared" si="427"/>
        <v>112320</v>
      </c>
      <c r="CL380" s="70">
        <f t="shared" si="483"/>
        <v>30028190.400000002</v>
      </c>
      <c r="CM380" s="70">
        <f t="shared" si="484"/>
        <v>1343756522.4276667</v>
      </c>
      <c r="CN380" s="70">
        <f t="shared" si="485"/>
        <v>1.9963301541312607E+25</v>
      </c>
      <c r="CO380" s="70">
        <f t="shared" si="486"/>
        <v>347886.93333333335</v>
      </c>
      <c r="CP380" s="99">
        <f t="shared" si="487"/>
        <v>44.749833557325069</v>
      </c>
      <c r="CR380" s="71">
        <f t="shared" si="488"/>
        <v>54</v>
      </c>
      <c r="CS380" s="71">
        <f t="shared" si="489"/>
        <v>14.74</v>
      </c>
      <c r="CT380" s="71">
        <v>1</v>
      </c>
      <c r="CU380" s="62">
        <f t="shared" si="498"/>
        <v>2.6</v>
      </c>
      <c r="CV380" s="70">
        <f t="shared" si="428"/>
        <v>60</v>
      </c>
      <c r="CW380" s="70">
        <f t="shared" si="490"/>
        <v>8424</v>
      </c>
      <c r="CX380" s="70">
        <f t="shared" si="491"/>
        <v>262797.62540513102</v>
      </c>
      <c r="CY380" s="70">
        <f t="shared" si="492"/>
        <v>2.4238802695135739E+25</v>
      </c>
      <c r="CZ380" s="70">
        <f t="shared" si="493"/>
        <v>347886.93333333335</v>
      </c>
      <c r="DA380" s="99">
        <f t="shared" si="494"/>
        <v>31.196299312100074</v>
      </c>
    </row>
    <row r="381" spans="1:105">
      <c r="A381" s="62">
        <v>8192</v>
      </c>
      <c r="B381" s="62">
        <f t="shared" si="429"/>
        <v>12.5</v>
      </c>
      <c r="C381" s="83">
        <f t="shared" si="500"/>
        <v>14.74</v>
      </c>
      <c r="D381" s="87"/>
      <c r="E381" s="65">
        <f t="shared" si="430"/>
        <v>3.7778931862958118E+22</v>
      </c>
      <c r="F381" s="62">
        <f t="shared" si="495"/>
        <v>75.000000000000043</v>
      </c>
      <c r="G381" s="66">
        <v>375</v>
      </c>
      <c r="H381" s="71">
        <f t="shared" si="431"/>
        <v>375</v>
      </c>
      <c r="I381" s="71">
        <f t="shared" si="432"/>
        <v>1</v>
      </c>
      <c r="J381" s="71">
        <v>1</v>
      </c>
      <c r="K381" s="62">
        <f t="shared" si="433"/>
        <v>1</v>
      </c>
      <c r="L381" s="70">
        <f t="shared" si="420"/>
        <v>2.9773096289999999E+19</v>
      </c>
      <c r="M381" s="70">
        <f t="shared" si="434"/>
        <v>1.1164911108749999E+22</v>
      </c>
      <c r="N381" s="70">
        <f t="shared" si="435"/>
        <v>3.7778931862958115E+23</v>
      </c>
      <c r="O381" s="70">
        <f t="shared" si="436"/>
        <v>1.8889465931479059E+24</v>
      </c>
      <c r="P381" s="70">
        <f t="shared" si="437"/>
        <v>348160</v>
      </c>
      <c r="Q381" s="99">
        <f t="shared" si="499"/>
        <v>33.837198966457123</v>
      </c>
      <c r="S381" s="71">
        <f t="shared" si="438"/>
        <v>365</v>
      </c>
      <c r="T381" s="71">
        <f t="shared" si="439"/>
        <v>2.0499999999999998</v>
      </c>
      <c r="U381" s="71">
        <v>1</v>
      </c>
      <c r="V381" s="62">
        <f t="shared" si="440"/>
        <v>1.05</v>
      </c>
      <c r="W381" s="70">
        <f t="shared" si="421"/>
        <v>5.9546192579999998E+19</v>
      </c>
      <c r="X381" s="70">
        <f t="shared" si="441"/>
        <v>2.2821078306284999E+22</v>
      </c>
      <c r="Y381" s="70">
        <f t="shared" si="442"/>
        <v>1.9361702579766018E+23</v>
      </c>
      <c r="Z381" s="70">
        <f t="shared" si="443"/>
        <v>3.8723405159532068E+24</v>
      </c>
      <c r="AA381" s="70">
        <f t="shared" si="444"/>
        <v>348160</v>
      </c>
      <c r="AB381" s="99">
        <f t="shared" si="503"/>
        <v>8.4841313455524769</v>
      </c>
      <c r="AD381" s="71">
        <f t="shared" si="445"/>
        <v>340</v>
      </c>
      <c r="AE381" s="71">
        <f t="shared" si="446"/>
        <v>3.2249999999999996</v>
      </c>
      <c r="AF381" s="71">
        <v>15</v>
      </c>
      <c r="AG381" s="62">
        <f t="shared" si="447"/>
        <v>1.175</v>
      </c>
      <c r="AH381" s="70">
        <f t="shared" si="422"/>
        <v>5.18713499808E+18</v>
      </c>
      <c r="AI381" s="70">
        <f t="shared" si="448"/>
        <v>2.0722604317329599E+21</v>
      </c>
      <c r="AJ381" s="70">
        <f t="shared" si="449"/>
        <v>9.5185199420343446E+21</v>
      </c>
      <c r="AK381" s="70">
        <f t="shared" si="450"/>
        <v>6.0918527629019959E+24</v>
      </c>
      <c r="AL381" s="70">
        <f t="shared" si="451"/>
        <v>348160</v>
      </c>
      <c r="AM381" s="99">
        <f t="shared" si="496"/>
        <v>4.5933029441064681</v>
      </c>
      <c r="AO381" s="71">
        <f t="shared" si="452"/>
        <v>310</v>
      </c>
      <c r="AP381" s="71">
        <f t="shared" si="453"/>
        <v>4.55</v>
      </c>
      <c r="AQ381" s="71">
        <v>1</v>
      </c>
      <c r="AR381" s="62">
        <f t="shared" si="454"/>
        <v>1.325</v>
      </c>
      <c r="AS381" s="70">
        <f t="shared" si="423"/>
        <v>2.96407714176E+16</v>
      </c>
      <c r="AT381" s="70">
        <f t="shared" si="455"/>
        <v>1.2174946859779199E+19</v>
      </c>
      <c r="AU381" s="70">
        <f t="shared" si="456"/>
        <v>2.0983171383845044E+20</v>
      </c>
      <c r="AV381" s="70">
        <f t="shared" si="457"/>
        <v>8.5947069988229723E+24</v>
      </c>
      <c r="AW381" s="70">
        <f t="shared" si="458"/>
        <v>348160</v>
      </c>
      <c r="AX381" s="99">
        <f t="shared" si="504"/>
        <v>17.23471291128542</v>
      </c>
      <c r="AZ381" s="71">
        <f t="shared" si="459"/>
        <v>273</v>
      </c>
      <c r="BA381" s="71">
        <f t="shared" si="460"/>
        <v>6.06</v>
      </c>
      <c r="BB381" s="71">
        <v>1</v>
      </c>
      <c r="BC381" s="62">
        <f t="shared" si="461"/>
        <v>1.51</v>
      </c>
      <c r="BD381" s="70">
        <f t="shared" si="424"/>
        <v>156829478400000</v>
      </c>
      <c r="BE381" s="70">
        <f t="shared" si="462"/>
        <v>6.4649815880832E+16</v>
      </c>
      <c r="BF381" s="70">
        <f t="shared" si="463"/>
        <v>1.6546661687464791E+18</v>
      </c>
      <c r="BG381" s="70">
        <f t="shared" si="464"/>
        <v>1.144701635447631E+25</v>
      </c>
      <c r="BH381" s="70">
        <f t="shared" si="465"/>
        <v>348160</v>
      </c>
      <c r="BI381" s="99">
        <f t="shared" si="502"/>
        <v>25.594290504964462</v>
      </c>
      <c r="BK381" s="71">
        <f t="shared" si="466"/>
        <v>223</v>
      </c>
      <c r="BL381" s="71">
        <f t="shared" si="467"/>
        <v>7.8199999999999994</v>
      </c>
      <c r="BM381" s="71">
        <v>1</v>
      </c>
      <c r="BN381" s="62">
        <f t="shared" si="468"/>
        <v>1.76</v>
      </c>
      <c r="BO381" s="70">
        <f t="shared" si="425"/>
        <v>755104896000</v>
      </c>
      <c r="BP381" s="70">
        <f t="shared" si="469"/>
        <v>296363569582080</v>
      </c>
      <c r="BQ381" s="70">
        <f t="shared" si="470"/>
        <v>2085184844200802</v>
      </c>
      <c r="BR381" s="70">
        <f t="shared" si="471"/>
        <v>1.4771562358416624E+25</v>
      </c>
      <c r="BS381" s="70">
        <f t="shared" si="472"/>
        <v>348160</v>
      </c>
      <c r="BT381" s="99">
        <f t="shared" si="501"/>
        <v>7.0359013664913199</v>
      </c>
      <c r="BV381" s="71">
        <f t="shared" si="473"/>
        <v>168</v>
      </c>
      <c r="BW381" s="71">
        <f t="shared" si="474"/>
        <v>9.8550000000000004</v>
      </c>
      <c r="BX381" s="71">
        <v>1</v>
      </c>
      <c r="BY381" s="62">
        <f t="shared" si="475"/>
        <v>2.0350000000000001</v>
      </c>
      <c r="BZ381" s="70">
        <f t="shared" si="426"/>
        <v>276595200</v>
      </c>
      <c r="CA381" s="70">
        <f t="shared" si="476"/>
        <v>94562366976</v>
      </c>
      <c r="CB381" s="70">
        <f t="shared" si="477"/>
        <v>1283111752692.3423</v>
      </c>
      <c r="CC381" s="70">
        <f t="shared" si="478"/>
        <v>1.8615568675472612E+25</v>
      </c>
      <c r="CD381" s="70">
        <f t="shared" si="479"/>
        <v>348160</v>
      </c>
      <c r="CE381" s="99">
        <f t="shared" si="497"/>
        <v>13.568947074029957</v>
      </c>
      <c r="CG381" s="71">
        <f t="shared" si="480"/>
        <v>118</v>
      </c>
      <c r="CH381" s="71">
        <f t="shared" si="481"/>
        <v>12.14</v>
      </c>
      <c r="CI381" s="71">
        <v>1</v>
      </c>
      <c r="CJ381" s="62">
        <f t="shared" si="482"/>
        <v>2.2850000000000001</v>
      </c>
      <c r="CK381" s="70">
        <f t="shared" si="427"/>
        <v>112320</v>
      </c>
      <c r="CL381" s="70">
        <f t="shared" si="483"/>
        <v>30284841.600000001</v>
      </c>
      <c r="CM381" s="70">
        <f t="shared" si="484"/>
        <v>1543570906.8291972</v>
      </c>
      <c r="CN381" s="70">
        <f t="shared" si="485"/>
        <v>2.2931811640815577E+25</v>
      </c>
      <c r="CO381" s="70">
        <f t="shared" si="486"/>
        <v>348160</v>
      </c>
      <c r="CP381" s="99">
        <f t="shared" si="487"/>
        <v>50.968432564930339</v>
      </c>
      <c r="CR381" s="71">
        <f t="shared" si="488"/>
        <v>55</v>
      </c>
      <c r="CS381" s="71">
        <f t="shared" si="489"/>
        <v>14.74</v>
      </c>
      <c r="CT381" s="71">
        <v>1</v>
      </c>
      <c r="CU381" s="62">
        <f t="shared" si="498"/>
        <v>2.6</v>
      </c>
      <c r="CV381" s="70">
        <f t="shared" si="428"/>
        <v>60</v>
      </c>
      <c r="CW381" s="70">
        <f t="shared" si="490"/>
        <v>8580</v>
      </c>
      <c r="CX381" s="70">
        <f t="shared" si="491"/>
        <v>301875.20000000118</v>
      </c>
      <c r="CY381" s="70">
        <f t="shared" si="492"/>
        <v>2.7843072783000133E+25</v>
      </c>
      <c r="CZ381" s="70">
        <f t="shared" si="493"/>
        <v>348160</v>
      </c>
      <c r="DA381" s="99">
        <f t="shared" si="494"/>
        <v>35.183589743589877</v>
      </c>
    </row>
    <row r="382" spans="1:105">
      <c r="A382" s="62">
        <v>8192</v>
      </c>
      <c r="B382" s="62">
        <f t="shared" si="429"/>
        <v>12.533333333333333</v>
      </c>
      <c r="C382" s="83">
        <f t="shared" si="500"/>
        <v>14.74</v>
      </c>
      <c r="D382" s="87"/>
      <c r="E382" s="65">
        <f t="shared" si="430"/>
        <v>4.3396596884525048E+22</v>
      </c>
      <c r="F382" s="62">
        <f t="shared" si="495"/>
        <v>75.200000000000045</v>
      </c>
      <c r="G382" s="66">
        <v>376</v>
      </c>
      <c r="H382" s="71">
        <f t="shared" si="431"/>
        <v>376</v>
      </c>
      <c r="I382" s="71">
        <f t="shared" si="432"/>
        <v>1</v>
      </c>
      <c r="J382" s="71">
        <v>1</v>
      </c>
      <c r="K382" s="62">
        <f t="shared" si="433"/>
        <v>1</v>
      </c>
      <c r="L382" s="70">
        <f t="shared" si="420"/>
        <v>2.9773096289999999E+19</v>
      </c>
      <c r="M382" s="70">
        <f t="shared" si="434"/>
        <v>1.119468420504E+22</v>
      </c>
      <c r="N382" s="70">
        <f t="shared" si="435"/>
        <v>4.3396596884525052E+23</v>
      </c>
      <c r="O382" s="70">
        <f t="shared" si="436"/>
        <v>2.1698298442262523E+24</v>
      </c>
      <c r="P382" s="70">
        <f t="shared" si="437"/>
        <v>348433.06666666665</v>
      </c>
      <c r="Q382" s="99">
        <f t="shared" si="499"/>
        <v>38.765360495821142</v>
      </c>
      <c r="S382" s="71">
        <f t="shared" si="438"/>
        <v>366</v>
      </c>
      <c r="T382" s="71">
        <f t="shared" si="439"/>
        <v>2.0499999999999998</v>
      </c>
      <c r="U382" s="71">
        <v>1</v>
      </c>
      <c r="V382" s="62">
        <f t="shared" si="440"/>
        <v>1.05</v>
      </c>
      <c r="W382" s="70">
        <f t="shared" si="421"/>
        <v>5.9546192579999998E+19</v>
      </c>
      <c r="X382" s="70">
        <f t="shared" si="441"/>
        <v>2.2883601808494002E+22</v>
      </c>
      <c r="Y382" s="70">
        <f t="shared" si="442"/>
        <v>2.2240755903319073E+23</v>
      </c>
      <c r="Z382" s="70">
        <f t="shared" si="443"/>
        <v>4.4481511806638164E+24</v>
      </c>
      <c r="AA382" s="70">
        <f t="shared" si="444"/>
        <v>348433.06666666665</v>
      </c>
      <c r="AB382" s="99">
        <f t="shared" si="503"/>
        <v>9.7190801034930097</v>
      </c>
      <c r="AD382" s="71">
        <f t="shared" si="445"/>
        <v>341</v>
      </c>
      <c r="AE382" s="71">
        <f t="shared" si="446"/>
        <v>3.2249999999999996</v>
      </c>
      <c r="AF382" s="71">
        <v>1</v>
      </c>
      <c r="AG382" s="62">
        <f t="shared" si="447"/>
        <v>1.175</v>
      </c>
      <c r="AH382" s="70">
        <f t="shared" si="422"/>
        <v>5.18713499808E+18</v>
      </c>
      <c r="AI382" s="70">
        <f t="shared" si="448"/>
        <v>2.0783553153557041E+21</v>
      </c>
      <c r="AJ382" s="70">
        <f t="shared" si="449"/>
        <v>1.0933908199421325E+22</v>
      </c>
      <c r="AK382" s="70">
        <f t="shared" si="450"/>
        <v>6.9977012476296631E+24</v>
      </c>
      <c r="AL382" s="70">
        <f t="shared" si="451"/>
        <v>348433.06666666665</v>
      </c>
      <c r="AM382" s="99">
        <f t="shared" si="496"/>
        <v>5.2608464580802536</v>
      </c>
      <c r="AO382" s="71">
        <f t="shared" si="452"/>
        <v>311</v>
      </c>
      <c r="AP382" s="71">
        <f t="shared" si="453"/>
        <v>4.55</v>
      </c>
      <c r="AQ382" s="71">
        <v>1</v>
      </c>
      <c r="AR382" s="62">
        <f t="shared" si="454"/>
        <v>1.325</v>
      </c>
      <c r="AS382" s="70">
        <f t="shared" si="423"/>
        <v>2.96407714176E+16</v>
      </c>
      <c r="AT382" s="70">
        <f t="shared" si="455"/>
        <v>1.2214220881907519E+19</v>
      </c>
      <c r="AU382" s="70">
        <f t="shared" si="456"/>
        <v>2.4103334451243673E+20</v>
      </c>
      <c r="AV382" s="70">
        <f t="shared" si="457"/>
        <v>9.8727257912294472E+24</v>
      </c>
      <c r="AW382" s="70">
        <f t="shared" si="458"/>
        <v>348433.06666666665</v>
      </c>
      <c r="AX382" s="99">
        <f t="shared" si="504"/>
        <v>19.733828857595874</v>
      </c>
      <c r="AZ382" s="71">
        <f t="shared" si="459"/>
        <v>274</v>
      </c>
      <c r="BA382" s="71">
        <f t="shared" si="460"/>
        <v>6.06</v>
      </c>
      <c r="BB382" s="71">
        <v>1</v>
      </c>
      <c r="BC382" s="62">
        <f t="shared" si="461"/>
        <v>1.51</v>
      </c>
      <c r="BD382" s="70">
        <f t="shared" si="424"/>
        <v>156829478400000</v>
      </c>
      <c r="BE382" s="70">
        <f t="shared" si="462"/>
        <v>6.4886628393216E+16</v>
      </c>
      <c r="BF382" s="70">
        <f t="shared" si="463"/>
        <v>1.9007123061083269E+18</v>
      </c>
      <c r="BG382" s="70">
        <f t="shared" si="464"/>
        <v>1.3149168856011089E+25</v>
      </c>
      <c r="BH382" s="70">
        <f t="shared" si="465"/>
        <v>348433.06666666665</v>
      </c>
      <c r="BI382" s="99">
        <f t="shared" si="502"/>
        <v>29.292819694528148</v>
      </c>
      <c r="BK382" s="71">
        <f t="shared" si="466"/>
        <v>224</v>
      </c>
      <c r="BL382" s="71">
        <f t="shared" si="467"/>
        <v>7.8199999999999994</v>
      </c>
      <c r="BM382" s="71">
        <v>1</v>
      </c>
      <c r="BN382" s="62">
        <f t="shared" si="468"/>
        <v>1.76</v>
      </c>
      <c r="BO382" s="70">
        <f t="shared" si="425"/>
        <v>755104896000</v>
      </c>
      <c r="BP382" s="70">
        <f t="shared" si="469"/>
        <v>297692554199040</v>
      </c>
      <c r="BQ382" s="70">
        <f t="shared" si="470"/>
        <v>2395248400398210</v>
      </c>
      <c r="BR382" s="70">
        <f t="shared" si="471"/>
        <v>1.6968069381849292E+25</v>
      </c>
      <c r="BS382" s="70">
        <f t="shared" si="472"/>
        <v>348433.06666666665</v>
      </c>
      <c r="BT382" s="99">
        <f t="shared" si="501"/>
        <v>8.0460473955849245</v>
      </c>
      <c r="BV382" s="71">
        <f t="shared" si="473"/>
        <v>169</v>
      </c>
      <c r="BW382" s="71">
        <f t="shared" si="474"/>
        <v>9.8550000000000004</v>
      </c>
      <c r="BX382" s="71">
        <v>1</v>
      </c>
      <c r="BY382" s="62">
        <f t="shared" si="475"/>
        <v>2.0350000000000001</v>
      </c>
      <c r="BZ382" s="70">
        <f t="shared" si="426"/>
        <v>276595200</v>
      </c>
      <c r="CA382" s="70">
        <f t="shared" si="476"/>
        <v>95125238208</v>
      </c>
      <c r="CB382" s="70">
        <f t="shared" si="477"/>
        <v>1473908359595.0562</v>
      </c>
      <c r="CC382" s="70">
        <f t="shared" si="478"/>
        <v>2.1383673114849718E+25</v>
      </c>
      <c r="CD382" s="70">
        <f t="shared" si="479"/>
        <v>348433.06666666665</v>
      </c>
      <c r="CE382" s="99">
        <f t="shared" si="497"/>
        <v>15.494398619767146</v>
      </c>
      <c r="CG382" s="71">
        <f t="shared" si="480"/>
        <v>119</v>
      </c>
      <c r="CH382" s="71">
        <f t="shared" si="481"/>
        <v>12.14</v>
      </c>
      <c r="CI382" s="71">
        <v>1</v>
      </c>
      <c r="CJ382" s="62">
        <f t="shared" si="482"/>
        <v>2.2850000000000001</v>
      </c>
      <c r="CK382" s="70">
        <f t="shared" si="427"/>
        <v>112320</v>
      </c>
      <c r="CL382" s="70">
        <f t="shared" si="483"/>
        <v>30541492.800000001</v>
      </c>
      <c r="CM382" s="70">
        <f t="shared" si="484"/>
        <v>1773097361.4959812</v>
      </c>
      <c r="CN382" s="70">
        <f t="shared" si="485"/>
        <v>2.6341734308906706E+25</v>
      </c>
      <c r="CO382" s="70">
        <f t="shared" si="486"/>
        <v>348433.06666666665</v>
      </c>
      <c r="CP382" s="99">
        <f t="shared" si="487"/>
        <v>58.055360067271536</v>
      </c>
      <c r="CR382" s="71">
        <f t="shared" si="488"/>
        <v>56</v>
      </c>
      <c r="CS382" s="71">
        <f t="shared" si="489"/>
        <v>14.74</v>
      </c>
      <c r="CT382" s="71">
        <v>1</v>
      </c>
      <c r="CU382" s="62">
        <f t="shared" si="498"/>
        <v>2.6</v>
      </c>
      <c r="CV382" s="70">
        <f t="shared" si="428"/>
        <v>60</v>
      </c>
      <c r="CW382" s="70">
        <f t="shared" si="490"/>
        <v>8736</v>
      </c>
      <c r="CX382" s="70">
        <f t="shared" si="491"/>
        <v>346763.54565440223</v>
      </c>
      <c r="CY382" s="70">
        <f t="shared" si="492"/>
        <v>3.198329190389496E+25</v>
      </c>
      <c r="CZ382" s="70">
        <f t="shared" si="493"/>
        <v>348433.06666666665</v>
      </c>
      <c r="DA382" s="99">
        <f t="shared" si="494"/>
        <v>39.693629310256668</v>
      </c>
    </row>
    <row r="383" spans="1:105">
      <c r="A383" s="62">
        <v>8192</v>
      </c>
      <c r="B383" s="62">
        <f t="shared" si="429"/>
        <v>12.566666666666666</v>
      </c>
      <c r="C383" s="83">
        <f t="shared" si="500"/>
        <v>14.74</v>
      </c>
      <c r="D383" s="87"/>
      <c r="E383" s="65">
        <f t="shared" si="430"/>
        <v>4.9849599453723403E+22</v>
      </c>
      <c r="F383" s="62">
        <f t="shared" si="495"/>
        <v>75.400000000000034</v>
      </c>
      <c r="G383" s="66">
        <v>377</v>
      </c>
      <c r="H383" s="71">
        <f t="shared" si="431"/>
        <v>377</v>
      </c>
      <c r="I383" s="71">
        <f t="shared" si="432"/>
        <v>1</v>
      </c>
      <c r="J383" s="71">
        <v>1</v>
      </c>
      <c r="K383" s="62">
        <f t="shared" si="433"/>
        <v>1</v>
      </c>
      <c r="L383" s="70">
        <f t="shared" si="420"/>
        <v>2.9773096289999999E+19</v>
      </c>
      <c r="M383" s="70">
        <f t="shared" si="434"/>
        <v>1.1224457301330001E+22</v>
      </c>
      <c r="N383" s="70">
        <f t="shared" si="435"/>
        <v>4.9849599453723403E+23</v>
      </c>
      <c r="O383" s="70">
        <f t="shared" si="436"/>
        <v>2.4924799726861701E+24</v>
      </c>
      <c r="P383" s="70">
        <f t="shared" si="437"/>
        <v>348706.1333333333</v>
      </c>
      <c r="Q383" s="99">
        <f t="shared" si="499"/>
        <v>44.411589901826844</v>
      </c>
      <c r="S383" s="71">
        <f t="shared" si="438"/>
        <v>367</v>
      </c>
      <c r="T383" s="71">
        <f t="shared" si="439"/>
        <v>2.0499999999999998</v>
      </c>
      <c r="U383" s="71">
        <v>1</v>
      </c>
      <c r="V383" s="62">
        <f t="shared" si="440"/>
        <v>1.05</v>
      </c>
      <c r="W383" s="70">
        <f t="shared" si="421"/>
        <v>5.9546192579999998E+19</v>
      </c>
      <c r="X383" s="70">
        <f t="shared" si="441"/>
        <v>2.2946125310702997E+22</v>
      </c>
      <c r="Y383" s="70">
        <f t="shared" si="442"/>
        <v>2.5547919720033214E+23</v>
      </c>
      <c r="Z383" s="70">
        <f t="shared" si="443"/>
        <v>5.1095839440066486E+24</v>
      </c>
      <c r="AA383" s="70">
        <f t="shared" si="444"/>
        <v>348706.1333333333</v>
      </c>
      <c r="AB383" s="99">
        <f t="shared" si="503"/>
        <v>11.133870914631776</v>
      </c>
      <c r="AD383" s="71">
        <f t="shared" si="445"/>
        <v>342</v>
      </c>
      <c r="AE383" s="71">
        <f t="shared" si="446"/>
        <v>3.2249999999999996</v>
      </c>
      <c r="AF383" s="71">
        <v>1</v>
      </c>
      <c r="AG383" s="62">
        <f t="shared" si="447"/>
        <v>1.175</v>
      </c>
      <c r="AH383" s="70">
        <f t="shared" si="422"/>
        <v>5.18713499808E+18</v>
      </c>
      <c r="AI383" s="70">
        <f t="shared" si="448"/>
        <v>2.0844501989784481E+21</v>
      </c>
      <c r="AJ383" s="70">
        <f t="shared" si="449"/>
        <v>1.2559762362363871E+22</v>
      </c>
      <c r="AK383" s="70">
        <f t="shared" si="450"/>
        <v>8.0382479119128977E+24</v>
      </c>
      <c r="AL383" s="70">
        <f t="shared" si="451"/>
        <v>348706.1333333333</v>
      </c>
      <c r="AM383" s="99">
        <f t="shared" si="496"/>
        <v>6.0254557141826588</v>
      </c>
      <c r="AO383" s="71">
        <f t="shared" si="452"/>
        <v>312</v>
      </c>
      <c r="AP383" s="71">
        <f t="shared" si="453"/>
        <v>4.55</v>
      </c>
      <c r="AQ383" s="71">
        <v>1</v>
      </c>
      <c r="AR383" s="62">
        <f t="shared" si="454"/>
        <v>1.325</v>
      </c>
      <c r="AS383" s="70">
        <f t="shared" si="423"/>
        <v>2.96407714176E+16</v>
      </c>
      <c r="AT383" s="70">
        <f t="shared" si="455"/>
        <v>1.225349490403584E+19</v>
      </c>
      <c r="AU383" s="70">
        <f t="shared" si="456"/>
        <v>2.7687460634086965E+20</v>
      </c>
      <c r="AV383" s="70">
        <f t="shared" si="457"/>
        <v>1.1340783875722073E+25</v>
      </c>
      <c r="AW383" s="70">
        <f t="shared" si="458"/>
        <v>348706.1333333333</v>
      </c>
      <c r="AX383" s="99">
        <f t="shared" si="504"/>
        <v>22.595562205659185</v>
      </c>
      <c r="AZ383" s="71">
        <f t="shared" si="459"/>
        <v>275</v>
      </c>
      <c r="BA383" s="71">
        <f t="shared" si="460"/>
        <v>6.06</v>
      </c>
      <c r="BB383" s="71">
        <v>1</v>
      </c>
      <c r="BC383" s="62">
        <f t="shared" si="461"/>
        <v>1.51</v>
      </c>
      <c r="BD383" s="70">
        <f t="shared" si="424"/>
        <v>156829478400000</v>
      </c>
      <c r="BE383" s="70">
        <f t="shared" si="462"/>
        <v>6.51234409056E+16</v>
      </c>
      <c r="BF383" s="70">
        <f t="shared" si="463"/>
        <v>2.1833450993492564E+18</v>
      </c>
      <c r="BG383" s="70">
        <f t="shared" si="464"/>
        <v>1.510442863447819E+25</v>
      </c>
      <c r="BH383" s="70">
        <f t="shared" si="465"/>
        <v>348706.1333333333</v>
      </c>
      <c r="BI383" s="99">
        <f t="shared" si="502"/>
        <v>33.526255200706224</v>
      </c>
      <c r="BK383" s="71">
        <f t="shared" si="466"/>
        <v>225</v>
      </c>
      <c r="BL383" s="71">
        <f t="shared" si="467"/>
        <v>7.8199999999999994</v>
      </c>
      <c r="BM383" s="71">
        <v>1</v>
      </c>
      <c r="BN383" s="62">
        <f t="shared" si="468"/>
        <v>1.76</v>
      </c>
      <c r="BO383" s="70">
        <f t="shared" si="425"/>
        <v>755104896000</v>
      </c>
      <c r="BP383" s="70">
        <f t="shared" si="469"/>
        <v>299021538816000</v>
      </c>
      <c r="BQ383" s="70">
        <f t="shared" si="470"/>
        <v>2751417897346704</v>
      </c>
      <c r="BR383" s="70">
        <f t="shared" si="471"/>
        <v>1.949119338640585E+25</v>
      </c>
      <c r="BS383" s="70">
        <f t="shared" si="472"/>
        <v>348706.1333333333</v>
      </c>
      <c r="BT383" s="99">
        <f t="shared" si="501"/>
        <v>9.2014037123919774</v>
      </c>
      <c r="BV383" s="71">
        <f t="shared" si="473"/>
        <v>170</v>
      </c>
      <c r="BW383" s="71">
        <f t="shared" si="474"/>
        <v>9.8550000000000004</v>
      </c>
      <c r="BX383" s="71">
        <v>1</v>
      </c>
      <c r="BY383" s="62">
        <f t="shared" si="475"/>
        <v>2.0350000000000001</v>
      </c>
      <c r="BZ383" s="70">
        <f t="shared" si="426"/>
        <v>276595200</v>
      </c>
      <c r="CA383" s="70">
        <f t="shared" si="476"/>
        <v>95688109440</v>
      </c>
      <c r="CB383" s="70">
        <f t="shared" si="477"/>
        <v>1693076108083.2195</v>
      </c>
      <c r="CC383" s="70">
        <f t="shared" si="478"/>
        <v>2.456339013082221E+25</v>
      </c>
      <c r="CD383" s="70">
        <f t="shared" si="479"/>
        <v>348706.1333333333</v>
      </c>
      <c r="CE383" s="99">
        <f t="shared" si="497"/>
        <v>17.693693793217236</v>
      </c>
      <c r="CG383" s="71">
        <f t="shared" si="480"/>
        <v>120</v>
      </c>
      <c r="CH383" s="71">
        <f t="shared" si="481"/>
        <v>12.14</v>
      </c>
      <c r="CI383" s="71">
        <v>13</v>
      </c>
      <c r="CJ383" s="62">
        <f t="shared" si="482"/>
        <v>2.2850000000000001</v>
      </c>
      <c r="CK383" s="70">
        <f t="shared" si="427"/>
        <v>1460160</v>
      </c>
      <c r="CL383" s="70">
        <f t="shared" si="483"/>
        <v>400375872</v>
      </c>
      <c r="CM383" s="70">
        <f t="shared" si="484"/>
        <v>2036754022.4000163</v>
      </c>
      <c r="CN383" s="70">
        <f t="shared" si="485"/>
        <v>3.0258706868410107E+25</v>
      </c>
      <c r="CO383" s="70">
        <f t="shared" si="486"/>
        <v>348706.1333333333</v>
      </c>
      <c r="CP383" s="99">
        <f t="shared" si="487"/>
        <v>5.0871048053565433</v>
      </c>
      <c r="CR383" s="71">
        <f t="shared" si="488"/>
        <v>57</v>
      </c>
      <c r="CS383" s="71">
        <f t="shared" si="489"/>
        <v>14.74</v>
      </c>
      <c r="CT383" s="71">
        <v>1</v>
      </c>
      <c r="CU383" s="62">
        <f t="shared" si="498"/>
        <v>2.6</v>
      </c>
      <c r="CV383" s="70">
        <f t="shared" si="428"/>
        <v>60</v>
      </c>
      <c r="CW383" s="70">
        <f t="shared" si="490"/>
        <v>8892</v>
      </c>
      <c r="CX383" s="70">
        <f t="shared" si="491"/>
        <v>398326.7144661512</v>
      </c>
      <c r="CY383" s="70">
        <f t="shared" si="492"/>
        <v>3.6739154797394145E+25</v>
      </c>
      <c r="CZ383" s="70">
        <f t="shared" si="493"/>
        <v>348706.1333333333</v>
      </c>
      <c r="DA383" s="99">
        <f t="shared" si="494"/>
        <v>44.79607675057931</v>
      </c>
    </row>
    <row r="384" spans="1:105">
      <c r="A384" s="62">
        <v>8192</v>
      </c>
      <c r="B384" s="62">
        <f t="shared" si="429"/>
        <v>12.6</v>
      </c>
      <c r="C384" s="83">
        <f t="shared" si="500"/>
        <v>14.74</v>
      </c>
      <c r="D384" s="87"/>
      <c r="E384" s="65">
        <f t="shared" si="430"/>
        <v>5.7262152889753145E+22</v>
      </c>
      <c r="F384" s="62">
        <f t="shared" si="495"/>
        <v>75.600000000000037</v>
      </c>
      <c r="G384" s="66">
        <v>378</v>
      </c>
      <c r="H384" s="71">
        <f t="shared" si="431"/>
        <v>378</v>
      </c>
      <c r="I384" s="71">
        <f t="shared" si="432"/>
        <v>1</v>
      </c>
      <c r="J384" s="71">
        <v>1</v>
      </c>
      <c r="K384" s="62">
        <f t="shared" si="433"/>
        <v>1</v>
      </c>
      <c r="L384" s="70">
        <f t="shared" si="420"/>
        <v>2.9773096289999999E+19</v>
      </c>
      <c r="M384" s="70">
        <f t="shared" si="434"/>
        <v>1.1254230397619999E+22</v>
      </c>
      <c r="N384" s="70">
        <f t="shared" si="435"/>
        <v>5.7262152889753145E+23</v>
      </c>
      <c r="O384" s="70">
        <f t="shared" si="436"/>
        <v>2.8631076444876571E+24</v>
      </c>
      <c r="P384" s="70">
        <f t="shared" si="437"/>
        <v>348979.20000000001</v>
      </c>
      <c r="Q384" s="99">
        <f t="shared" si="499"/>
        <v>50.880558569213868</v>
      </c>
      <c r="S384" s="71">
        <f t="shared" si="438"/>
        <v>368</v>
      </c>
      <c r="T384" s="71">
        <f t="shared" si="439"/>
        <v>2.0499999999999998</v>
      </c>
      <c r="U384" s="71">
        <v>1</v>
      </c>
      <c r="V384" s="62">
        <f t="shared" si="440"/>
        <v>1.05</v>
      </c>
      <c r="W384" s="70">
        <f t="shared" si="421"/>
        <v>5.9546192579999998E+19</v>
      </c>
      <c r="X384" s="70">
        <f t="shared" si="441"/>
        <v>2.3008648812912001E+22</v>
      </c>
      <c r="Y384" s="70">
        <f t="shared" si="442"/>
        <v>2.9346853355998469E+23</v>
      </c>
      <c r="Z384" s="70">
        <f t="shared" si="443"/>
        <v>5.869370671199697E+24</v>
      </c>
      <c r="AA384" s="70">
        <f t="shared" si="444"/>
        <v>348979.20000000001</v>
      </c>
      <c r="AB384" s="99">
        <f t="shared" si="503"/>
        <v>12.754705239157543</v>
      </c>
      <c r="AD384" s="71">
        <f t="shared" si="445"/>
        <v>343</v>
      </c>
      <c r="AE384" s="71">
        <f t="shared" si="446"/>
        <v>3.2249999999999996</v>
      </c>
      <c r="AF384" s="71">
        <v>1</v>
      </c>
      <c r="AG384" s="62">
        <f t="shared" si="447"/>
        <v>1.175</v>
      </c>
      <c r="AH384" s="70">
        <f t="shared" si="422"/>
        <v>5.18713499808E+18</v>
      </c>
      <c r="AI384" s="70">
        <f t="shared" si="448"/>
        <v>2.090545082601192E+21</v>
      </c>
      <c r="AJ384" s="70">
        <f t="shared" si="449"/>
        <v>1.4427378364801054E+22</v>
      </c>
      <c r="AK384" s="70">
        <f t="shared" si="450"/>
        <v>9.2335221534726941E+24</v>
      </c>
      <c r="AL384" s="70">
        <f t="shared" si="451"/>
        <v>348979.20000000001</v>
      </c>
      <c r="AM384" s="99">
        <f t="shared" si="496"/>
        <v>6.9012519676684381</v>
      </c>
      <c r="AO384" s="71">
        <f t="shared" si="452"/>
        <v>313</v>
      </c>
      <c r="AP384" s="71">
        <f t="shared" si="453"/>
        <v>4.55</v>
      </c>
      <c r="AQ384" s="71">
        <v>1</v>
      </c>
      <c r="AR384" s="62">
        <f t="shared" si="454"/>
        <v>1.325</v>
      </c>
      <c r="AS384" s="70">
        <f t="shared" si="423"/>
        <v>2.96407714176E+16</v>
      </c>
      <c r="AT384" s="70">
        <f t="shared" si="455"/>
        <v>1.2292768926164161E+19</v>
      </c>
      <c r="AU384" s="70">
        <f t="shared" si="456"/>
        <v>3.1804540484420869E+20</v>
      </c>
      <c r="AV384" s="70">
        <f t="shared" si="457"/>
        <v>1.3027139782418841E+25</v>
      </c>
      <c r="AW384" s="70">
        <f t="shared" si="458"/>
        <v>348979.20000000001</v>
      </c>
      <c r="AX384" s="99">
        <f t="shared" si="504"/>
        <v>25.872560263235314</v>
      </c>
      <c r="AZ384" s="71">
        <f t="shared" si="459"/>
        <v>276</v>
      </c>
      <c r="BA384" s="71">
        <f t="shared" si="460"/>
        <v>6.06</v>
      </c>
      <c r="BB384" s="71">
        <v>1</v>
      </c>
      <c r="BC384" s="62">
        <f t="shared" si="461"/>
        <v>1.51</v>
      </c>
      <c r="BD384" s="70">
        <f t="shared" si="424"/>
        <v>156829478400000</v>
      </c>
      <c r="BE384" s="70">
        <f t="shared" si="462"/>
        <v>6.5360253417984E+16</v>
      </c>
      <c r="BF384" s="70">
        <f t="shared" si="463"/>
        <v>2.5080049240133289E+18</v>
      </c>
      <c r="BG384" s="70">
        <f t="shared" si="464"/>
        <v>1.73504323255952E+25</v>
      </c>
      <c r="BH384" s="70">
        <f t="shared" si="465"/>
        <v>348979.20000000001</v>
      </c>
      <c r="BI384" s="99">
        <f t="shared" si="502"/>
        <v>38.372019581601663</v>
      </c>
      <c r="BK384" s="71">
        <f t="shared" si="466"/>
        <v>226</v>
      </c>
      <c r="BL384" s="71">
        <f t="shared" si="467"/>
        <v>7.8199999999999994</v>
      </c>
      <c r="BM384" s="71">
        <v>1</v>
      </c>
      <c r="BN384" s="62">
        <f t="shared" si="468"/>
        <v>1.76</v>
      </c>
      <c r="BO384" s="70">
        <f t="shared" si="425"/>
        <v>755104896000</v>
      </c>
      <c r="BP384" s="70">
        <f t="shared" si="469"/>
        <v>300350523432960</v>
      </c>
      <c r="BQ384" s="70">
        <f t="shared" si="470"/>
        <v>3160549212591559.5</v>
      </c>
      <c r="BR384" s="70">
        <f t="shared" si="471"/>
        <v>2.2389501779893482E+25</v>
      </c>
      <c r="BS384" s="70">
        <f t="shared" si="472"/>
        <v>348979.20000000001</v>
      </c>
      <c r="BT384" s="99">
        <f t="shared" si="501"/>
        <v>10.522869001415318</v>
      </c>
      <c r="BV384" s="71">
        <f t="shared" si="473"/>
        <v>171</v>
      </c>
      <c r="BW384" s="71">
        <f t="shared" si="474"/>
        <v>9.8550000000000004</v>
      </c>
      <c r="BX384" s="71">
        <v>1</v>
      </c>
      <c r="BY384" s="62">
        <f t="shared" si="475"/>
        <v>2.0350000000000001</v>
      </c>
      <c r="BZ384" s="70">
        <f t="shared" si="426"/>
        <v>276595200</v>
      </c>
      <c r="CA384" s="70">
        <f t="shared" si="476"/>
        <v>96250980672</v>
      </c>
      <c r="CB384" s="70">
        <f t="shared" si="477"/>
        <v>1944833740239.9766</v>
      </c>
      <c r="CC384" s="70">
        <f t="shared" si="478"/>
        <v>2.8215925836425865E+25</v>
      </c>
      <c r="CD384" s="70">
        <f t="shared" si="479"/>
        <v>348979.20000000001</v>
      </c>
      <c r="CE384" s="99">
        <f t="shared" si="497"/>
        <v>20.205858960206321</v>
      </c>
      <c r="CG384" s="71">
        <f t="shared" si="480"/>
        <v>121</v>
      </c>
      <c r="CH384" s="71">
        <f t="shared" si="481"/>
        <v>12.14</v>
      </c>
      <c r="CI384" s="71">
        <v>1</v>
      </c>
      <c r="CJ384" s="62">
        <f t="shared" si="482"/>
        <v>2.2850000000000001</v>
      </c>
      <c r="CK384" s="70">
        <f t="shared" si="427"/>
        <v>1460160</v>
      </c>
      <c r="CL384" s="70">
        <f t="shared" si="483"/>
        <v>403712337.60000002</v>
      </c>
      <c r="CM384" s="70">
        <f t="shared" si="484"/>
        <v>2339615995.0644941</v>
      </c>
      <c r="CN384" s="70">
        <f t="shared" si="485"/>
        <v>3.4758126804080164E+25</v>
      </c>
      <c r="CO384" s="70">
        <f t="shared" si="486"/>
        <v>348979.20000000001</v>
      </c>
      <c r="CP384" s="99">
        <f t="shared" si="487"/>
        <v>5.7952551288699929</v>
      </c>
      <c r="CR384" s="71">
        <f t="shared" si="488"/>
        <v>58</v>
      </c>
      <c r="CS384" s="71">
        <f t="shared" si="489"/>
        <v>14.74</v>
      </c>
      <c r="CT384" s="71">
        <v>1</v>
      </c>
      <c r="CU384" s="62">
        <f t="shared" si="498"/>
        <v>2.6</v>
      </c>
      <c r="CV384" s="70">
        <f t="shared" si="428"/>
        <v>60</v>
      </c>
      <c r="CW384" s="70">
        <f t="shared" si="490"/>
        <v>9048</v>
      </c>
      <c r="CX384" s="70">
        <f t="shared" si="491"/>
        <v>457557.24165864143</v>
      </c>
      <c r="CY384" s="70">
        <f t="shared" si="492"/>
        <v>4.2202206679748072E+25</v>
      </c>
      <c r="CZ384" s="70">
        <f t="shared" si="493"/>
        <v>348979.20000000001</v>
      </c>
      <c r="DA384" s="99">
        <f t="shared" si="494"/>
        <v>50.569986920716339</v>
      </c>
    </row>
    <row r="385" spans="1:105">
      <c r="A385" s="62">
        <v>8192</v>
      </c>
      <c r="B385" s="62">
        <f t="shared" si="429"/>
        <v>12.633333333333333</v>
      </c>
      <c r="C385" s="83">
        <f t="shared" si="500"/>
        <v>14.74</v>
      </c>
      <c r="D385" s="87"/>
      <c r="E385" s="65">
        <f t="shared" si="430"/>
        <v>6.5776940828048159E+22</v>
      </c>
      <c r="F385" s="62">
        <f t="shared" si="495"/>
        <v>75.80000000000004</v>
      </c>
      <c r="G385" s="66">
        <v>379</v>
      </c>
      <c r="H385" s="71">
        <f t="shared" si="431"/>
        <v>379</v>
      </c>
      <c r="I385" s="71">
        <f t="shared" si="432"/>
        <v>1</v>
      </c>
      <c r="J385" s="71">
        <v>1</v>
      </c>
      <c r="K385" s="62">
        <f t="shared" si="433"/>
        <v>1</v>
      </c>
      <c r="L385" s="70">
        <f t="shared" si="420"/>
        <v>2.9773096289999999E+19</v>
      </c>
      <c r="M385" s="70">
        <f t="shared" si="434"/>
        <v>1.128400349391E+22</v>
      </c>
      <c r="N385" s="70">
        <f t="shared" si="435"/>
        <v>6.5776940828048163E+23</v>
      </c>
      <c r="O385" s="70">
        <f t="shared" si="436"/>
        <v>3.2888470414024081E+24</v>
      </c>
      <c r="P385" s="70">
        <f t="shared" si="437"/>
        <v>349252.26666666666</v>
      </c>
      <c r="Q385" s="99">
        <f t="shared" si="499"/>
        <v>58.292201755829048</v>
      </c>
      <c r="S385" s="71">
        <f t="shared" si="438"/>
        <v>369</v>
      </c>
      <c r="T385" s="71">
        <f t="shared" si="439"/>
        <v>2.0499999999999998</v>
      </c>
      <c r="U385" s="71">
        <v>1</v>
      </c>
      <c r="V385" s="62">
        <f t="shared" si="440"/>
        <v>1.05</v>
      </c>
      <c r="W385" s="70">
        <f t="shared" si="421"/>
        <v>5.9546192579999998E+19</v>
      </c>
      <c r="X385" s="70">
        <f t="shared" si="441"/>
        <v>2.3071172315121E+22</v>
      </c>
      <c r="Y385" s="70">
        <f t="shared" si="442"/>
        <v>3.3710682174374659E+23</v>
      </c>
      <c r="Z385" s="70">
        <f t="shared" si="443"/>
        <v>6.742136434874935E+24</v>
      </c>
      <c r="AA385" s="70">
        <f t="shared" si="444"/>
        <v>349252.26666666666</v>
      </c>
      <c r="AB385" s="99">
        <f t="shared" si="503"/>
        <v>14.611603482446556</v>
      </c>
      <c r="AD385" s="71">
        <f t="shared" si="445"/>
        <v>344</v>
      </c>
      <c r="AE385" s="71">
        <f t="shared" si="446"/>
        <v>3.2249999999999996</v>
      </c>
      <c r="AF385" s="71">
        <v>1</v>
      </c>
      <c r="AG385" s="62">
        <f t="shared" si="447"/>
        <v>1.175</v>
      </c>
      <c r="AH385" s="70">
        <f t="shared" si="422"/>
        <v>5.18713499808E+18</v>
      </c>
      <c r="AI385" s="70">
        <f t="shared" si="448"/>
        <v>2.096639966223936E+21</v>
      </c>
      <c r="AJ385" s="70">
        <f t="shared" si="449"/>
        <v>1.6572705794566784E+22</v>
      </c>
      <c r="AK385" s="70">
        <f t="shared" si="450"/>
        <v>1.0606531708522765E+25</v>
      </c>
      <c r="AL385" s="70">
        <f t="shared" si="451"/>
        <v>349252.26666666666</v>
      </c>
      <c r="AM385" s="99">
        <f t="shared" si="496"/>
        <v>7.904411850172993</v>
      </c>
      <c r="AO385" s="71">
        <f t="shared" si="452"/>
        <v>314</v>
      </c>
      <c r="AP385" s="71">
        <f t="shared" si="453"/>
        <v>4.55</v>
      </c>
      <c r="AQ385" s="71">
        <v>1</v>
      </c>
      <c r="AR385" s="62">
        <f t="shared" si="454"/>
        <v>1.325</v>
      </c>
      <c r="AS385" s="70">
        <f t="shared" si="423"/>
        <v>2.96407714176E+16</v>
      </c>
      <c r="AT385" s="70">
        <f t="shared" si="455"/>
        <v>1.2332042948292479E+19</v>
      </c>
      <c r="AU385" s="70">
        <f t="shared" si="456"/>
        <v>3.6533823335890846E+20</v>
      </c>
      <c r="AV385" s="70">
        <f t="shared" si="457"/>
        <v>1.4964254038380956E+25</v>
      </c>
      <c r="AW385" s="70">
        <f t="shared" si="458"/>
        <v>349252.26666666666</v>
      </c>
      <c r="AX385" s="99">
        <f t="shared" si="504"/>
        <v>29.62511847313133</v>
      </c>
      <c r="AZ385" s="71">
        <f t="shared" si="459"/>
        <v>277</v>
      </c>
      <c r="BA385" s="71">
        <f t="shared" si="460"/>
        <v>6.06</v>
      </c>
      <c r="BB385" s="71">
        <v>1</v>
      </c>
      <c r="BC385" s="62">
        <f t="shared" si="461"/>
        <v>1.51</v>
      </c>
      <c r="BD385" s="70">
        <f t="shared" si="424"/>
        <v>156829478400000</v>
      </c>
      <c r="BE385" s="70">
        <f t="shared" si="462"/>
        <v>6.5597065930368E+16</v>
      </c>
      <c r="BF385" s="70">
        <f t="shared" si="463"/>
        <v>2.8809411305385743E+18</v>
      </c>
      <c r="BG385" s="70">
        <f t="shared" si="464"/>
        <v>1.9930413070898594E+25</v>
      </c>
      <c r="BH385" s="70">
        <f t="shared" si="465"/>
        <v>349252.26666666666</v>
      </c>
      <c r="BI385" s="99">
        <f t="shared" si="502"/>
        <v>43.918749865988289</v>
      </c>
      <c r="BK385" s="71">
        <f t="shared" si="466"/>
        <v>227</v>
      </c>
      <c r="BL385" s="71">
        <f t="shared" si="467"/>
        <v>7.8199999999999994</v>
      </c>
      <c r="BM385" s="71">
        <v>1</v>
      </c>
      <c r="BN385" s="62">
        <f t="shared" si="468"/>
        <v>1.76</v>
      </c>
      <c r="BO385" s="70">
        <f t="shared" si="425"/>
        <v>755104896000</v>
      </c>
      <c r="BP385" s="70">
        <f t="shared" si="469"/>
        <v>301679508049920</v>
      </c>
      <c r="BQ385" s="70">
        <f t="shared" si="470"/>
        <v>3630517681391099</v>
      </c>
      <c r="BR385" s="70">
        <f t="shared" si="471"/>
        <v>2.571878386376683E+25</v>
      </c>
      <c r="BS385" s="70">
        <f t="shared" si="472"/>
        <v>349252.26666666666</v>
      </c>
      <c r="BT385" s="99">
        <f t="shared" si="501"/>
        <v>12.034352962383988</v>
      </c>
      <c r="BV385" s="71">
        <f t="shared" si="473"/>
        <v>172</v>
      </c>
      <c r="BW385" s="71">
        <f t="shared" si="474"/>
        <v>9.8550000000000004</v>
      </c>
      <c r="BX385" s="71">
        <v>1</v>
      </c>
      <c r="BY385" s="62">
        <f t="shared" si="475"/>
        <v>2.0350000000000001</v>
      </c>
      <c r="BZ385" s="70">
        <f t="shared" si="426"/>
        <v>276595200</v>
      </c>
      <c r="CA385" s="70">
        <f t="shared" si="476"/>
        <v>96813851904</v>
      </c>
      <c r="CB385" s="70">
        <f t="shared" si="477"/>
        <v>2234027318156.3921</v>
      </c>
      <c r="CC385" s="70">
        <f t="shared" si="478"/>
        <v>3.2411587593020732E+25</v>
      </c>
      <c r="CD385" s="70">
        <f t="shared" si="479"/>
        <v>349252.26666666666</v>
      </c>
      <c r="CE385" s="99">
        <f t="shared" si="497"/>
        <v>23.075492548025455</v>
      </c>
      <c r="CG385" s="71">
        <f t="shared" si="480"/>
        <v>122</v>
      </c>
      <c r="CH385" s="71">
        <f t="shared" si="481"/>
        <v>12.14</v>
      </c>
      <c r="CI385" s="71">
        <v>1</v>
      </c>
      <c r="CJ385" s="62">
        <f t="shared" si="482"/>
        <v>2.2850000000000001</v>
      </c>
      <c r="CK385" s="70">
        <f t="shared" si="427"/>
        <v>1460160</v>
      </c>
      <c r="CL385" s="70">
        <f t="shared" si="483"/>
        <v>407048803.20000005</v>
      </c>
      <c r="CM385" s="70">
        <f t="shared" si="484"/>
        <v>2687513044.8553343</v>
      </c>
      <c r="CN385" s="70">
        <f t="shared" si="485"/>
        <v>3.992660308262524E+25</v>
      </c>
      <c r="CO385" s="70">
        <f t="shared" si="486"/>
        <v>349252.26666666666</v>
      </c>
      <c r="CP385" s="99">
        <f t="shared" si="487"/>
        <v>6.6024344592774717</v>
      </c>
      <c r="CR385" s="71">
        <f t="shared" si="488"/>
        <v>59</v>
      </c>
      <c r="CS385" s="71">
        <f t="shared" si="489"/>
        <v>14.74</v>
      </c>
      <c r="CT385" s="71">
        <v>1</v>
      </c>
      <c r="CU385" s="62">
        <f t="shared" si="498"/>
        <v>2.6</v>
      </c>
      <c r="CV385" s="70">
        <f t="shared" si="428"/>
        <v>60</v>
      </c>
      <c r="CW385" s="70">
        <f t="shared" si="490"/>
        <v>9204</v>
      </c>
      <c r="CX385" s="70">
        <f t="shared" si="491"/>
        <v>525595.25081026228</v>
      </c>
      <c r="CY385" s="70">
        <f t="shared" si="492"/>
        <v>4.8477605390271495E+25</v>
      </c>
      <c r="CZ385" s="70">
        <f t="shared" si="493"/>
        <v>349252.26666666666</v>
      </c>
      <c r="DA385" s="99">
        <f t="shared" si="494"/>
        <v>57.105090266217111</v>
      </c>
    </row>
    <row r="386" spans="1:105">
      <c r="A386" s="62">
        <v>8192</v>
      </c>
      <c r="B386" s="62">
        <f t="shared" si="429"/>
        <v>12.666666666666666</v>
      </c>
      <c r="C386" s="83">
        <f t="shared" si="500"/>
        <v>14.74</v>
      </c>
      <c r="D386" s="87"/>
      <c r="E386" s="65">
        <f t="shared" si="430"/>
        <v>7.5557863725916236E+22</v>
      </c>
      <c r="F386" s="62">
        <f t="shared" si="495"/>
        <v>76.000000000000043</v>
      </c>
      <c r="G386" s="66">
        <v>380</v>
      </c>
      <c r="H386" s="71">
        <f t="shared" si="431"/>
        <v>380</v>
      </c>
      <c r="I386" s="71">
        <f t="shared" si="432"/>
        <v>1</v>
      </c>
      <c r="J386" s="71">
        <v>15</v>
      </c>
      <c r="K386" s="62">
        <f t="shared" si="433"/>
        <v>1</v>
      </c>
      <c r="L386" s="70">
        <f t="shared" si="420"/>
        <v>4.4659644435000001E+20</v>
      </c>
      <c r="M386" s="70">
        <f t="shared" si="434"/>
        <v>1.69706648853E+23</v>
      </c>
      <c r="N386" s="70">
        <f t="shared" si="435"/>
        <v>7.5557863725916229E+23</v>
      </c>
      <c r="O386" s="70">
        <f t="shared" si="436"/>
        <v>3.7778931862958117E+24</v>
      </c>
      <c r="P386" s="70">
        <f t="shared" si="437"/>
        <v>349525.33333333331</v>
      </c>
      <c r="Q386" s="99">
        <f t="shared" si="499"/>
        <v>4.4522630219022528</v>
      </c>
      <c r="S386" s="71">
        <f t="shared" si="438"/>
        <v>370</v>
      </c>
      <c r="T386" s="71">
        <f t="shared" si="439"/>
        <v>2.0499999999999998</v>
      </c>
      <c r="U386" s="71">
        <v>1</v>
      </c>
      <c r="V386" s="62">
        <f t="shared" si="440"/>
        <v>1.05</v>
      </c>
      <c r="W386" s="70">
        <f t="shared" si="421"/>
        <v>5.9546192579999998E+19</v>
      </c>
      <c r="X386" s="70">
        <f t="shared" si="441"/>
        <v>2.3133695817329999E+22</v>
      </c>
      <c r="Y386" s="70">
        <f t="shared" si="442"/>
        <v>3.8723405159532044E+23</v>
      </c>
      <c r="Z386" s="70">
        <f t="shared" si="443"/>
        <v>7.7446810319064136E+24</v>
      </c>
      <c r="AA386" s="70">
        <f t="shared" si="444"/>
        <v>349525.33333333331</v>
      </c>
      <c r="AB386" s="99">
        <f t="shared" si="503"/>
        <v>16.738961843927861</v>
      </c>
      <c r="AD386" s="71">
        <f t="shared" si="445"/>
        <v>345</v>
      </c>
      <c r="AE386" s="71">
        <f t="shared" si="446"/>
        <v>3.2249999999999996</v>
      </c>
      <c r="AF386" s="71">
        <v>1</v>
      </c>
      <c r="AG386" s="62">
        <f t="shared" si="447"/>
        <v>1.175</v>
      </c>
      <c r="AH386" s="70">
        <f t="shared" si="422"/>
        <v>5.18713499808E+18</v>
      </c>
      <c r="AI386" s="70">
        <f t="shared" si="448"/>
        <v>2.1027348498466802E+21</v>
      </c>
      <c r="AJ386" s="70">
        <f t="shared" si="449"/>
        <v>1.9037039884068698E+22</v>
      </c>
      <c r="AK386" s="70">
        <f t="shared" si="450"/>
        <v>1.2183705525803992E+25</v>
      </c>
      <c r="AL386" s="70">
        <f t="shared" si="451"/>
        <v>349525.33333333331</v>
      </c>
      <c r="AM386" s="99">
        <f t="shared" si="496"/>
        <v>9.0534666724417363</v>
      </c>
      <c r="AO386" s="71">
        <f t="shared" si="452"/>
        <v>315</v>
      </c>
      <c r="AP386" s="71">
        <f t="shared" si="453"/>
        <v>4.55</v>
      </c>
      <c r="AQ386" s="71">
        <v>1</v>
      </c>
      <c r="AR386" s="62">
        <f t="shared" si="454"/>
        <v>1.325</v>
      </c>
      <c r="AS386" s="70">
        <f t="shared" si="423"/>
        <v>2.96407714176E+16</v>
      </c>
      <c r="AT386" s="70">
        <f t="shared" si="455"/>
        <v>1.2371316970420799E+19</v>
      </c>
      <c r="AU386" s="70">
        <f t="shared" si="456"/>
        <v>4.1966342767690108E+20</v>
      </c>
      <c r="AV386" s="70">
        <f t="shared" si="457"/>
        <v>1.7189413997645945E+25</v>
      </c>
      <c r="AW386" s="70">
        <f t="shared" si="458"/>
        <v>349525.33333333331</v>
      </c>
      <c r="AX386" s="99">
        <f t="shared" si="504"/>
        <v>33.922292079355444</v>
      </c>
      <c r="AZ386" s="71">
        <f t="shared" si="459"/>
        <v>278</v>
      </c>
      <c r="BA386" s="71">
        <f t="shared" si="460"/>
        <v>6.06</v>
      </c>
      <c r="BB386" s="71">
        <v>1</v>
      </c>
      <c r="BC386" s="62">
        <f t="shared" si="461"/>
        <v>1.51</v>
      </c>
      <c r="BD386" s="70">
        <f t="shared" si="424"/>
        <v>156829478400000</v>
      </c>
      <c r="BE386" s="70">
        <f t="shared" si="462"/>
        <v>6.5833878442752E+16</v>
      </c>
      <c r="BF386" s="70">
        <f t="shared" si="463"/>
        <v>3.3093323374929587E+18</v>
      </c>
      <c r="BG386" s="70">
        <f t="shared" si="464"/>
        <v>2.289403270895262E+25</v>
      </c>
      <c r="BH386" s="70">
        <f t="shared" si="465"/>
        <v>349525.33333333331</v>
      </c>
      <c r="BI386" s="99">
        <f t="shared" si="502"/>
        <v>50.267923078095677</v>
      </c>
      <c r="BK386" s="71">
        <f t="shared" si="466"/>
        <v>228</v>
      </c>
      <c r="BL386" s="71">
        <f t="shared" si="467"/>
        <v>7.8199999999999994</v>
      </c>
      <c r="BM386" s="71">
        <v>1</v>
      </c>
      <c r="BN386" s="62">
        <f t="shared" si="468"/>
        <v>1.76</v>
      </c>
      <c r="BO386" s="70">
        <f t="shared" si="425"/>
        <v>755104896000</v>
      </c>
      <c r="BP386" s="70">
        <f t="shared" si="469"/>
        <v>303008492666880</v>
      </c>
      <c r="BQ386" s="70">
        <f t="shared" si="470"/>
        <v>4170369688401604.5</v>
      </c>
      <c r="BR386" s="70">
        <f t="shared" si="471"/>
        <v>2.9543124716833248E+25</v>
      </c>
      <c r="BS386" s="70">
        <f t="shared" si="472"/>
        <v>349525.33333333331</v>
      </c>
      <c r="BT386" s="99">
        <f t="shared" si="501"/>
        <v>13.763210567785654</v>
      </c>
      <c r="BV386" s="71">
        <f t="shared" si="473"/>
        <v>173</v>
      </c>
      <c r="BW386" s="71">
        <f t="shared" si="474"/>
        <v>9.8550000000000004</v>
      </c>
      <c r="BX386" s="71">
        <v>1</v>
      </c>
      <c r="BY386" s="62">
        <f t="shared" si="475"/>
        <v>2.0350000000000001</v>
      </c>
      <c r="BZ386" s="70">
        <f t="shared" si="426"/>
        <v>276595200</v>
      </c>
      <c r="CA386" s="70">
        <f t="shared" si="476"/>
        <v>97376723136</v>
      </c>
      <c r="CB386" s="70">
        <f t="shared" si="477"/>
        <v>2566223505384.6855</v>
      </c>
      <c r="CC386" s="70">
        <f t="shared" si="478"/>
        <v>3.7231137350945223E+25</v>
      </c>
      <c r="CD386" s="70">
        <f t="shared" si="479"/>
        <v>349525.33333333331</v>
      </c>
      <c r="CE386" s="99">
        <f t="shared" si="497"/>
        <v>26.353561947248945</v>
      </c>
      <c r="CG386" s="71">
        <f t="shared" si="480"/>
        <v>123</v>
      </c>
      <c r="CH386" s="71">
        <f t="shared" si="481"/>
        <v>12.14</v>
      </c>
      <c r="CI386" s="71">
        <v>1</v>
      </c>
      <c r="CJ386" s="62">
        <f t="shared" si="482"/>
        <v>2.2850000000000001</v>
      </c>
      <c r="CK386" s="70">
        <f t="shared" si="427"/>
        <v>1460160</v>
      </c>
      <c r="CL386" s="70">
        <f t="shared" si="483"/>
        <v>410385268.80000001</v>
      </c>
      <c r="CM386" s="70">
        <f t="shared" si="484"/>
        <v>3087141813.6583958</v>
      </c>
      <c r="CN386" s="70">
        <f t="shared" si="485"/>
        <v>4.5863623281631154E+25</v>
      </c>
      <c r="CO386" s="70">
        <f t="shared" si="486"/>
        <v>349525.33333333331</v>
      </c>
      <c r="CP386" s="99">
        <f t="shared" si="487"/>
        <v>7.5225453941986027</v>
      </c>
      <c r="CR386" s="71">
        <f t="shared" si="488"/>
        <v>60</v>
      </c>
      <c r="CS386" s="71">
        <f t="shared" si="489"/>
        <v>14.74</v>
      </c>
      <c r="CT386" s="71">
        <v>12</v>
      </c>
      <c r="CU386" s="62">
        <f t="shared" si="498"/>
        <v>2.6</v>
      </c>
      <c r="CV386" s="70">
        <f t="shared" si="428"/>
        <v>720</v>
      </c>
      <c r="CW386" s="70">
        <f t="shared" si="490"/>
        <v>112320</v>
      </c>
      <c r="CX386" s="70">
        <f t="shared" si="491"/>
        <v>603750.40000000247</v>
      </c>
      <c r="CY386" s="70">
        <f t="shared" si="492"/>
        <v>5.5686145566000265E+25</v>
      </c>
      <c r="CZ386" s="70">
        <f t="shared" si="493"/>
        <v>349525.33333333331</v>
      </c>
      <c r="DA386" s="99">
        <f t="shared" si="494"/>
        <v>5.3752706552706773</v>
      </c>
    </row>
    <row r="387" spans="1:105">
      <c r="A387" s="62">
        <v>8192</v>
      </c>
      <c r="B387" s="62">
        <f t="shared" si="429"/>
        <v>12.7</v>
      </c>
      <c r="C387" s="83">
        <f t="shared" si="500"/>
        <v>14.74</v>
      </c>
      <c r="D387" s="87"/>
      <c r="E387" s="65">
        <f t="shared" si="430"/>
        <v>8.679319376905013E+22</v>
      </c>
      <c r="F387" s="62">
        <f t="shared" si="495"/>
        <v>76.200000000000031</v>
      </c>
      <c r="G387" s="66">
        <v>381</v>
      </c>
      <c r="H387" s="71">
        <f t="shared" si="431"/>
        <v>381</v>
      </c>
      <c r="I387" s="71">
        <f t="shared" si="432"/>
        <v>1</v>
      </c>
      <c r="J387" s="71">
        <v>1</v>
      </c>
      <c r="K387" s="62">
        <f t="shared" si="433"/>
        <v>1</v>
      </c>
      <c r="L387" s="70">
        <f t="shared" si="420"/>
        <v>4.4659644435000001E+20</v>
      </c>
      <c r="M387" s="70">
        <f t="shared" si="434"/>
        <v>1.7015324529735E+23</v>
      </c>
      <c r="N387" s="70">
        <f t="shared" si="435"/>
        <v>8.679319376905013E+23</v>
      </c>
      <c r="O387" s="70">
        <f t="shared" si="436"/>
        <v>4.3396596884525068E+24</v>
      </c>
      <c r="P387" s="70">
        <f t="shared" si="437"/>
        <v>349798.40000000002</v>
      </c>
      <c r="Q387" s="99">
        <f t="shared" si="499"/>
        <v>5.1008838307712177</v>
      </c>
      <c r="S387" s="71">
        <f t="shared" si="438"/>
        <v>371</v>
      </c>
      <c r="T387" s="71">
        <f t="shared" si="439"/>
        <v>2.0499999999999998</v>
      </c>
      <c r="U387" s="71">
        <v>1</v>
      </c>
      <c r="V387" s="62">
        <f t="shared" si="440"/>
        <v>1.05</v>
      </c>
      <c r="W387" s="70">
        <f t="shared" si="421"/>
        <v>5.9546192579999998E+19</v>
      </c>
      <c r="X387" s="70">
        <f t="shared" si="441"/>
        <v>2.3196219319538999E+22</v>
      </c>
      <c r="Y387" s="70">
        <f t="shared" si="442"/>
        <v>4.4481511806638167E+23</v>
      </c>
      <c r="Z387" s="70">
        <f t="shared" si="443"/>
        <v>8.8963023613276382E+24</v>
      </c>
      <c r="AA387" s="70">
        <f t="shared" si="444"/>
        <v>349798.40000000002</v>
      </c>
      <c r="AB387" s="99">
        <f t="shared" si="503"/>
        <v>19.176190392875711</v>
      </c>
      <c r="AD387" s="71">
        <f t="shared" si="445"/>
        <v>346</v>
      </c>
      <c r="AE387" s="71">
        <f t="shared" si="446"/>
        <v>3.2249999999999996</v>
      </c>
      <c r="AF387" s="71">
        <v>1</v>
      </c>
      <c r="AG387" s="62">
        <f t="shared" si="447"/>
        <v>1.175</v>
      </c>
      <c r="AH387" s="70">
        <f t="shared" si="422"/>
        <v>5.18713499808E+18</v>
      </c>
      <c r="AI387" s="70">
        <f t="shared" si="448"/>
        <v>2.1088297334694239E+21</v>
      </c>
      <c r="AJ387" s="70">
        <f t="shared" si="449"/>
        <v>2.1867816398842659E+22</v>
      </c>
      <c r="AK387" s="70">
        <f t="shared" si="450"/>
        <v>1.3995402495259333E+25</v>
      </c>
      <c r="AL387" s="70">
        <f t="shared" si="451"/>
        <v>349798.40000000002</v>
      </c>
      <c r="AM387" s="99">
        <f t="shared" si="496"/>
        <v>10.369645330666863</v>
      </c>
      <c r="AO387" s="71">
        <f t="shared" si="452"/>
        <v>316</v>
      </c>
      <c r="AP387" s="71">
        <f t="shared" si="453"/>
        <v>4.55</v>
      </c>
      <c r="AQ387" s="71">
        <v>1</v>
      </c>
      <c r="AR387" s="62">
        <f t="shared" si="454"/>
        <v>1.325</v>
      </c>
      <c r="AS387" s="70">
        <f t="shared" si="423"/>
        <v>2.96407714176E+16</v>
      </c>
      <c r="AT387" s="70">
        <f t="shared" si="455"/>
        <v>1.241059099254912E+19</v>
      </c>
      <c r="AU387" s="70">
        <f t="shared" si="456"/>
        <v>4.8206668902487353E+20</v>
      </c>
      <c r="AV387" s="70">
        <f t="shared" si="457"/>
        <v>1.9745451582458903E+25</v>
      </c>
      <c r="AW387" s="70">
        <f t="shared" si="458"/>
        <v>349798.40000000002</v>
      </c>
      <c r="AX387" s="99">
        <f t="shared" si="504"/>
        <v>38.843169460204543</v>
      </c>
      <c r="AZ387" s="71">
        <f t="shared" si="459"/>
        <v>279</v>
      </c>
      <c r="BA387" s="71">
        <f t="shared" si="460"/>
        <v>6.06</v>
      </c>
      <c r="BB387" s="71">
        <v>1</v>
      </c>
      <c r="BC387" s="62">
        <f t="shared" si="461"/>
        <v>1.51</v>
      </c>
      <c r="BD387" s="70">
        <f t="shared" si="424"/>
        <v>156829478400000</v>
      </c>
      <c r="BE387" s="70">
        <f t="shared" si="462"/>
        <v>6.6070690955136E+16</v>
      </c>
      <c r="BF387" s="70">
        <f t="shared" si="463"/>
        <v>3.8014246122166554E+18</v>
      </c>
      <c r="BG387" s="70">
        <f t="shared" si="464"/>
        <v>2.6298337712022187E+25</v>
      </c>
      <c r="BH387" s="70">
        <f t="shared" si="465"/>
        <v>349798.40000000002</v>
      </c>
      <c r="BI387" s="99">
        <f t="shared" si="502"/>
        <v>57.535717536205844</v>
      </c>
      <c r="BK387" s="71">
        <f t="shared" si="466"/>
        <v>229</v>
      </c>
      <c r="BL387" s="71">
        <f t="shared" si="467"/>
        <v>7.8199999999999994</v>
      </c>
      <c r="BM387" s="71">
        <v>1</v>
      </c>
      <c r="BN387" s="62">
        <f t="shared" si="468"/>
        <v>1.76</v>
      </c>
      <c r="BO387" s="70">
        <f t="shared" si="425"/>
        <v>755104896000</v>
      </c>
      <c r="BP387" s="70">
        <f t="shared" si="469"/>
        <v>304337477283840</v>
      </c>
      <c r="BQ387" s="70">
        <f t="shared" si="470"/>
        <v>4790496800796421</v>
      </c>
      <c r="BR387" s="70">
        <f t="shared" si="471"/>
        <v>3.3936138763698598E+25</v>
      </c>
      <c r="BS387" s="70">
        <f t="shared" si="472"/>
        <v>349798.40000000002</v>
      </c>
      <c r="BT387" s="99">
        <f t="shared" si="501"/>
        <v>15.740739009703264</v>
      </c>
      <c r="BV387" s="71">
        <f t="shared" si="473"/>
        <v>174</v>
      </c>
      <c r="BW387" s="71">
        <f t="shared" si="474"/>
        <v>9.8550000000000004</v>
      </c>
      <c r="BX387" s="71">
        <v>1</v>
      </c>
      <c r="BY387" s="62">
        <f t="shared" si="475"/>
        <v>2.0350000000000001</v>
      </c>
      <c r="BZ387" s="70">
        <f t="shared" si="426"/>
        <v>276595200</v>
      </c>
      <c r="CA387" s="70">
        <f t="shared" si="476"/>
        <v>97939594368</v>
      </c>
      <c r="CB387" s="70">
        <f t="shared" si="477"/>
        <v>2947816719190.1133</v>
      </c>
      <c r="CC387" s="70">
        <f t="shared" si="478"/>
        <v>4.2767346229699452E+25</v>
      </c>
      <c r="CD387" s="70">
        <f t="shared" si="479"/>
        <v>349798.40000000002</v>
      </c>
      <c r="CE387" s="99">
        <f t="shared" si="497"/>
        <v>30.098314560237338</v>
      </c>
      <c r="CG387" s="71">
        <f t="shared" si="480"/>
        <v>124</v>
      </c>
      <c r="CH387" s="71">
        <f t="shared" si="481"/>
        <v>12.14</v>
      </c>
      <c r="CI387" s="71">
        <v>1</v>
      </c>
      <c r="CJ387" s="62">
        <f t="shared" si="482"/>
        <v>2.2850000000000001</v>
      </c>
      <c r="CK387" s="70">
        <f t="shared" si="427"/>
        <v>1460160</v>
      </c>
      <c r="CL387" s="70">
        <f t="shared" si="483"/>
        <v>413721734.40000004</v>
      </c>
      <c r="CM387" s="70">
        <f t="shared" si="484"/>
        <v>3546194722.9919629</v>
      </c>
      <c r="CN387" s="70">
        <f t="shared" si="485"/>
        <v>5.2683468617813429E+25</v>
      </c>
      <c r="CO387" s="70">
        <f t="shared" si="486"/>
        <v>349798.40000000002</v>
      </c>
      <c r="CP387" s="99">
        <f t="shared" si="487"/>
        <v>8.5714489429346319</v>
      </c>
      <c r="CR387" s="71">
        <f t="shared" si="488"/>
        <v>61</v>
      </c>
      <c r="CS387" s="71">
        <f t="shared" si="489"/>
        <v>14.74</v>
      </c>
      <c r="CT387" s="71">
        <v>1</v>
      </c>
      <c r="CU387" s="62">
        <f t="shared" si="498"/>
        <v>2.6</v>
      </c>
      <c r="CV387" s="70">
        <f t="shared" si="428"/>
        <v>720</v>
      </c>
      <c r="CW387" s="70">
        <f t="shared" si="490"/>
        <v>114192</v>
      </c>
      <c r="CX387" s="70">
        <f t="shared" si="491"/>
        <v>693527.09130880469</v>
      </c>
      <c r="CY387" s="70">
        <f t="shared" si="492"/>
        <v>6.3966583807789946E+25</v>
      </c>
      <c r="CZ387" s="70">
        <f t="shared" si="493"/>
        <v>349798.40000000002</v>
      </c>
      <c r="DA387" s="99">
        <f t="shared" si="494"/>
        <v>6.0733421895474704</v>
      </c>
    </row>
    <row r="388" spans="1:105">
      <c r="A388" s="62">
        <v>8192</v>
      </c>
      <c r="B388" s="62">
        <f t="shared" si="429"/>
        <v>12.733333333333333</v>
      </c>
      <c r="C388" s="83">
        <f t="shared" si="500"/>
        <v>14.74</v>
      </c>
      <c r="D388" s="87"/>
      <c r="E388" s="65">
        <f t="shared" si="430"/>
        <v>9.9699198907446806E+22</v>
      </c>
      <c r="F388" s="62">
        <f t="shared" si="495"/>
        <v>76.400000000000034</v>
      </c>
      <c r="G388" s="66">
        <v>382</v>
      </c>
      <c r="H388" s="71">
        <f t="shared" si="431"/>
        <v>382</v>
      </c>
      <c r="I388" s="71">
        <f t="shared" si="432"/>
        <v>1</v>
      </c>
      <c r="J388" s="71">
        <v>1</v>
      </c>
      <c r="K388" s="62">
        <f t="shared" si="433"/>
        <v>1</v>
      </c>
      <c r="L388" s="70">
        <f t="shared" si="420"/>
        <v>4.4659644435000001E+20</v>
      </c>
      <c r="M388" s="70">
        <f t="shared" si="434"/>
        <v>1.7059984174169999E+23</v>
      </c>
      <c r="N388" s="70">
        <f t="shared" si="435"/>
        <v>9.9699198907446806E+23</v>
      </c>
      <c r="O388" s="70">
        <f t="shared" si="436"/>
        <v>4.9849599453723402E+24</v>
      </c>
      <c r="P388" s="70">
        <f t="shared" si="437"/>
        <v>350071.46666666667</v>
      </c>
      <c r="Q388" s="99">
        <f t="shared" si="499"/>
        <v>5.8440381825440566</v>
      </c>
      <c r="S388" s="71">
        <f t="shared" si="438"/>
        <v>372</v>
      </c>
      <c r="T388" s="71">
        <f t="shared" si="439"/>
        <v>2.0499999999999998</v>
      </c>
      <c r="U388" s="71">
        <v>1</v>
      </c>
      <c r="V388" s="62">
        <f t="shared" si="440"/>
        <v>1.05</v>
      </c>
      <c r="W388" s="70">
        <f t="shared" si="421"/>
        <v>5.9546192579999998E+19</v>
      </c>
      <c r="X388" s="70">
        <f t="shared" si="441"/>
        <v>2.3258742821748002E+22</v>
      </c>
      <c r="Y388" s="70">
        <f t="shared" si="442"/>
        <v>5.1095839440066454E+23</v>
      </c>
      <c r="Z388" s="70">
        <f t="shared" si="443"/>
        <v>1.0219167888013297E+25</v>
      </c>
      <c r="AA388" s="70">
        <f t="shared" si="444"/>
        <v>350071.46666666667</v>
      </c>
      <c r="AB388" s="99">
        <f t="shared" si="503"/>
        <v>21.968444224031522</v>
      </c>
      <c r="AD388" s="71">
        <f t="shared" si="445"/>
        <v>347</v>
      </c>
      <c r="AE388" s="71">
        <f t="shared" si="446"/>
        <v>3.2249999999999996</v>
      </c>
      <c r="AF388" s="71">
        <v>1</v>
      </c>
      <c r="AG388" s="62">
        <f t="shared" si="447"/>
        <v>1.175</v>
      </c>
      <c r="AH388" s="70">
        <f t="shared" si="422"/>
        <v>5.18713499808E+18</v>
      </c>
      <c r="AI388" s="70">
        <f t="shared" si="448"/>
        <v>2.1149246170921682E+21</v>
      </c>
      <c r="AJ388" s="70">
        <f t="shared" si="449"/>
        <v>2.5119524724727746E+22</v>
      </c>
      <c r="AK388" s="70">
        <f t="shared" si="450"/>
        <v>1.6076495823825795E+25</v>
      </c>
      <c r="AL388" s="70">
        <f t="shared" si="451"/>
        <v>350071.46666666667</v>
      </c>
      <c r="AM388" s="99">
        <f t="shared" si="496"/>
        <v>11.877267171472448</v>
      </c>
      <c r="AO388" s="71">
        <f t="shared" si="452"/>
        <v>317</v>
      </c>
      <c r="AP388" s="71">
        <f t="shared" si="453"/>
        <v>4.55</v>
      </c>
      <c r="AQ388" s="71">
        <v>1</v>
      </c>
      <c r="AR388" s="62">
        <f t="shared" si="454"/>
        <v>1.325</v>
      </c>
      <c r="AS388" s="70">
        <f t="shared" si="423"/>
        <v>2.96407714176E+16</v>
      </c>
      <c r="AT388" s="70">
        <f t="shared" si="455"/>
        <v>1.2449865014677441E+19</v>
      </c>
      <c r="AU388" s="70">
        <f t="shared" si="456"/>
        <v>5.5374921268173937E+20</v>
      </c>
      <c r="AV388" s="70">
        <f t="shared" si="457"/>
        <v>2.2681567751444146E+25</v>
      </c>
      <c r="AW388" s="70">
        <f t="shared" si="458"/>
        <v>350071.46666666667</v>
      </c>
      <c r="AX388" s="99">
        <f t="shared" si="504"/>
        <v>44.478330650887486</v>
      </c>
      <c r="AZ388" s="71">
        <f t="shared" si="459"/>
        <v>280</v>
      </c>
      <c r="BA388" s="71">
        <f t="shared" si="460"/>
        <v>6.06</v>
      </c>
      <c r="BB388" s="71">
        <v>15</v>
      </c>
      <c r="BC388" s="62">
        <f t="shared" si="461"/>
        <v>1.51</v>
      </c>
      <c r="BD388" s="70">
        <f t="shared" si="424"/>
        <v>2352442176000000</v>
      </c>
      <c r="BE388" s="70">
        <f t="shared" si="462"/>
        <v>9.946125520128E+17</v>
      </c>
      <c r="BF388" s="70">
        <f t="shared" si="463"/>
        <v>4.3666901986985139E+18</v>
      </c>
      <c r="BG388" s="70">
        <f t="shared" si="464"/>
        <v>3.0208857268956379E+25</v>
      </c>
      <c r="BH388" s="70">
        <f t="shared" si="465"/>
        <v>350071.46666666667</v>
      </c>
      <c r="BI388" s="99">
        <f t="shared" si="502"/>
        <v>4.3903429429496255</v>
      </c>
      <c r="BK388" s="71">
        <f t="shared" si="466"/>
        <v>230</v>
      </c>
      <c r="BL388" s="71">
        <f t="shared" si="467"/>
        <v>7.8199999999999994</v>
      </c>
      <c r="BM388" s="71">
        <v>1</v>
      </c>
      <c r="BN388" s="62">
        <f t="shared" si="468"/>
        <v>1.76</v>
      </c>
      <c r="BO388" s="70">
        <f t="shared" si="425"/>
        <v>755104896000</v>
      </c>
      <c r="BP388" s="70">
        <f t="shared" si="469"/>
        <v>305666461900800</v>
      </c>
      <c r="BQ388" s="70">
        <f t="shared" si="470"/>
        <v>5502835794693408</v>
      </c>
      <c r="BR388" s="70">
        <f t="shared" si="471"/>
        <v>3.8982386772811701E+25</v>
      </c>
      <c r="BS388" s="70">
        <f t="shared" si="472"/>
        <v>350071.46666666667</v>
      </c>
      <c r="BT388" s="99">
        <f t="shared" si="501"/>
        <v>18.002746393810391</v>
      </c>
      <c r="BV388" s="71">
        <f t="shared" si="473"/>
        <v>175</v>
      </c>
      <c r="BW388" s="71">
        <f t="shared" si="474"/>
        <v>9.8550000000000004</v>
      </c>
      <c r="BX388" s="71">
        <v>1</v>
      </c>
      <c r="BY388" s="62">
        <f t="shared" si="475"/>
        <v>2.0350000000000001</v>
      </c>
      <c r="BZ388" s="70">
        <f t="shared" si="426"/>
        <v>276595200</v>
      </c>
      <c r="CA388" s="70">
        <f t="shared" si="476"/>
        <v>98502465600</v>
      </c>
      <c r="CB388" s="70">
        <f t="shared" si="477"/>
        <v>3386152216166.4395</v>
      </c>
      <c r="CC388" s="70">
        <f t="shared" si="478"/>
        <v>4.9126780261644419E+25</v>
      </c>
      <c r="CD388" s="70">
        <f t="shared" si="479"/>
        <v>350071.46666666667</v>
      </c>
      <c r="CE388" s="99">
        <f t="shared" si="497"/>
        <v>34.376319369679202</v>
      </c>
      <c r="CG388" s="71">
        <f t="shared" si="480"/>
        <v>125</v>
      </c>
      <c r="CH388" s="71">
        <f t="shared" si="481"/>
        <v>12.14</v>
      </c>
      <c r="CI388" s="71">
        <v>1</v>
      </c>
      <c r="CJ388" s="62">
        <f t="shared" si="482"/>
        <v>2.2850000000000001</v>
      </c>
      <c r="CK388" s="70">
        <f t="shared" si="427"/>
        <v>1460160</v>
      </c>
      <c r="CL388" s="70">
        <f t="shared" si="483"/>
        <v>417058200</v>
      </c>
      <c r="CM388" s="70">
        <f t="shared" si="484"/>
        <v>4073508044.8000336</v>
      </c>
      <c r="CN388" s="70">
        <f t="shared" si="485"/>
        <v>6.0517413736820214E+25</v>
      </c>
      <c r="CO388" s="70">
        <f t="shared" si="486"/>
        <v>350071.46666666667</v>
      </c>
      <c r="CP388" s="99">
        <f t="shared" si="487"/>
        <v>9.7672412262845647</v>
      </c>
      <c r="CR388" s="71">
        <f t="shared" si="488"/>
        <v>62</v>
      </c>
      <c r="CS388" s="71">
        <f t="shared" si="489"/>
        <v>14.74</v>
      </c>
      <c r="CT388" s="71">
        <v>1</v>
      </c>
      <c r="CU388" s="62">
        <f t="shared" si="498"/>
        <v>2.6</v>
      </c>
      <c r="CV388" s="70">
        <f t="shared" si="428"/>
        <v>720</v>
      </c>
      <c r="CW388" s="70">
        <f t="shared" si="490"/>
        <v>116064</v>
      </c>
      <c r="CX388" s="70">
        <f t="shared" si="491"/>
        <v>796653.4289323024</v>
      </c>
      <c r="CY388" s="70">
        <f t="shared" si="492"/>
        <v>7.347830959478829E+25</v>
      </c>
      <c r="CZ388" s="70">
        <f t="shared" si="493"/>
        <v>350071.46666666667</v>
      </c>
      <c r="DA388" s="99">
        <f t="shared" si="494"/>
        <v>6.8639149859758612</v>
      </c>
    </row>
    <row r="389" spans="1:105">
      <c r="A389" s="62">
        <v>8192</v>
      </c>
      <c r="B389" s="62">
        <f t="shared" si="429"/>
        <v>12.766666666666667</v>
      </c>
      <c r="C389" s="83">
        <f t="shared" si="500"/>
        <v>14.74</v>
      </c>
      <c r="D389" s="87"/>
      <c r="E389" s="65">
        <f t="shared" si="430"/>
        <v>1.1452430577950634E+23</v>
      </c>
      <c r="F389" s="62">
        <f t="shared" si="495"/>
        <v>76.600000000000037</v>
      </c>
      <c r="G389" s="66">
        <v>383</v>
      </c>
      <c r="H389" s="71">
        <f t="shared" si="431"/>
        <v>383</v>
      </c>
      <c r="I389" s="71">
        <f t="shared" si="432"/>
        <v>1</v>
      </c>
      <c r="J389" s="71">
        <v>1</v>
      </c>
      <c r="K389" s="62">
        <f t="shared" si="433"/>
        <v>1</v>
      </c>
      <c r="L389" s="70">
        <f t="shared" si="420"/>
        <v>4.4659644435000001E+20</v>
      </c>
      <c r="M389" s="70">
        <f t="shared" si="434"/>
        <v>1.7104643818604999E+23</v>
      </c>
      <c r="N389" s="70">
        <f t="shared" si="435"/>
        <v>1.1452430577950634E+24</v>
      </c>
      <c r="O389" s="70">
        <f t="shared" si="436"/>
        <v>5.7262152889753175E+24</v>
      </c>
      <c r="P389" s="70">
        <f t="shared" si="437"/>
        <v>350344.53333333333</v>
      </c>
      <c r="Q389" s="99">
        <f t="shared" si="499"/>
        <v>6.6955095349566065</v>
      </c>
      <c r="S389" s="71">
        <f t="shared" si="438"/>
        <v>373</v>
      </c>
      <c r="T389" s="71">
        <f t="shared" si="439"/>
        <v>2.0499999999999998</v>
      </c>
      <c r="U389" s="71">
        <v>1</v>
      </c>
      <c r="V389" s="62">
        <f t="shared" si="440"/>
        <v>1.05</v>
      </c>
      <c r="W389" s="70">
        <f t="shared" si="421"/>
        <v>5.9546192579999998E+19</v>
      </c>
      <c r="X389" s="70">
        <f t="shared" si="441"/>
        <v>2.3321266323957001E+22</v>
      </c>
      <c r="Y389" s="70">
        <f t="shared" si="442"/>
        <v>5.8693706711996959E+23</v>
      </c>
      <c r="Z389" s="70">
        <f t="shared" si="443"/>
        <v>1.17387413423994E+25</v>
      </c>
      <c r="AA389" s="70">
        <f t="shared" si="444"/>
        <v>350344.53333333333</v>
      </c>
      <c r="AB389" s="99">
        <f t="shared" si="503"/>
        <v>25.16746127619291</v>
      </c>
      <c r="AD389" s="71">
        <f t="shared" si="445"/>
        <v>348</v>
      </c>
      <c r="AE389" s="71">
        <f t="shared" si="446"/>
        <v>3.2249999999999996</v>
      </c>
      <c r="AF389" s="71">
        <v>1</v>
      </c>
      <c r="AG389" s="62">
        <f t="shared" si="447"/>
        <v>1.175</v>
      </c>
      <c r="AH389" s="70">
        <f t="shared" si="422"/>
        <v>5.18713499808E+18</v>
      </c>
      <c r="AI389" s="70">
        <f t="shared" si="448"/>
        <v>2.1210195007149119E+21</v>
      </c>
      <c r="AJ389" s="70">
        <f t="shared" si="449"/>
        <v>2.8854756729602116E+22</v>
      </c>
      <c r="AK389" s="70">
        <f t="shared" si="450"/>
        <v>1.8467044306945395E+25</v>
      </c>
      <c r="AL389" s="70">
        <f t="shared" si="451"/>
        <v>350344.53333333333</v>
      </c>
      <c r="AM389" s="99">
        <f t="shared" si="496"/>
        <v>13.604192097185489</v>
      </c>
      <c r="AO389" s="71">
        <f t="shared" si="452"/>
        <v>318</v>
      </c>
      <c r="AP389" s="71">
        <f t="shared" si="453"/>
        <v>4.55</v>
      </c>
      <c r="AQ389" s="71">
        <v>1</v>
      </c>
      <c r="AR389" s="62">
        <f t="shared" si="454"/>
        <v>1.325</v>
      </c>
      <c r="AS389" s="70">
        <f t="shared" si="423"/>
        <v>2.96407714176E+16</v>
      </c>
      <c r="AT389" s="70">
        <f t="shared" si="455"/>
        <v>1.2489139036805759E+19</v>
      </c>
      <c r="AU389" s="70">
        <f t="shared" si="456"/>
        <v>6.3609080968841737E+20</v>
      </c>
      <c r="AV389" s="70">
        <f t="shared" si="457"/>
        <v>2.6054279564837691E+25</v>
      </c>
      <c r="AW389" s="70">
        <f t="shared" si="458"/>
        <v>350344.53333333333</v>
      </c>
      <c r="AX389" s="99">
        <f t="shared" si="504"/>
        <v>50.931518002469524</v>
      </c>
      <c r="AZ389" s="71">
        <f t="shared" si="459"/>
        <v>281</v>
      </c>
      <c r="BA389" s="71">
        <f t="shared" si="460"/>
        <v>6.06</v>
      </c>
      <c r="BB389" s="71">
        <v>1</v>
      </c>
      <c r="BC389" s="62">
        <f t="shared" si="461"/>
        <v>1.51</v>
      </c>
      <c r="BD389" s="70">
        <f t="shared" si="424"/>
        <v>2352442176000000</v>
      </c>
      <c r="BE389" s="70">
        <f t="shared" si="462"/>
        <v>9.9816473969856E+17</v>
      </c>
      <c r="BF389" s="70">
        <f t="shared" si="463"/>
        <v>5.0160098480266598E+18</v>
      </c>
      <c r="BG389" s="70">
        <f t="shared" si="464"/>
        <v>3.4700864651190421E+25</v>
      </c>
      <c r="BH389" s="70">
        <f t="shared" si="465"/>
        <v>350344.53333333333</v>
      </c>
      <c r="BI389" s="99">
        <f t="shared" si="502"/>
        <v>5.0252324576617138</v>
      </c>
      <c r="BK389" s="71">
        <f t="shared" si="466"/>
        <v>231</v>
      </c>
      <c r="BL389" s="71">
        <f t="shared" si="467"/>
        <v>7.8199999999999994</v>
      </c>
      <c r="BM389" s="71">
        <v>1</v>
      </c>
      <c r="BN389" s="62">
        <f t="shared" si="468"/>
        <v>1.76</v>
      </c>
      <c r="BO389" s="70">
        <f t="shared" si="425"/>
        <v>755104896000</v>
      </c>
      <c r="BP389" s="70">
        <f t="shared" si="469"/>
        <v>306995446517760</v>
      </c>
      <c r="BQ389" s="70">
        <f t="shared" si="470"/>
        <v>6321098425183121</v>
      </c>
      <c r="BR389" s="70">
        <f t="shared" si="471"/>
        <v>4.4779003559786972E+25</v>
      </c>
      <c r="BS389" s="70">
        <f t="shared" si="472"/>
        <v>350344.53333333333</v>
      </c>
      <c r="BT389" s="99">
        <f t="shared" si="501"/>
        <v>20.590202548223917</v>
      </c>
      <c r="BV389" s="71">
        <f t="shared" si="473"/>
        <v>176</v>
      </c>
      <c r="BW389" s="71">
        <f t="shared" si="474"/>
        <v>9.8550000000000004</v>
      </c>
      <c r="BX389" s="71">
        <v>1</v>
      </c>
      <c r="BY389" s="62">
        <f t="shared" si="475"/>
        <v>2.0350000000000001</v>
      </c>
      <c r="BZ389" s="70">
        <f t="shared" si="426"/>
        <v>276595200</v>
      </c>
      <c r="CA389" s="70">
        <f t="shared" si="476"/>
        <v>99065336832</v>
      </c>
      <c r="CB389" s="70">
        <f t="shared" si="477"/>
        <v>3889667480479.9541</v>
      </c>
      <c r="CC389" s="70">
        <f t="shared" si="478"/>
        <v>5.6431851672851756E+25</v>
      </c>
      <c r="CD389" s="70">
        <f t="shared" si="479"/>
        <v>350344.53333333333</v>
      </c>
      <c r="CE389" s="99">
        <f t="shared" si="497"/>
        <v>39.26365775221911</v>
      </c>
      <c r="CG389" s="71">
        <f t="shared" si="480"/>
        <v>126</v>
      </c>
      <c r="CH389" s="71">
        <f t="shared" si="481"/>
        <v>12.14</v>
      </c>
      <c r="CI389" s="71">
        <v>1</v>
      </c>
      <c r="CJ389" s="62">
        <f t="shared" si="482"/>
        <v>2.2850000000000001</v>
      </c>
      <c r="CK389" s="70">
        <f t="shared" si="427"/>
        <v>1460160</v>
      </c>
      <c r="CL389" s="70">
        <f t="shared" si="483"/>
        <v>420394665.60000002</v>
      </c>
      <c r="CM389" s="70">
        <f t="shared" si="484"/>
        <v>4679231990.1289883</v>
      </c>
      <c r="CN389" s="70">
        <f t="shared" si="485"/>
        <v>6.9516253608160353E+25</v>
      </c>
      <c r="CO389" s="70">
        <f t="shared" si="486"/>
        <v>350344.53333333333</v>
      </c>
      <c r="CP389" s="99">
        <f t="shared" si="487"/>
        <v>11.130569374496336</v>
      </c>
      <c r="CR389" s="71">
        <f t="shared" si="488"/>
        <v>63</v>
      </c>
      <c r="CS389" s="71">
        <f t="shared" si="489"/>
        <v>14.74</v>
      </c>
      <c r="CT389" s="71">
        <v>1</v>
      </c>
      <c r="CU389" s="62">
        <f t="shared" si="498"/>
        <v>2.6</v>
      </c>
      <c r="CV389" s="70">
        <f t="shared" si="428"/>
        <v>720</v>
      </c>
      <c r="CW389" s="70">
        <f t="shared" si="490"/>
        <v>117936</v>
      </c>
      <c r="CX389" s="70">
        <f t="shared" si="491"/>
        <v>915114.48331728333</v>
      </c>
      <c r="CY389" s="70">
        <f t="shared" si="492"/>
        <v>8.4404413359496162E+25</v>
      </c>
      <c r="CZ389" s="70">
        <f t="shared" si="493"/>
        <v>350344.53333333333</v>
      </c>
      <c r="DA389" s="99">
        <f t="shared" si="494"/>
        <v>7.7594159825437812</v>
      </c>
    </row>
    <row r="390" spans="1:105">
      <c r="A390" s="62">
        <v>8192</v>
      </c>
      <c r="B390" s="62">
        <f t="shared" si="429"/>
        <v>12.8</v>
      </c>
      <c r="C390" s="83">
        <f t="shared" si="500"/>
        <v>14.74</v>
      </c>
      <c r="D390" s="87"/>
      <c r="E390" s="65">
        <f t="shared" si="430"/>
        <v>1.3155388165609637E+23</v>
      </c>
      <c r="F390" s="62">
        <f t="shared" si="495"/>
        <v>76.80000000000004</v>
      </c>
      <c r="G390" s="66">
        <v>384</v>
      </c>
      <c r="H390" s="71">
        <f t="shared" si="431"/>
        <v>384</v>
      </c>
      <c r="I390" s="71">
        <f t="shared" si="432"/>
        <v>1</v>
      </c>
      <c r="J390" s="71">
        <v>1</v>
      </c>
      <c r="K390" s="62">
        <f t="shared" si="433"/>
        <v>1</v>
      </c>
      <c r="L390" s="70">
        <f t="shared" ref="L390:L453" si="505">L389*J390</f>
        <v>4.4659644435000001E+20</v>
      </c>
      <c r="M390" s="70">
        <f t="shared" si="434"/>
        <v>1.7149303463040002E+23</v>
      </c>
      <c r="N390" s="70">
        <f t="shared" si="435"/>
        <v>1.3155388165609638E+24</v>
      </c>
      <c r="O390" s="70">
        <f t="shared" si="436"/>
        <v>6.5776940828048184E+24</v>
      </c>
      <c r="P390" s="70">
        <f t="shared" si="437"/>
        <v>350617.59999999998</v>
      </c>
      <c r="Q390" s="99">
        <f t="shared" si="499"/>
        <v>7.6710918282844505</v>
      </c>
      <c r="S390" s="71">
        <f t="shared" si="438"/>
        <v>374</v>
      </c>
      <c r="T390" s="71">
        <f t="shared" si="439"/>
        <v>2.0499999999999998</v>
      </c>
      <c r="U390" s="71">
        <v>1</v>
      </c>
      <c r="V390" s="62">
        <f t="shared" si="440"/>
        <v>1.05</v>
      </c>
      <c r="W390" s="70">
        <f t="shared" ref="W390:W453" si="506">W389*U390</f>
        <v>5.9546192579999998E+19</v>
      </c>
      <c r="X390" s="70">
        <f t="shared" si="441"/>
        <v>2.3383789826166E+22</v>
      </c>
      <c r="Y390" s="70">
        <f t="shared" si="442"/>
        <v>6.7421364348749332E+23</v>
      </c>
      <c r="Z390" s="70">
        <f t="shared" si="443"/>
        <v>1.3484272869749877E+25</v>
      </c>
      <c r="AA390" s="70">
        <f t="shared" si="444"/>
        <v>350617.59999999998</v>
      </c>
      <c r="AB390" s="99">
        <f t="shared" si="503"/>
        <v>28.832522379800963</v>
      </c>
      <c r="AD390" s="71">
        <f t="shared" si="445"/>
        <v>349</v>
      </c>
      <c r="AE390" s="71">
        <f t="shared" si="446"/>
        <v>3.2249999999999996</v>
      </c>
      <c r="AF390" s="71">
        <v>1</v>
      </c>
      <c r="AG390" s="62">
        <f t="shared" si="447"/>
        <v>1.175</v>
      </c>
      <c r="AH390" s="70">
        <f t="shared" ref="AH390:AH453" si="507">AH389*AF390</f>
        <v>5.18713499808E+18</v>
      </c>
      <c r="AI390" s="70">
        <f t="shared" si="448"/>
        <v>2.1271143843376561E+21</v>
      </c>
      <c r="AJ390" s="70">
        <f t="shared" si="449"/>
        <v>3.3145411589133581E+22</v>
      </c>
      <c r="AK390" s="70">
        <f t="shared" si="450"/>
        <v>2.1213063417045535E+25</v>
      </c>
      <c r="AL390" s="70">
        <f t="shared" si="451"/>
        <v>350617.59999999998</v>
      </c>
      <c r="AM390" s="99">
        <f t="shared" si="496"/>
        <v>15.582336254782296</v>
      </c>
      <c r="AO390" s="71">
        <f t="shared" si="452"/>
        <v>319</v>
      </c>
      <c r="AP390" s="71">
        <f t="shared" si="453"/>
        <v>4.55</v>
      </c>
      <c r="AQ390" s="71">
        <v>1</v>
      </c>
      <c r="AR390" s="62">
        <f t="shared" si="454"/>
        <v>1.325</v>
      </c>
      <c r="AS390" s="70">
        <f t="shared" ref="AS390:AS453" si="508">AS389*AQ390</f>
        <v>2.96407714176E+16</v>
      </c>
      <c r="AT390" s="70">
        <f t="shared" si="455"/>
        <v>1.2528413058934079E+19</v>
      </c>
      <c r="AU390" s="70">
        <f t="shared" si="456"/>
        <v>7.3067646671781718E+20</v>
      </c>
      <c r="AV390" s="70">
        <f t="shared" si="457"/>
        <v>2.9928508076761921E+25</v>
      </c>
      <c r="AW390" s="70">
        <f t="shared" si="458"/>
        <v>350617.59999999998</v>
      </c>
      <c r="AX390" s="99">
        <f t="shared" si="504"/>
        <v>58.321549846791477</v>
      </c>
      <c r="AZ390" s="71">
        <f t="shared" si="459"/>
        <v>282</v>
      </c>
      <c r="BA390" s="71">
        <f t="shared" si="460"/>
        <v>6.06</v>
      </c>
      <c r="BB390" s="71">
        <v>1</v>
      </c>
      <c r="BC390" s="62">
        <f t="shared" si="461"/>
        <v>1.51</v>
      </c>
      <c r="BD390" s="70">
        <f t="shared" ref="BD390:BD453" si="509">BD389*BB390</f>
        <v>2352442176000000</v>
      </c>
      <c r="BE390" s="70">
        <f t="shared" si="462"/>
        <v>1.00171692738432E+18</v>
      </c>
      <c r="BF390" s="70">
        <f t="shared" si="463"/>
        <v>5.7618822610771507E+18</v>
      </c>
      <c r="BG390" s="70">
        <f t="shared" si="464"/>
        <v>3.9860826141797196E+25</v>
      </c>
      <c r="BH390" s="70">
        <f t="shared" si="465"/>
        <v>350617.59999999998</v>
      </c>
      <c r="BI390" s="99">
        <f t="shared" si="502"/>
        <v>5.7520064836306188</v>
      </c>
      <c r="BK390" s="71">
        <f t="shared" si="466"/>
        <v>232</v>
      </c>
      <c r="BL390" s="71">
        <f t="shared" si="467"/>
        <v>7.8199999999999994</v>
      </c>
      <c r="BM390" s="71">
        <v>1</v>
      </c>
      <c r="BN390" s="62">
        <f t="shared" si="468"/>
        <v>1.76</v>
      </c>
      <c r="BO390" s="70">
        <f t="shared" ref="BO390:BO453" si="510">BO389*BM390</f>
        <v>755104896000</v>
      </c>
      <c r="BP390" s="70">
        <f t="shared" si="469"/>
        <v>308324431134720</v>
      </c>
      <c r="BQ390" s="70">
        <f t="shared" si="470"/>
        <v>7261035362782201</v>
      </c>
      <c r="BR390" s="70">
        <f t="shared" si="471"/>
        <v>5.1437567727533676E+25</v>
      </c>
      <c r="BS390" s="70">
        <f t="shared" si="472"/>
        <v>350617.59999999998</v>
      </c>
      <c r="BT390" s="99">
        <f t="shared" si="501"/>
        <v>23.549983814320402</v>
      </c>
      <c r="BV390" s="71">
        <f t="shared" si="473"/>
        <v>177</v>
      </c>
      <c r="BW390" s="71">
        <f t="shared" si="474"/>
        <v>9.8550000000000004</v>
      </c>
      <c r="BX390" s="71">
        <v>1</v>
      </c>
      <c r="BY390" s="62">
        <f t="shared" si="475"/>
        <v>2.0350000000000001</v>
      </c>
      <c r="BZ390" s="70">
        <f t="shared" ref="BZ390:BZ453" si="511">BZ389*BX390</f>
        <v>276595200</v>
      </c>
      <c r="CA390" s="70">
        <f t="shared" si="476"/>
        <v>99628208064</v>
      </c>
      <c r="CB390" s="70">
        <f t="shared" si="477"/>
        <v>4468054636312.7861</v>
      </c>
      <c r="CC390" s="70">
        <f t="shared" si="478"/>
        <v>6.4823175186041489E+25</v>
      </c>
      <c r="CD390" s="70">
        <f t="shared" si="479"/>
        <v>350617.59999999998</v>
      </c>
      <c r="CE390" s="99">
        <f t="shared" si="497"/>
        <v>44.847284952094689</v>
      </c>
      <c r="CG390" s="71">
        <f t="shared" si="480"/>
        <v>127</v>
      </c>
      <c r="CH390" s="71">
        <f t="shared" si="481"/>
        <v>12.14</v>
      </c>
      <c r="CI390" s="71">
        <v>1</v>
      </c>
      <c r="CJ390" s="62">
        <f t="shared" si="482"/>
        <v>2.2850000000000001</v>
      </c>
      <c r="CK390" s="70">
        <f t="shared" ref="CK390:CK453" si="512">CK389*CI390</f>
        <v>1460160</v>
      </c>
      <c r="CL390" s="70">
        <f t="shared" si="483"/>
        <v>423731131.20000005</v>
      </c>
      <c r="CM390" s="70">
        <f t="shared" si="484"/>
        <v>5375026089.7106714</v>
      </c>
      <c r="CN390" s="70">
        <f t="shared" si="485"/>
        <v>7.9853206165250498E+25</v>
      </c>
      <c r="CO390" s="70">
        <f t="shared" si="486"/>
        <v>350617.59999999998</v>
      </c>
      <c r="CP390" s="99">
        <f t="shared" si="487"/>
        <v>12.684992189477985</v>
      </c>
      <c r="CR390" s="71">
        <f t="shared" si="488"/>
        <v>64</v>
      </c>
      <c r="CS390" s="71">
        <f t="shared" si="489"/>
        <v>14.74</v>
      </c>
      <c r="CT390" s="71">
        <v>1</v>
      </c>
      <c r="CU390" s="62">
        <f t="shared" si="498"/>
        <v>2.6</v>
      </c>
      <c r="CV390" s="70">
        <f t="shared" ref="CV390:CV453" si="513">CV389*CT390</f>
        <v>720</v>
      </c>
      <c r="CW390" s="70">
        <f t="shared" si="490"/>
        <v>119808</v>
      </c>
      <c r="CX390" s="70">
        <f t="shared" si="491"/>
        <v>1051190.501620525</v>
      </c>
      <c r="CY390" s="70">
        <f t="shared" si="492"/>
        <v>9.6955210780543025E+25</v>
      </c>
      <c r="CZ390" s="70">
        <f t="shared" si="493"/>
        <v>350617.59999999998</v>
      </c>
      <c r="DA390" s="99">
        <f t="shared" si="494"/>
        <v>8.7739591815281539</v>
      </c>
    </row>
    <row r="391" spans="1:105">
      <c r="A391" s="62">
        <v>8192</v>
      </c>
      <c r="B391" s="62">
        <f t="shared" ref="B391:B454" si="514">G391/30</f>
        <v>12.833333333333334</v>
      </c>
      <c r="C391" s="83">
        <f t="shared" si="500"/>
        <v>14.74</v>
      </c>
      <c r="D391" s="87"/>
      <c r="E391" s="65">
        <f t="shared" ref="E391:E454" si="515">POWER($F$1,G391)</f>
        <v>1.5111572745183254E+23</v>
      </c>
      <c r="F391" s="62">
        <f t="shared" si="495"/>
        <v>77.000000000000028</v>
      </c>
      <c r="G391" s="66">
        <v>385</v>
      </c>
      <c r="H391" s="71">
        <f t="shared" ref="H391:H454" si="516">$G391-I$3</f>
        <v>385</v>
      </c>
      <c r="I391" s="71">
        <f t="shared" ref="I391:I454" si="517">J$3</f>
        <v>1</v>
      </c>
      <c r="J391" s="71">
        <v>1</v>
      </c>
      <c r="K391" s="62">
        <f t="shared" ref="K391:K454" si="518">K$3</f>
        <v>1</v>
      </c>
      <c r="L391" s="70">
        <f t="shared" si="505"/>
        <v>4.4659644435000001E+20</v>
      </c>
      <c r="M391" s="70">
        <f t="shared" ref="M391:M454" si="519">H391*L391*K391</f>
        <v>1.7193963107475001E+23</v>
      </c>
      <c r="N391" s="70">
        <f t="shared" ref="N391:N454" si="520">J$3*10*POWER($F$1,H391)</f>
        <v>1.5111572745183254E+24</v>
      </c>
      <c r="O391" s="70">
        <f t="shared" ref="O391:O454" si="521">J$3*$E391*50</f>
        <v>7.5557863725916267E+24</v>
      </c>
      <c r="P391" s="70">
        <f t="shared" ref="P391:P454" si="522">$A391*(30+$B391)</f>
        <v>350890.66666666669</v>
      </c>
      <c r="Q391" s="99">
        <f t="shared" si="499"/>
        <v>8.7888828484304256</v>
      </c>
      <c r="S391" s="71">
        <f t="shared" ref="S391:S454" si="523">$G391-T$3</f>
        <v>375</v>
      </c>
      <c r="T391" s="71">
        <f t="shared" ref="T391:T454" si="524">U$3</f>
        <v>2.0499999999999998</v>
      </c>
      <c r="U391" s="71">
        <v>1</v>
      </c>
      <c r="V391" s="62">
        <f t="shared" ref="V391:V454" si="525">V$3</f>
        <v>1.05</v>
      </c>
      <c r="W391" s="70">
        <f t="shared" si="506"/>
        <v>5.9546192579999998E+19</v>
      </c>
      <c r="X391" s="70">
        <f t="shared" ref="X391:X454" si="526">S391*W391*V391</f>
        <v>2.3446313328375E+22</v>
      </c>
      <c r="Y391" s="70">
        <f t="shared" ref="Y391:Y454" si="527">U$3*10*POWER($F$1,S391)</f>
        <v>7.7446810319064141E+23</v>
      </c>
      <c r="Z391" s="70">
        <f t="shared" ref="Z391:Z454" si="528">U$3*$E391*50</f>
        <v>1.5489362063812834E+25</v>
      </c>
      <c r="AA391" s="70">
        <f t="shared" ref="AA391:AA454" si="529">$A391*(30+$B391)</f>
        <v>350890.66666666669</v>
      </c>
      <c r="AB391" s="99">
        <f t="shared" si="503"/>
        <v>33.031551372017667</v>
      </c>
      <c r="AD391" s="71">
        <f t="shared" ref="AD391:AD454" si="530">$G391-AE$3</f>
        <v>350</v>
      </c>
      <c r="AE391" s="71">
        <f t="shared" ref="AE391:AE454" si="531">AF$3</f>
        <v>3.2249999999999996</v>
      </c>
      <c r="AF391" s="71">
        <v>1</v>
      </c>
      <c r="AG391" s="62">
        <f t="shared" ref="AG391:AG454" si="532">AG$3</f>
        <v>1.175</v>
      </c>
      <c r="AH391" s="70">
        <f t="shared" si="507"/>
        <v>5.18713499808E+18</v>
      </c>
      <c r="AI391" s="70">
        <f t="shared" ref="AI391:AI454" si="533">AD391*AH391*AG391</f>
        <v>2.1332092679604001E+21</v>
      </c>
      <c r="AJ391" s="70">
        <f t="shared" ref="AJ391:AJ454" si="534">AF$3*10*POWER($F$1,AD391)</f>
        <v>3.8074079768137395E+22</v>
      </c>
      <c r="AK391" s="70">
        <f t="shared" ref="AK391:AK454" si="535">AF$3*$E391*50</f>
        <v>2.4367411051607992E+25</v>
      </c>
      <c r="AL391" s="70">
        <f t="shared" ref="AL391:AL454" si="536">$A391*(30+$B391)</f>
        <v>350890.66666666669</v>
      </c>
      <c r="AM391" s="99">
        <f t="shared" si="496"/>
        <v>17.848262868527996</v>
      </c>
      <c r="AO391" s="71">
        <f t="shared" ref="AO391:AO454" si="537">$G391-AP$3</f>
        <v>320</v>
      </c>
      <c r="AP391" s="71">
        <f t="shared" ref="AP391:AP454" si="538">AQ$3</f>
        <v>4.55</v>
      </c>
      <c r="AQ391" s="71">
        <v>15</v>
      </c>
      <c r="AR391" s="62">
        <f t="shared" ref="AR391:AR454" si="539">AR$3</f>
        <v>1.325</v>
      </c>
      <c r="AS391" s="70">
        <f t="shared" si="508"/>
        <v>4.44611571264E+17</v>
      </c>
      <c r="AT391" s="70">
        <f t="shared" ref="AT391:AT454" si="540">AO391*AS391*AR391</f>
        <v>1.88515306215936E+20</v>
      </c>
      <c r="AU391" s="70">
        <f t="shared" ref="AU391:AU454" si="541">AQ$3*10*POWER($F$1,AO391)</f>
        <v>8.3932685535380242E+20</v>
      </c>
      <c r="AV391" s="70">
        <f t="shared" ref="AV391:AV454" si="542">AQ$3*$E391*50</f>
        <v>3.4378827995291902E+25</v>
      </c>
      <c r="AW391" s="70">
        <f t="shared" ref="AW391:AW454" si="543">$A391*(30+$B391)</f>
        <v>350890.66666666669</v>
      </c>
      <c r="AX391" s="99">
        <f t="shared" si="504"/>
        <v>4.4523008354154037</v>
      </c>
      <c r="AZ391" s="71">
        <f t="shared" ref="AZ391:AZ454" si="544">$G391-BA$3</f>
        <v>283</v>
      </c>
      <c r="BA391" s="71">
        <f t="shared" ref="BA391:BA454" si="545">BB$3</f>
        <v>6.06</v>
      </c>
      <c r="BB391" s="71">
        <v>1</v>
      </c>
      <c r="BC391" s="62">
        <f t="shared" ref="BC391:BC454" si="546">BC$3</f>
        <v>1.51</v>
      </c>
      <c r="BD391" s="70">
        <f t="shared" si="509"/>
        <v>2352442176000000</v>
      </c>
      <c r="BE391" s="70">
        <f t="shared" ref="BE391:BE454" si="547">AZ391*BD391*BC391</f>
        <v>1.00526911507008E+18</v>
      </c>
      <c r="BF391" s="70">
        <f t="shared" ref="BF391:BF454" si="548">BB$3*10*POWER($F$1,AZ391)</f>
        <v>6.6186646749859195E+18</v>
      </c>
      <c r="BG391" s="70">
        <f t="shared" ref="BG391:BG454" si="549">BB$3*$E391*50</f>
        <v>4.5788065417905257E+25</v>
      </c>
      <c r="BH391" s="70">
        <f t="shared" ref="BH391:BH454" si="550">$A391*(30+$B391)</f>
        <v>350890.66666666669</v>
      </c>
      <c r="BI391" s="99">
        <f t="shared" si="502"/>
        <v>6.5839729638212496</v>
      </c>
      <c r="BK391" s="71">
        <f t="shared" ref="BK391:BK454" si="551">$G391-BL$3</f>
        <v>233</v>
      </c>
      <c r="BL391" s="71">
        <f t="shared" ref="BL391:BL454" si="552">BM$3</f>
        <v>7.8199999999999994</v>
      </c>
      <c r="BM391" s="71">
        <v>1</v>
      </c>
      <c r="BN391" s="62">
        <f t="shared" ref="BN391:BN454" si="553">BN$3</f>
        <v>1.76</v>
      </c>
      <c r="BO391" s="70">
        <f t="shared" si="510"/>
        <v>755104896000</v>
      </c>
      <c r="BP391" s="70">
        <f t="shared" ref="BP391:BP454" si="554">BK391*BO391*BN391</f>
        <v>309653415751680</v>
      </c>
      <c r="BQ391" s="70">
        <f t="shared" ref="BQ391:BQ454" si="555">BM$3*10*POWER($F$1,BK391)</f>
        <v>8340739376803214</v>
      </c>
      <c r="BR391" s="70">
        <f t="shared" ref="BR391:BR454" si="556">BM$3*$E391*50</f>
        <v>5.9086249433666521E+25</v>
      </c>
      <c r="BS391" s="70">
        <f t="shared" ref="BS391:BS454" si="557">$A391*(30+$B391)</f>
        <v>350890.66666666669</v>
      </c>
      <c r="BT391" s="99">
        <f t="shared" si="501"/>
        <v>26.935725403048334</v>
      </c>
      <c r="BV391" s="71">
        <f t="shared" ref="BV391:BV454" si="558">$G391-BW$3</f>
        <v>178</v>
      </c>
      <c r="BW391" s="71">
        <f t="shared" ref="BW391:BW454" si="559">BX$3</f>
        <v>9.8550000000000004</v>
      </c>
      <c r="BX391" s="71">
        <v>1</v>
      </c>
      <c r="BY391" s="62">
        <f t="shared" ref="BY391:BY454" si="560">BY$3</f>
        <v>2.0350000000000001</v>
      </c>
      <c r="BZ391" s="70">
        <f t="shared" si="511"/>
        <v>276595200</v>
      </c>
      <c r="CA391" s="70">
        <f t="shared" ref="CA391:CA454" si="561">BV391*BZ391*BY391</f>
        <v>100191079296</v>
      </c>
      <c r="CB391" s="70">
        <f t="shared" ref="CB391:CB454" si="562">BX$3*10*POWER($F$1,BV391)</f>
        <v>5132447010769.373</v>
      </c>
      <c r="CC391" s="70">
        <f t="shared" ref="CC391:CC454" si="563">BX$3*$E391*50</f>
        <v>7.446227470189049E+25</v>
      </c>
      <c r="CD391" s="70">
        <f t="shared" ref="CD391:CD454" si="564">$A391*(30+$B391)</f>
        <v>350890.66666666669</v>
      </c>
      <c r="CE391" s="99">
        <f t="shared" si="497"/>
        <v>51.226586706450213</v>
      </c>
      <c r="CG391" s="71">
        <f t="shared" ref="CG391:CG454" si="565">$G391-CH$3</f>
        <v>128</v>
      </c>
      <c r="CH391" s="71">
        <f t="shared" ref="CH391:CH454" si="566">CI$3</f>
        <v>12.14</v>
      </c>
      <c r="CI391" s="71">
        <v>1</v>
      </c>
      <c r="CJ391" s="62">
        <f t="shared" ref="CJ391:CJ454" si="567">CJ$3</f>
        <v>2.2850000000000001</v>
      </c>
      <c r="CK391" s="70">
        <f t="shared" si="512"/>
        <v>1460160</v>
      </c>
      <c r="CL391" s="70">
        <f t="shared" ref="CL391:CL454" si="568">CG391*CK391*CJ391</f>
        <v>427067596.80000001</v>
      </c>
      <c r="CM391" s="70">
        <f t="shared" ref="CM391:CM454" si="569">CI$3*10*POWER($F$1,CG391)</f>
        <v>6174283627.3167944</v>
      </c>
      <c r="CN391" s="70">
        <f t="shared" ref="CN391:CN454" si="570">CI$3*$E391*50</f>
        <v>9.1727246563262359E+25</v>
      </c>
      <c r="CO391" s="70">
        <f t="shared" ref="CO391:CO454" si="571">$A391*(30+$B391)</f>
        <v>350890.66666666669</v>
      </c>
      <c r="CP391" s="99">
        <f t="shared" ref="CP391:CP454" si="572">CM391/CL391</f>
        <v>14.457391929475447</v>
      </c>
      <c r="CR391" s="71">
        <f t="shared" ref="CR391:CR454" si="573">$G391-CS$3</f>
        <v>65</v>
      </c>
      <c r="CS391" s="71">
        <f t="shared" ref="CS391:CS454" si="574">CT$3</f>
        <v>14.74</v>
      </c>
      <c r="CT391" s="71">
        <v>1</v>
      </c>
      <c r="CU391" s="62">
        <f t="shared" si="498"/>
        <v>2.6</v>
      </c>
      <c r="CV391" s="70">
        <f t="shared" si="513"/>
        <v>720</v>
      </c>
      <c r="CW391" s="70">
        <f t="shared" ref="CW391:CW454" si="575">CR391*CV391*CU391</f>
        <v>121680</v>
      </c>
      <c r="CX391" s="70">
        <f t="shared" ref="CX391:CX454" si="576">CT$3*10*POWER($F$1,CR391)</f>
        <v>1207500.8000000054</v>
      </c>
      <c r="CY391" s="70">
        <f t="shared" ref="CY391:CY454" si="577">CT$3*$E391*50</f>
        <v>1.1137229113200058E+26</v>
      </c>
      <c r="CZ391" s="70">
        <f t="shared" ref="CZ391:CZ454" si="578">$A391*(30+$B391)</f>
        <v>350890.66666666669</v>
      </c>
      <c r="DA391" s="99">
        <f t="shared" ref="DA391:DA454" si="579">CX391/CW391</f>
        <v>9.9235765943458691</v>
      </c>
    </row>
    <row r="392" spans="1:105">
      <c r="A392" s="62">
        <v>8192</v>
      </c>
      <c r="B392" s="62">
        <f t="shared" si="514"/>
        <v>12.866666666666667</v>
      </c>
      <c r="C392" s="83">
        <f t="shared" si="500"/>
        <v>14.74</v>
      </c>
      <c r="D392" s="87"/>
      <c r="E392" s="65">
        <f t="shared" si="515"/>
        <v>1.7358638753810033E+23</v>
      </c>
      <c r="F392" s="62">
        <f t="shared" ref="F392:F455" si="580">LOG(E392,2)</f>
        <v>77.200000000000031</v>
      </c>
      <c r="G392" s="66">
        <v>386</v>
      </c>
      <c r="H392" s="71">
        <f t="shared" si="516"/>
        <v>386</v>
      </c>
      <c r="I392" s="71">
        <f t="shared" si="517"/>
        <v>1</v>
      </c>
      <c r="J392" s="71">
        <v>1</v>
      </c>
      <c r="K392" s="62">
        <f t="shared" si="518"/>
        <v>1</v>
      </c>
      <c r="L392" s="70">
        <f t="shared" si="505"/>
        <v>4.4659644435000001E+20</v>
      </c>
      <c r="M392" s="70">
        <f t="shared" si="519"/>
        <v>1.7238622751910001E+23</v>
      </c>
      <c r="N392" s="70">
        <f t="shared" si="520"/>
        <v>1.7358638753810031E+24</v>
      </c>
      <c r="O392" s="70">
        <f t="shared" si="521"/>
        <v>8.6793193769050168E+24</v>
      </c>
      <c r="P392" s="70">
        <f t="shared" si="522"/>
        <v>351163.73333333334</v>
      </c>
      <c r="Q392" s="99">
        <f t="shared" si="499"/>
        <v>10.069620412040592</v>
      </c>
      <c r="S392" s="71">
        <f t="shared" si="523"/>
        <v>376</v>
      </c>
      <c r="T392" s="71">
        <f t="shared" si="524"/>
        <v>2.0499999999999998</v>
      </c>
      <c r="U392" s="71">
        <v>1</v>
      </c>
      <c r="V392" s="62">
        <f t="shared" si="525"/>
        <v>1.05</v>
      </c>
      <c r="W392" s="70">
        <f t="shared" si="506"/>
        <v>5.9546192579999998E+19</v>
      </c>
      <c r="X392" s="70">
        <f t="shared" si="526"/>
        <v>2.3508836830583999E+22</v>
      </c>
      <c r="Y392" s="70">
        <f t="shared" si="527"/>
        <v>8.8963023613276347E+23</v>
      </c>
      <c r="Z392" s="70">
        <f t="shared" si="528"/>
        <v>1.7792604722655283E+25</v>
      </c>
      <c r="AA392" s="70">
        <f t="shared" si="529"/>
        <v>351163.73333333334</v>
      </c>
      <c r="AB392" s="99">
        <f t="shared" si="503"/>
        <v>37.842375722111115</v>
      </c>
      <c r="AD392" s="71">
        <f t="shared" si="530"/>
        <v>351</v>
      </c>
      <c r="AE392" s="71">
        <f t="shared" si="531"/>
        <v>3.2249999999999996</v>
      </c>
      <c r="AF392" s="71">
        <v>1</v>
      </c>
      <c r="AG392" s="62">
        <f t="shared" si="532"/>
        <v>1.175</v>
      </c>
      <c r="AH392" s="70">
        <f t="shared" si="507"/>
        <v>5.18713499808E+18</v>
      </c>
      <c r="AI392" s="70">
        <f t="shared" si="533"/>
        <v>2.139304151583144E+21</v>
      </c>
      <c r="AJ392" s="70">
        <f t="shared" si="534"/>
        <v>4.3735632797685334E+22</v>
      </c>
      <c r="AK392" s="70">
        <f t="shared" si="535"/>
        <v>2.7990804990518674E+25</v>
      </c>
      <c r="AL392" s="70">
        <f t="shared" si="536"/>
        <v>351163.73333333334</v>
      </c>
      <c r="AM392" s="99">
        <f t="shared" ref="AM392:AM455" si="581">AJ392/AI392</f>
        <v>20.443859170431544</v>
      </c>
      <c r="AO392" s="71">
        <f t="shared" si="537"/>
        <v>321</v>
      </c>
      <c r="AP392" s="71">
        <f t="shared" si="538"/>
        <v>4.55</v>
      </c>
      <c r="AQ392" s="71">
        <v>1</v>
      </c>
      <c r="AR392" s="62">
        <f t="shared" si="539"/>
        <v>1.325</v>
      </c>
      <c r="AS392" s="70">
        <f t="shared" si="508"/>
        <v>4.44611571264E+17</v>
      </c>
      <c r="AT392" s="70">
        <f t="shared" si="540"/>
        <v>1.8910441654786077E+20</v>
      </c>
      <c r="AU392" s="70">
        <f t="shared" si="541"/>
        <v>9.6413337804974745E+20</v>
      </c>
      <c r="AV392" s="70">
        <f t="shared" si="542"/>
        <v>3.9490903164917823E+25</v>
      </c>
      <c r="AW392" s="70">
        <f t="shared" si="543"/>
        <v>351163.73333333334</v>
      </c>
      <c r="AX392" s="99">
        <f t="shared" si="504"/>
        <v>5.0984180890652713</v>
      </c>
      <c r="AZ392" s="71">
        <f t="shared" si="544"/>
        <v>284</v>
      </c>
      <c r="BA392" s="71">
        <f t="shared" si="545"/>
        <v>6.06</v>
      </c>
      <c r="BB392" s="71">
        <v>1</v>
      </c>
      <c r="BC392" s="62">
        <f t="shared" si="546"/>
        <v>1.51</v>
      </c>
      <c r="BD392" s="70">
        <f t="shared" si="509"/>
        <v>2352442176000000</v>
      </c>
      <c r="BE392" s="70">
        <f t="shared" si="547"/>
        <v>1.00882130275584E+18</v>
      </c>
      <c r="BF392" s="70">
        <f t="shared" si="548"/>
        <v>7.6028492244333138E+18</v>
      </c>
      <c r="BG392" s="70">
        <f t="shared" si="549"/>
        <v>5.25966754240444E+25</v>
      </c>
      <c r="BH392" s="70">
        <f t="shared" si="550"/>
        <v>351163.73333333334</v>
      </c>
      <c r="BI392" s="99">
        <f t="shared" si="502"/>
        <v>7.5363686350241492</v>
      </c>
      <c r="BK392" s="71">
        <f t="shared" si="551"/>
        <v>234</v>
      </c>
      <c r="BL392" s="71">
        <f t="shared" si="552"/>
        <v>7.8199999999999994</v>
      </c>
      <c r="BM392" s="71">
        <v>1</v>
      </c>
      <c r="BN392" s="62">
        <f t="shared" si="553"/>
        <v>1.76</v>
      </c>
      <c r="BO392" s="70">
        <f t="shared" si="510"/>
        <v>755104896000</v>
      </c>
      <c r="BP392" s="70">
        <f t="shared" si="554"/>
        <v>310982400368640</v>
      </c>
      <c r="BQ392" s="70">
        <f t="shared" si="555"/>
        <v>9580993601592846</v>
      </c>
      <c r="BR392" s="70">
        <f t="shared" si="556"/>
        <v>6.7872277527397221E+25</v>
      </c>
      <c r="BS392" s="70">
        <f t="shared" si="557"/>
        <v>351163.73333333334</v>
      </c>
      <c r="BT392" s="99">
        <f t="shared" si="501"/>
        <v>30.808796865145716</v>
      </c>
      <c r="BV392" s="71">
        <f t="shared" si="558"/>
        <v>179</v>
      </c>
      <c r="BW392" s="71">
        <f t="shared" si="559"/>
        <v>9.8550000000000004</v>
      </c>
      <c r="BX392" s="71">
        <v>1</v>
      </c>
      <c r="BY392" s="62">
        <f t="shared" si="560"/>
        <v>2.0350000000000001</v>
      </c>
      <c r="BZ392" s="70">
        <f t="shared" si="511"/>
        <v>276595200</v>
      </c>
      <c r="CA392" s="70">
        <f t="shared" si="561"/>
        <v>100753950528</v>
      </c>
      <c r="CB392" s="70">
        <f t="shared" si="562"/>
        <v>5895633438380.2285</v>
      </c>
      <c r="CC392" s="70">
        <f t="shared" si="563"/>
        <v>8.5534692459398939E+25</v>
      </c>
      <c r="CD392" s="70">
        <f t="shared" si="564"/>
        <v>351163.73333333334</v>
      </c>
      <c r="CE392" s="99">
        <f t="shared" ref="CE392:CE455" si="582">CB392/CA392</f>
        <v>58.515159033310603</v>
      </c>
      <c r="CG392" s="71">
        <f t="shared" si="565"/>
        <v>129</v>
      </c>
      <c r="CH392" s="71">
        <f t="shared" si="566"/>
        <v>12.14</v>
      </c>
      <c r="CI392" s="71">
        <v>1</v>
      </c>
      <c r="CJ392" s="62">
        <f t="shared" si="567"/>
        <v>2.2850000000000001</v>
      </c>
      <c r="CK392" s="70">
        <f t="shared" si="512"/>
        <v>1460160</v>
      </c>
      <c r="CL392" s="70">
        <f t="shared" si="568"/>
        <v>430404062.40000004</v>
      </c>
      <c r="CM392" s="70">
        <f t="shared" si="569"/>
        <v>7092389445.9839287</v>
      </c>
      <c r="CN392" s="70">
        <f t="shared" si="570"/>
        <v>1.0536693723562689E+26</v>
      </c>
      <c r="CO392" s="70">
        <f t="shared" si="571"/>
        <v>351163.73333333334</v>
      </c>
      <c r="CP392" s="99">
        <f t="shared" si="572"/>
        <v>16.478444479440231</v>
      </c>
      <c r="CR392" s="71">
        <f t="shared" si="573"/>
        <v>66</v>
      </c>
      <c r="CS392" s="71">
        <f t="shared" si="574"/>
        <v>14.74</v>
      </c>
      <c r="CT392" s="71">
        <v>1</v>
      </c>
      <c r="CU392" s="62">
        <f t="shared" ref="CU392:CU455" si="583">CU391</f>
        <v>2.6</v>
      </c>
      <c r="CV392" s="70">
        <f t="shared" si="513"/>
        <v>720</v>
      </c>
      <c r="CW392" s="70">
        <f t="shared" si="575"/>
        <v>123552</v>
      </c>
      <c r="CX392" s="70">
        <f t="shared" si="576"/>
        <v>1387054.1826176101</v>
      </c>
      <c r="CY392" s="70">
        <f t="shared" si="577"/>
        <v>1.2793316761557994E+26</v>
      </c>
      <c r="CZ392" s="70">
        <f t="shared" si="578"/>
        <v>351163.73333333334</v>
      </c>
      <c r="DA392" s="99">
        <f t="shared" si="579"/>
        <v>11.226481017042298</v>
      </c>
    </row>
    <row r="393" spans="1:105">
      <c r="A393" s="62">
        <v>8192</v>
      </c>
      <c r="B393" s="62">
        <f t="shared" si="514"/>
        <v>12.9</v>
      </c>
      <c r="C393" s="83">
        <f t="shared" si="500"/>
        <v>14.74</v>
      </c>
      <c r="D393" s="87"/>
      <c r="E393" s="65">
        <f t="shared" si="515"/>
        <v>1.9939839781489368E+23</v>
      </c>
      <c r="F393" s="62">
        <f t="shared" si="580"/>
        <v>77.400000000000034</v>
      </c>
      <c r="G393" s="66">
        <v>387</v>
      </c>
      <c r="H393" s="71">
        <f t="shared" si="516"/>
        <v>387</v>
      </c>
      <c r="I393" s="71">
        <f t="shared" si="517"/>
        <v>1</v>
      </c>
      <c r="J393" s="71">
        <v>1</v>
      </c>
      <c r="K393" s="62">
        <f t="shared" si="518"/>
        <v>1</v>
      </c>
      <c r="L393" s="70">
        <f t="shared" si="505"/>
        <v>4.4659644435000001E+20</v>
      </c>
      <c r="M393" s="70">
        <f t="shared" si="519"/>
        <v>1.7283282396345001E+23</v>
      </c>
      <c r="N393" s="70">
        <f t="shared" si="520"/>
        <v>1.9939839781489369E+24</v>
      </c>
      <c r="O393" s="70">
        <f t="shared" si="521"/>
        <v>9.9699198907446847E+24</v>
      </c>
      <c r="P393" s="70">
        <f t="shared" si="522"/>
        <v>351436.79999999999</v>
      </c>
      <c r="Q393" s="99">
        <f t="shared" si="499"/>
        <v>11.537067626521086</v>
      </c>
      <c r="S393" s="71">
        <f t="shared" si="523"/>
        <v>377</v>
      </c>
      <c r="T393" s="71">
        <f t="shared" si="524"/>
        <v>2.0499999999999998</v>
      </c>
      <c r="U393" s="71">
        <v>1</v>
      </c>
      <c r="V393" s="62">
        <f t="shared" si="525"/>
        <v>1.05</v>
      </c>
      <c r="W393" s="70">
        <f t="shared" si="506"/>
        <v>5.9546192579999998E+19</v>
      </c>
      <c r="X393" s="70">
        <f t="shared" si="526"/>
        <v>2.3571360332793002E+22</v>
      </c>
      <c r="Y393" s="70">
        <f t="shared" si="527"/>
        <v>1.0219167888013297E+24</v>
      </c>
      <c r="Z393" s="70">
        <f t="shared" si="528"/>
        <v>2.0438335776026599E+25</v>
      </c>
      <c r="AA393" s="70">
        <f t="shared" si="529"/>
        <v>351436.79999999999</v>
      </c>
      <c r="AB393" s="99">
        <f t="shared" si="503"/>
        <v>43.354171094640485</v>
      </c>
      <c r="AD393" s="71">
        <f t="shared" si="530"/>
        <v>352</v>
      </c>
      <c r="AE393" s="71">
        <f t="shared" si="531"/>
        <v>3.2249999999999996</v>
      </c>
      <c r="AF393" s="71">
        <v>1</v>
      </c>
      <c r="AG393" s="62">
        <f t="shared" si="532"/>
        <v>1.175</v>
      </c>
      <c r="AH393" s="70">
        <f t="shared" si="507"/>
        <v>5.18713499808E+18</v>
      </c>
      <c r="AI393" s="70">
        <f t="shared" si="533"/>
        <v>2.1453990352058882E+21</v>
      </c>
      <c r="AJ393" s="70">
        <f t="shared" si="534"/>
        <v>5.0239049449455516E+22</v>
      </c>
      <c r="AK393" s="70">
        <f t="shared" si="535"/>
        <v>3.2152991647651604E+25</v>
      </c>
      <c r="AL393" s="70">
        <f t="shared" si="536"/>
        <v>351436.79999999999</v>
      </c>
      <c r="AM393" s="99">
        <f t="shared" si="581"/>
        <v>23.417111980118985</v>
      </c>
      <c r="AO393" s="71">
        <f t="shared" si="537"/>
        <v>322</v>
      </c>
      <c r="AP393" s="71">
        <f t="shared" si="538"/>
        <v>4.55</v>
      </c>
      <c r="AQ393" s="71">
        <v>1</v>
      </c>
      <c r="AR393" s="62">
        <f t="shared" si="539"/>
        <v>1.325</v>
      </c>
      <c r="AS393" s="70">
        <f t="shared" si="508"/>
        <v>4.44611571264E+17</v>
      </c>
      <c r="AT393" s="70">
        <f t="shared" si="540"/>
        <v>1.8969352687978558E+20</v>
      </c>
      <c r="AU393" s="70">
        <f t="shared" si="541"/>
        <v>1.1074984253634795E+21</v>
      </c>
      <c r="AV393" s="70">
        <f t="shared" si="542"/>
        <v>4.5363135502888309E+25</v>
      </c>
      <c r="AW393" s="70">
        <f t="shared" si="543"/>
        <v>351436.79999999999</v>
      </c>
      <c r="AX393" s="99">
        <f t="shared" si="504"/>
        <v>5.8383564456858572</v>
      </c>
      <c r="AZ393" s="71">
        <f t="shared" si="544"/>
        <v>285</v>
      </c>
      <c r="BA393" s="71">
        <f t="shared" si="545"/>
        <v>6.06</v>
      </c>
      <c r="BB393" s="71">
        <v>1</v>
      </c>
      <c r="BC393" s="62">
        <f t="shared" si="546"/>
        <v>1.51</v>
      </c>
      <c r="BD393" s="70">
        <f t="shared" si="509"/>
        <v>2352442176000000</v>
      </c>
      <c r="BE393" s="70">
        <f t="shared" si="547"/>
        <v>1.0123734904416E+18</v>
      </c>
      <c r="BF393" s="70">
        <f t="shared" si="548"/>
        <v>8.7333803973970319E+18</v>
      </c>
      <c r="BG393" s="70">
        <f t="shared" si="549"/>
        <v>6.0417714537912784E+25</v>
      </c>
      <c r="BH393" s="70">
        <f t="shared" si="550"/>
        <v>351436.79999999999</v>
      </c>
      <c r="BI393" s="99">
        <f t="shared" si="502"/>
        <v>8.6266387650940057</v>
      </c>
      <c r="BK393" s="71">
        <f t="shared" si="551"/>
        <v>235</v>
      </c>
      <c r="BL393" s="71">
        <f t="shared" si="552"/>
        <v>7.8199999999999994</v>
      </c>
      <c r="BM393" s="71">
        <v>1</v>
      </c>
      <c r="BN393" s="62">
        <f t="shared" si="553"/>
        <v>1.76</v>
      </c>
      <c r="BO393" s="70">
        <f t="shared" si="510"/>
        <v>755104896000</v>
      </c>
      <c r="BP393" s="70">
        <f t="shared" si="554"/>
        <v>312311384985600</v>
      </c>
      <c r="BQ393" s="70">
        <f t="shared" si="555"/>
        <v>1.1005671589386822E+16</v>
      </c>
      <c r="BR393" s="70">
        <f t="shared" si="556"/>
        <v>7.7964773545623419E+25</v>
      </c>
      <c r="BS393" s="70">
        <f t="shared" si="557"/>
        <v>351436.79999999999</v>
      </c>
      <c r="BT393" s="99">
        <f t="shared" si="501"/>
        <v>35.239418472990572</v>
      </c>
      <c r="BV393" s="71">
        <f t="shared" si="558"/>
        <v>180</v>
      </c>
      <c r="BW393" s="71">
        <f t="shared" si="559"/>
        <v>9.8550000000000004</v>
      </c>
      <c r="BX393" s="71">
        <v>14</v>
      </c>
      <c r="BY393" s="62">
        <f t="shared" si="560"/>
        <v>2.0350000000000001</v>
      </c>
      <c r="BZ393" s="70">
        <f t="shared" si="511"/>
        <v>3872332800</v>
      </c>
      <c r="CA393" s="70">
        <f t="shared" si="561"/>
        <v>1418435504640</v>
      </c>
      <c r="CB393" s="70">
        <f t="shared" si="562"/>
        <v>6772304432332.8818</v>
      </c>
      <c r="CC393" s="70">
        <f t="shared" si="563"/>
        <v>9.8253560523288856E+25</v>
      </c>
      <c r="CD393" s="70">
        <f t="shared" si="564"/>
        <v>351436.79999999999</v>
      </c>
      <c r="CE393" s="99">
        <f t="shared" si="582"/>
        <v>4.7744888013443356</v>
      </c>
      <c r="CG393" s="71">
        <f t="shared" si="565"/>
        <v>130</v>
      </c>
      <c r="CH393" s="71">
        <f t="shared" si="566"/>
        <v>12.14</v>
      </c>
      <c r="CI393" s="71">
        <v>1</v>
      </c>
      <c r="CJ393" s="62">
        <f t="shared" si="567"/>
        <v>2.2850000000000001</v>
      </c>
      <c r="CK393" s="70">
        <f t="shared" si="512"/>
        <v>1460160</v>
      </c>
      <c r="CL393" s="70">
        <f t="shared" si="568"/>
        <v>433740528</v>
      </c>
      <c r="CM393" s="70">
        <f t="shared" si="569"/>
        <v>8147016089.600071</v>
      </c>
      <c r="CN393" s="70">
        <f t="shared" si="570"/>
        <v>1.2103482747364048E+26</v>
      </c>
      <c r="CO393" s="70">
        <f t="shared" si="571"/>
        <v>351436.79999999999</v>
      </c>
      <c r="CP393" s="99">
        <f t="shared" si="572"/>
        <v>18.783156204393403</v>
      </c>
      <c r="CR393" s="71">
        <f t="shared" si="573"/>
        <v>67</v>
      </c>
      <c r="CS393" s="71">
        <f t="shared" si="574"/>
        <v>14.74</v>
      </c>
      <c r="CT393" s="71">
        <v>1</v>
      </c>
      <c r="CU393" s="62">
        <f t="shared" si="583"/>
        <v>2.6</v>
      </c>
      <c r="CV393" s="70">
        <f t="shared" si="513"/>
        <v>720</v>
      </c>
      <c r="CW393" s="70">
        <f t="shared" si="575"/>
        <v>125424</v>
      </c>
      <c r="CX393" s="70">
        <f t="shared" si="576"/>
        <v>1593306.8578646057</v>
      </c>
      <c r="CY393" s="70">
        <f t="shared" si="577"/>
        <v>1.4695661918957663E+26</v>
      </c>
      <c r="CZ393" s="70">
        <f t="shared" si="578"/>
        <v>351436.79999999999</v>
      </c>
      <c r="DA393" s="99">
        <f t="shared" si="579"/>
        <v>12.703365048671751</v>
      </c>
    </row>
    <row r="394" spans="1:105">
      <c r="A394" s="62">
        <v>8192</v>
      </c>
      <c r="B394" s="62">
        <f t="shared" si="514"/>
        <v>12.933333333333334</v>
      </c>
      <c r="C394" s="83">
        <f t="shared" si="500"/>
        <v>14.74</v>
      </c>
      <c r="D394" s="87"/>
      <c r="E394" s="65">
        <f t="shared" si="515"/>
        <v>2.2904861155901278E+23</v>
      </c>
      <c r="F394" s="62">
        <f t="shared" si="580"/>
        <v>77.600000000000037</v>
      </c>
      <c r="G394" s="66">
        <v>388</v>
      </c>
      <c r="H394" s="71">
        <f t="shared" si="516"/>
        <v>388</v>
      </c>
      <c r="I394" s="71">
        <f t="shared" si="517"/>
        <v>1</v>
      </c>
      <c r="J394" s="71">
        <v>1</v>
      </c>
      <c r="K394" s="62">
        <f t="shared" si="518"/>
        <v>1</v>
      </c>
      <c r="L394" s="70">
        <f t="shared" si="505"/>
        <v>4.4659644435000001E+20</v>
      </c>
      <c r="M394" s="70">
        <f t="shared" si="519"/>
        <v>1.732794204078E+23</v>
      </c>
      <c r="N394" s="70">
        <f t="shared" si="520"/>
        <v>2.290486115590128E+24</v>
      </c>
      <c r="O394" s="70">
        <f t="shared" si="521"/>
        <v>1.1452430577950639E+25</v>
      </c>
      <c r="P394" s="70">
        <f t="shared" si="522"/>
        <v>351709.8666666667</v>
      </c>
      <c r="Q394" s="99">
        <f t="shared" si="499"/>
        <v>13.218454391177223</v>
      </c>
      <c r="S394" s="71">
        <f t="shared" si="523"/>
        <v>378</v>
      </c>
      <c r="T394" s="71">
        <f t="shared" si="524"/>
        <v>2.0499999999999998</v>
      </c>
      <c r="U394" s="71">
        <v>1</v>
      </c>
      <c r="V394" s="62">
        <f t="shared" si="525"/>
        <v>1.05</v>
      </c>
      <c r="W394" s="70">
        <f t="shared" si="506"/>
        <v>5.9546192579999998E+19</v>
      </c>
      <c r="X394" s="70">
        <f t="shared" si="526"/>
        <v>2.3633883835002002E+22</v>
      </c>
      <c r="Y394" s="70">
        <f t="shared" si="527"/>
        <v>1.1738741342399394E+24</v>
      </c>
      <c r="Z394" s="70">
        <f t="shared" si="528"/>
        <v>2.3477482684798809E+25</v>
      </c>
      <c r="AA394" s="70">
        <f t="shared" si="529"/>
        <v>351709.8666666667</v>
      </c>
      <c r="AB394" s="99">
        <f t="shared" si="503"/>
        <v>49.669116698518295</v>
      </c>
      <c r="AD394" s="71">
        <f t="shared" si="530"/>
        <v>353</v>
      </c>
      <c r="AE394" s="71">
        <f t="shared" si="531"/>
        <v>3.2249999999999996</v>
      </c>
      <c r="AF394" s="71">
        <v>1</v>
      </c>
      <c r="AG394" s="62">
        <f t="shared" si="532"/>
        <v>1.175</v>
      </c>
      <c r="AH394" s="70">
        <f t="shared" si="507"/>
        <v>5.18713499808E+18</v>
      </c>
      <c r="AI394" s="70">
        <f t="shared" si="533"/>
        <v>2.1514939188286319E+21</v>
      </c>
      <c r="AJ394" s="70">
        <f t="shared" si="534"/>
        <v>5.7709513459204266E+22</v>
      </c>
      <c r="AK394" s="70">
        <f t="shared" si="535"/>
        <v>3.6934088613890811E+25</v>
      </c>
      <c r="AL394" s="70">
        <f t="shared" si="536"/>
        <v>351709.8666666667</v>
      </c>
      <c r="AM394" s="99">
        <f t="shared" si="581"/>
        <v>26.822996316263755</v>
      </c>
      <c r="AO394" s="71">
        <f t="shared" si="537"/>
        <v>323</v>
      </c>
      <c r="AP394" s="71">
        <f t="shared" si="538"/>
        <v>4.55</v>
      </c>
      <c r="AQ394" s="71">
        <v>1</v>
      </c>
      <c r="AR394" s="62">
        <f t="shared" si="539"/>
        <v>1.325</v>
      </c>
      <c r="AS394" s="70">
        <f t="shared" si="508"/>
        <v>4.44611571264E+17</v>
      </c>
      <c r="AT394" s="70">
        <f t="shared" si="540"/>
        <v>1.9028263721171039E+20</v>
      </c>
      <c r="AU394" s="70">
        <f t="shared" si="541"/>
        <v>1.2721816193768355E+21</v>
      </c>
      <c r="AV394" s="70">
        <f t="shared" si="542"/>
        <v>5.2108559129675409E+25</v>
      </c>
      <c r="AW394" s="70">
        <f t="shared" si="543"/>
        <v>351709.8666666667</v>
      </c>
      <c r="AX394" s="99">
        <f t="shared" si="504"/>
        <v>6.6857472548133403</v>
      </c>
      <c r="AZ394" s="71">
        <f t="shared" si="544"/>
        <v>286</v>
      </c>
      <c r="BA394" s="71">
        <f t="shared" si="545"/>
        <v>6.06</v>
      </c>
      <c r="BB394" s="71">
        <v>1</v>
      </c>
      <c r="BC394" s="62">
        <f t="shared" si="546"/>
        <v>1.51</v>
      </c>
      <c r="BD394" s="70">
        <f t="shared" si="509"/>
        <v>2352442176000000</v>
      </c>
      <c r="BE394" s="70">
        <f t="shared" si="547"/>
        <v>1.01592567812736E+18</v>
      </c>
      <c r="BF394" s="70">
        <f t="shared" si="548"/>
        <v>1.003201969605332E+19</v>
      </c>
      <c r="BG394" s="70">
        <f t="shared" si="549"/>
        <v>6.9401729302380868E+25</v>
      </c>
      <c r="BH394" s="70">
        <f t="shared" si="550"/>
        <v>351709.8666666667</v>
      </c>
      <c r="BI394" s="99">
        <f t="shared" si="502"/>
        <v>9.8747574867338574</v>
      </c>
      <c r="BK394" s="71">
        <f t="shared" si="551"/>
        <v>236</v>
      </c>
      <c r="BL394" s="71">
        <f t="shared" si="552"/>
        <v>7.8199999999999994</v>
      </c>
      <c r="BM394" s="71">
        <v>1</v>
      </c>
      <c r="BN394" s="62">
        <f t="shared" si="553"/>
        <v>1.76</v>
      </c>
      <c r="BO394" s="70">
        <f t="shared" si="510"/>
        <v>755104896000</v>
      </c>
      <c r="BP394" s="70">
        <f t="shared" si="554"/>
        <v>313640369602560</v>
      </c>
      <c r="BQ394" s="70">
        <f t="shared" si="555"/>
        <v>1.2642196850366248E+16</v>
      </c>
      <c r="BR394" s="70">
        <f t="shared" si="556"/>
        <v>8.9558007119573978E+25</v>
      </c>
      <c r="BS394" s="70">
        <f t="shared" si="557"/>
        <v>351709.8666666667</v>
      </c>
      <c r="BT394" s="99">
        <f t="shared" si="501"/>
        <v>40.30793888677735</v>
      </c>
      <c r="BV394" s="71">
        <f t="shared" si="558"/>
        <v>181</v>
      </c>
      <c r="BW394" s="71">
        <f t="shared" si="559"/>
        <v>9.8550000000000004</v>
      </c>
      <c r="BX394" s="71">
        <v>1</v>
      </c>
      <c r="BY394" s="62">
        <f t="shared" si="560"/>
        <v>2.0350000000000001</v>
      </c>
      <c r="BZ394" s="70">
        <f t="shared" si="511"/>
        <v>3872332800</v>
      </c>
      <c r="CA394" s="70">
        <f t="shared" si="561"/>
        <v>1426315701888</v>
      </c>
      <c r="CB394" s="70">
        <f t="shared" si="562"/>
        <v>7779334960959.9111</v>
      </c>
      <c r="CC394" s="70">
        <f t="shared" si="563"/>
        <v>1.1286370334570355E+26</v>
      </c>
      <c r="CD394" s="70">
        <f t="shared" si="564"/>
        <v>351709.8666666667</v>
      </c>
      <c r="CE394" s="99">
        <f t="shared" si="582"/>
        <v>5.454146617514259</v>
      </c>
      <c r="CG394" s="71">
        <f t="shared" si="565"/>
        <v>131</v>
      </c>
      <c r="CH394" s="71">
        <f t="shared" si="566"/>
        <v>12.14</v>
      </c>
      <c r="CI394" s="71">
        <v>1</v>
      </c>
      <c r="CJ394" s="62">
        <f t="shared" si="567"/>
        <v>2.2850000000000001</v>
      </c>
      <c r="CK394" s="70">
        <f t="shared" si="512"/>
        <v>1460160</v>
      </c>
      <c r="CL394" s="70">
        <f t="shared" si="568"/>
        <v>437076993.60000002</v>
      </c>
      <c r="CM394" s="70">
        <f t="shared" si="569"/>
        <v>9358463980.2579784</v>
      </c>
      <c r="CN394" s="70">
        <f t="shared" si="570"/>
        <v>1.3903250721632076E+26</v>
      </c>
      <c r="CO394" s="70">
        <f t="shared" si="571"/>
        <v>351709.8666666667</v>
      </c>
      <c r="CP394" s="99">
        <f t="shared" si="572"/>
        <v>21.411476964679977</v>
      </c>
      <c r="CR394" s="71">
        <f t="shared" si="573"/>
        <v>68</v>
      </c>
      <c r="CS394" s="71">
        <f t="shared" si="574"/>
        <v>14.74</v>
      </c>
      <c r="CT394" s="71">
        <v>1</v>
      </c>
      <c r="CU394" s="62">
        <f t="shared" si="583"/>
        <v>2.6</v>
      </c>
      <c r="CV394" s="70">
        <f t="shared" si="513"/>
        <v>720</v>
      </c>
      <c r="CW394" s="70">
        <f t="shared" si="575"/>
        <v>127296</v>
      </c>
      <c r="CX394" s="70">
        <f t="shared" si="576"/>
        <v>1830228.9666345674</v>
      </c>
      <c r="CY394" s="70">
        <f t="shared" si="577"/>
        <v>1.6880882671899243E+26</v>
      </c>
      <c r="CZ394" s="70">
        <f t="shared" si="578"/>
        <v>351709.8666666667</v>
      </c>
      <c r="DA394" s="99">
        <f t="shared" si="579"/>
        <v>14.377741379419364</v>
      </c>
    </row>
    <row r="395" spans="1:105">
      <c r="A395" s="62">
        <v>8192</v>
      </c>
      <c r="B395" s="62">
        <f t="shared" si="514"/>
        <v>12.966666666666667</v>
      </c>
      <c r="C395" s="83">
        <f t="shared" si="500"/>
        <v>14.74</v>
      </c>
      <c r="D395" s="87"/>
      <c r="E395" s="65">
        <f t="shared" si="515"/>
        <v>2.6310776331219284E+23</v>
      </c>
      <c r="F395" s="62">
        <f t="shared" si="580"/>
        <v>77.80000000000004</v>
      </c>
      <c r="G395" s="66">
        <v>389</v>
      </c>
      <c r="H395" s="71">
        <f t="shared" si="516"/>
        <v>389</v>
      </c>
      <c r="I395" s="71">
        <f t="shared" si="517"/>
        <v>1</v>
      </c>
      <c r="J395" s="71">
        <v>1</v>
      </c>
      <c r="K395" s="62">
        <f t="shared" si="518"/>
        <v>1</v>
      </c>
      <c r="L395" s="70">
        <f t="shared" si="505"/>
        <v>4.4659644435000001E+20</v>
      </c>
      <c r="M395" s="70">
        <f t="shared" si="519"/>
        <v>1.7372601685215E+23</v>
      </c>
      <c r="N395" s="70">
        <f t="shared" si="520"/>
        <v>2.6310776331219286E+24</v>
      </c>
      <c r="O395" s="70">
        <f t="shared" si="521"/>
        <v>1.3155388165609641E+25</v>
      </c>
      <c r="P395" s="70">
        <f t="shared" si="522"/>
        <v>351982.93333333335</v>
      </c>
      <c r="Q395" s="99">
        <f t="shared" si="499"/>
        <v>15.144983352499899</v>
      </c>
      <c r="S395" s="71">
        <f t="shared" si="523"/>
        <v>379</v>
      </c>
      <c r="T395" s="71">
        <f t="shared" si="524"/>
        <v>2.0499999999999998</v>
      </c>
      <c r="U395" s="71">
        <v>1</v>
      </c>
      <c r="V395" s="62">
        <f t="shared" si="525"/>
        <v>1.05</v>
      </c>
      <c r="W395" s="70">
        <f t="shared" si="506"/>
        <v>5.9546192579999998E+19</v>
      </c>
      <c r="X395" s="70">
        <f t="shared" si="526"/>
        <v>2.3696407337211001E+22</v>
      </c>
      <c r="Y395" s="70">
        <f t="shared" si="527"/>
        <v>1.3484272869749872E+24</v>
      </c>
      <c r="Z395" s="70">
        <f t="shared" si="528"/>
        <v>2.6968545739499762E+25</v>
      </c>
      <c r="AA395" s="70">
        <f t="shared" si="529"/>
        <v>351982.93333333335</v>
      </c>
      <c r="AB395" s="99">
        <f t="shared" si="503"/>
        <v>56.904292190214065</v>
      </c>
      <c r="AD395" s="71">
        <f t="shared" si="530"/>
        <v>354</v>
      </c>
      <c r="AE395" s="71">
        <f t="shared" si="531"/>
        <v>3.2249999999999996</v>
      </c>
      <c r="AF395" s="71">
        <v>1</v>
      </c>
      <c r="AG395" s="62">
        <f t="shared" si="532"/>
        <v>1.175</v>
      </c>
      <c r="AH395" s="70">
        <f t="shared" si="507"/>
        <v>5.18713499808E+18</v>
      </c>
      <c r="AI395" s="70">
        <f t="shared" si="533"/>
        <v>2.1575888024513762E+21</v>
      </c>
      <c r="AJ395" s="70">
        <f t="shared" si="534"/>
        <v>6.6290823178267178E+22</v>
      </c>
      <c r="AK395" s="70">
        <f t="shared" si="535"/>
        <v>4.2426126834091096E+25</v>
      </c>
      <c r="AL395" s="70">
        <f t="shared" si="536"/>
        <v>351982.93333333335</v>
      </c>
      <c r="AM395" s="99">
        <f t="shared" si="581"/>
        <v>30.724493519316511</v>
      </c>
      <c r="AO395" s="71">
        <f t="shared" si="537"/>
        <v>324</v>
      </c>
      <c r="AP395" s="71">
        <f t="shared" si="538"/>
        <v>4.55</v>
      </c>
      <c r="AQ395" s="71">
        <v>1</v>
      </c>
      <c r="AR395" s="62">
        <f t="shared" si="539"/>
        <v>1.325</v>
      </c>
      <c r="AS395" s="70">
        <f t="shared" si="508"/>
        <v>4.44611571264E+17</v>
      </c>
      <c r="AT395" s="70">
        <f t="shared" si="540"/>
        <v>1.908717475436352E+20</v>
      </c>
      <c r="AU395" s="70">
        <f t="shared" si="541"/>
        <v>1.4613529334356351E+21</v>
      </c>
      <c r="AV395" s="70">
        <f t="shared" si="542"/>
        <v>5.9857016153523869E+25</v>
      </c>
      <c r="AW395" s="70">
        <f t="shared" si="543"/>
        <v>351982.93333333335</v>
      </c>
      <c r="AX395" s="99">
        <f t="shared" si="504"/>
        <v>7.6562034572536994</v>
      </c>
      <c r="AZ395" s="71">
        <f t="shared" si="544"/>
        <v>287</v>
      </c>
      <c r="BA395" s="71">
        <f t="shared" si="545"/>
        <v>6.06</v>
      </c>
      <c r="BB395" s="71">
        <v>1</v>
      </c>
      <c r="BC395" s="62">
        <f t="shared" si="546"/>
        <v>1.51</v>
      </c>
      <c r="BD395" s="70">
        <f t="shared" si="509"/>
        <v>2352442176000000</v>
      </c>
      <c r="BE395" s="70">
        <f t="shared" si="547"/>
        <v>1.01947786581312E+18</v>
      </c>
      <c r="BF395" s="70">
        <f t="shared" si="548"/>
        <v>1.1523764522154308E+19</v>
      </c>
      <c r="BG395" s="70">
        <f t="shared" si="549"/>
        <v>7.9721652283594427E+25</v>
      </c>
      <c r="BH395" s="70">
        <f t="shared" si="550"/>
        <v>351982.93333333335</v>
      </c>
      <c r="BI395" s="99">
        <f t="shared" si="502"/>
        <v>11.303594622883871</v>
      </c>
      <c r="BK395" s="71">
        <f t="shared" si="551"/>
        <v>237</v>
      </c>
      <c r="BL395" s="71">
        <f t="shared" si="552"/>
        <v>7.8199999999999994</v>
      </c>
      <c r="BM395" s="71">
        <v>1</v>
      </c>
      <c r="BN395" s="62">
        <f t="shared" si="553"/>
        <v>1.76</v>
      </c>
      <c r="BO395" s="70">
        <f t="shared" si="510"/>
        <v>755104896000</v>
      </c>
      <c r="BP395" s="70">
        <f t="shared" si="554"/>
        <v>314969354219520</v>
      </c>
      <c r="BQ395" s="70">
        <f t="shared" si="555"/>
        <v>1.4522070725564404E+16</v>
      </c>
      <c r="BR395" s="70">
        <f t="shared" si="556"/>
        <v>1.0287513545506739E+26</v>
      </c>
      <c r="BS395" s="70">
        <f t="shared" si="557"/>
        <v>351982.93333333335</v>
      </c>
      <c r="BT395" s="99">
        <f t="shared" si="501"/>
        <v>46.106297425504927</v>
      </c>
      <c r="BV395" s="71">
        <f t="shared" si="558"/>
        <v>182</v>
      </c>
      <c r="BW395" s="71">
        <f t="shared" si="559"/>
        <v>9.8550000000000004</v>
      </c>
      <c r="BX395" s="71">
        <v>1</v>
      </c>
      <c r="BY395" s="62">
        <f t="shared" si="560"/>
        <v>2.0350000000000001</v>
      </c>
      <c r="BZ395" s="70">
        <f t="shared" si="511"/>
        <v>3872332800</v>
      </c>
      <c r="CA395" s="70">
        <f t="shared" si="561"/>
        <v>1434195899136</v>
      </c>
      <c r="CB395" s="70">
        <f t="shared" si="562"/>
        <v>8936109272625.5742</v>
      </c>
      <c r="CC395" s="70">
        <f t="shared" si="563"/>
        <v>1.2964635037208303E+26</v>
      </c>
      <c r="CD395" s="70">
        <f t="shared" si="564"/>
        <v>351982.93333333335</v>
      </c>
      <c r="CE395" s="99">
        <f t="shared" si="582"/>
        <v>6.2307452405971446</v>
      </c>
      <c r="CG395" s="71">
        <f t="shared" si="565"/>
        <v>132</v>
      </c>
      <c r="CH395" s="71">
        <f t="shared" si="566"/>
        <v>12.14</v>
      </c>
      <c r="CI395" s="71">
        <v>1</v>
      </c>
      <c r="CJ395" s="62">
        <f t="shared" si="567"/>
        <v>2.2850000000000001</v>
      </c>
      <c r="CK395" s="70">
        <f t="shared" si="512"/>
        <v>1460160</v>
      </c>
      <c r="CL395" s="70">
        <f t="shared" si="568"/>
        <v>440413459.20000005</v>
      </c>
      <c r="CM395" s="70">
        <f t="shared" si="569"/>
        <v>10750052179.421347</v>
      </c>
      <c r="CN395" s="70">
        <f t="shared" si="570"/>
        <v>1.5970641233050106E+26</v>
      </c>
      <c r="CO395" s="70">
        <f t="shared" si="571"/>
        <v>351982.93333333335</v>
      </c>
      <c r="CP395" s="99">
        <f t="shared" si="572"/>
        <v>24.409000122177343</v>
      </c>
      <c r="CR395" s="71">
        <f t="shared" si="573"/>
        <v>69</v>
      </c>
      <c r="CS395" s="71">
        <f t="shared" si="574"/>
        <v>14.74</v>
      </c>
      <c r="CT395" s="71">
        <v>1</v>
      </c>
      <c r="CU395" s="62">
        <f t="shared" si="583"/>
        <v>2.6</v>
      </c>
      <c r="CV395" s="70">
        <f t="shared" si="513"/>
        <v>720</v>
      </c>
      <c r="CW395" s="70">
        <f t="shared" si="575"/>
        <v>129168</v>
      </c>
      <c r="CX395" s="70">
        <f t="shared" si="576"/>
        <v>2102381.003241051</v>
      </c>
      <c r="CY395" s="70">
        <f t="shared" si="577"/>
        <v>1.9391042156108612E+26</v>
      </c>
      <c r="CZ395" s="70">
        <f t="shared" si="578"/>
        <v>351982.93333333335</v>
      </c>
      <c r="DA395" s="99">
        <f t="shared" si="579"/>
        <v>16.27633007587832</v>
      </c>
    </row>
    <row r="396" spans="1:105">
      <c r="A396" s="62">
        <v>8192</v>
      </c>
      <c r="B396" s="62">
        <f t="shared" si="514"/>
        <v>13</v>
      </c>
      <c r="C396" s="83">
        <f t="shared" si="500"/>
        <v>14.74</v>
      </c>
      <c r="D396" s="87"/>
      <c r="E396" s="65">
        <f t="shared" si="515"/>
        <v>3.0223145490366515E+23</v>
      </c>
      <c r="F396" s="62">
        <f t="shared" si="580"/>
        <v>78.000000000000043</v>
      </c>
      <c r="G396" s="66">
        <v>390</v>
      </c>
      <c r="H396" s="71">
        <f t="shared" si="516"/>
        <v>390</v>
      </c>
      <c r="I396" s="71">
        <f t="shared" si="517"/>
        <v>1</v>
      </c>
      <c r="J396" s="71">
        <v>1</v>
      </c>
      <c r="K396" s="62">
        <f t="shared" si="518"/>
        <v>1</v>
      </c>
      <c r="L396" s="70">
        <f t="shared" si="505"/>
        <v>4.4659644435000001E+20</v>
      </c>
      <c r="M396" s="70">
        <f t="shared" si="519"/>
        <v>1.7417261329649999E+23</v>
      </c>
      <c r="N396" s="70">
        <f t="shared" si="520"/>
        <v>3.0223145490366513E+24</v>
      </c>
      <c r="O396" s="70">
        <f t="shared" si="521"/>
        <v>1.5111572745183258E+25</v>
      </c>
      <c r="P396" s="70">
        <f t="shared" si="522"/>
        <v>352256</v>
      </c>
      <c r="Q396" s="99">
        <f t="shared" si="499"/>
        <v>17.352409726388281</v>
      </c>
      <c r="S396" s="71">
        <f t="shared" si="523"/>
        <v>380</v>
      </c>
      <c r="T396" s="71">
        <f t="shared" si="524"/>
        <v>2.0499999999999998</v>
      </c>
      <c r="U396" s="71">
        <v>15</v>
      </c>
      <c r="V396" s="62">
        <f t="shared" si="525"/>
        <v>1.05</v>
      </c>
      <c r="W396" s="70">
        <f t="shared" si="506"/>
        <v>8.9319288870000001E+20</v>
      </c>
      <c r="X396" s="70">
        <f t="shared" si="526"/>
        <v>3.5638396259130004E+23</v>
      </c>
      <c r="Y396" s="70">
        <f t="shared" si="527"/>
        <v>1.5489362063812828E+24</v>
      </c>
      <c r="Z396" s="70">
        <f t="shared" si="528"/>
        <v>3.0978724127625676E+25</v>
      </c>
      <c r="AA396" s="70">
        <f t="shared" si="529"/>
        <v>352256</v>
      </c>
      <c r="AB396" s="99">
        <f t="shared" si="503"/>
        <v>4.3462567594760086</v>
      </c>
      <c r="AD396" s="71">
        <f t="shared" si="530"/>
        <v>355</v>
      </c>
      <c r="AE396" s="71">
        <f t="shared" si="531"/>
        <v>3.2249999999999996</v>
      </c>
      <c r="AF396" s="71">
        <v>1</v>
      </c>
      <c r="AG396" s="62">
        <f t="shared" si="532"/>
        <v>1.175</v>
      </c>
      <c r="AH396" s="70">
        <f t="shared" si="507"/>
        <v>5.18713499808E+18</v>
      </c>
      <c r="AI396" s="70">
        <f t="shared" si="533"/>
        <v>2.1636836860741201E+21</v>
      </c>
      <c r="AJ396" s="70">
        <f t="shared" si="534"/>
        <v>7.6148159536274841E+22</v>
      </c>
      <c r="AK396" s="70">
        <f t="shared" si="535"/>
        <v>4.8734822103216001E+25</v>
      </c>
      <c r="AL396" s="70">
        <f t="shared" si="536"/>
        <v>352256</v>
      </c>
      <c r="AM396" s="99">
        <f t="shared" si="581"/>
        <v>35.193757768928464</v>
      </c>
      <c r="AO396" s="71">
        <f t="shared" si="537"/>
        <v>325</v>
      </c>
      <c r="AP396" s="71">
        <f t="shared" si="538"/>
        <v>4.55</v>
      </c>
      <c r="AQ396" s="71">
        <v>1</v>
      </c>
      <c r="AR396" s="62">
        <f t="shared" si="539"/>
        <v>1.325</v>
      </c>
      <c r="AS396" s="70">
        <f t="shared" si="508"/>
        <v>4.44611571264E+17</v>
      </c>
      <c r="AT396" s="70">
        <f t="shared" si="540"/>
        <v>1.9146085787555997E+20</v>
      </c>
      <c r="AU396" s="70">
        <f t="shared" si="541"/>
        <v>1.6786537107076056E+21</v>
      </c>
      <c r="AV396" s="70">
        <f t="shared" si="542"/>
        <v>6.8757655990583821E+25</v>
      </c>
      <c r="AW396" s="70">
        <f t="shared" si="543"/>
        <v>352256</v>
      </c>
      <c r="AX396" s="99">
        <f t="shared" si="504"/>
        <v>8.767607798971877</v>
      </c>
      <c r="AZ396" s="71">
        <f t="shared" si="544"/>
        <v>288</v>
      </c>
      <c r="BA396" s="71">
        <f t="shared" si="545"/>
        <v>6.06</v>
      </c>
      <c r="BB396" s="71">
        <v>1</v>
      </c>
      <c r="BC396" s="62">
        <f t="shared" si="546"/>
        <v>1.51</v>
      </c>
      <c r="BD396" s="70">
        <f t="shared" si="509"/>
        <v>2352442176000000</v>
      </c>
      <c r="BE396" s="70">
        <f t="shared" si="547"/>
        <v>1.02303005349888E+18</v>
      </c>
      <c r="BF396" s="70">
        <f t="shared" si="548"/>
        <v>1.3237329349971847E+19</v>
      </c>
      <c r="BG396" s="70">
        <f t="shared" si="549"/>
        <v>9.1576130835810531E+25</v>
      </c>
      <c r="BH396" s="70">
        <f t="shared" si="550"/>
        <v>352256</v>
      </c>
      <c r="BI396" s="99">
        <f t="shared" si="502"/>
        <v>12.939335755287603</v>
      </c>
      <c r="BK396" s="71">
        <f t="shared" si="551"/>
        <v>238</v>
      </c>
      <c r="BL396" s="71">
        <f t="shared" si="552"/>
        <v>7.8199999999999994</v>
      </c>
      <c r="BM396" s="71">
        <v>1</v>
      </c>
      <c r="BN396" s="62">
        <f t="shared" si="553"/>
        <v>1.76</v>
      </c>
      <c r="BO396" s="70">
        <f t="shared" si="510"/>
        <v>755104896000</v>
      </c>
      <c r="BP396" s="70">
        <f t="shared" si="554"/>
        <v>316298338836480</v>
      </c>
      <c r="BQ396" s="70">
        <f t="shared" si="555"/>
        <v>1.6681478753606432E+16</v>
      </c>
      <c r="BR396" s="70">
        <f t="shared" si="556"/>
        <v>1.1817249886733306E+26</v>
      </c>
      <c r="BS396" s="70">
        <f t="shared" si="557"/>
        <v>352256</v>
      </c>
      <c r="BT396" s="99">
        <f t="shared" si="501"/>
        <v>52.739697637901372</v>
      </c>
      <c r="BV396" s="71">
        <f t="shared" si="558"/>
        <v>183</v>
      </c>
      <c r="BW396" s="71">
        <f t="shared" si="559"/>
        <v>9.8550000000000004</v>
      </c>
      <c r="BX396" s="71">
        <v>1</v>
      </c>
      <c r="BY396" s="62">
        <f t="shared" si="560"/>
        <v>2.0350000000000001</v>
      </c>
      <c r="BZ396" s="70">
        <f t="shared" si="511"/>
        <v>3872332800</v>
      </c>
      <c r="CA396" s="70">
        <f t="shared" si="561"/>
        <v>1442076096384</v>
      </c>
      <c r="CB396" s="70">
        <f t="shared" si="562"/>
        <v>10264894021538.75</v>
      </c>
      <c r="CC396" s="70">
        <f t="shared" si="563"/>
        <v>1.48924549403781E+26</v>
      </c>
      <c r="CD396" s="70">
        <f t="shared" si="564"/>
        <v>352256</v>
      </c>
      <c r="CE396" s="99">
        <f t="shared" si="582"/>
        <v>7.1181361699829369</v>
      </c>
      <c r="CG396" s="71">
        <f t="shared" si="565"/>
        <v>133</v>
      </c>
      <c r="CH396" s="71">
        <f t="shared" si="566"/>
        <v>12.14</v>
      </c>
      <c r="CI396" s="71">
        <v>1</v>
      </c>
      <c r="CJ396" s="62">
        <f t="shared" si="567"/>
        <v>2.2850000000000001</v>
      </c>
      <c r="CK396" s="70">
        <f t="shared" si="512"/>
        <v>1460160</v>
      </c>
      <c r="CL396" s="70">
        <f t="shared" si="568"/>
        <v>443749924.80000001</v>
      </c>
      <c r="CM396" s="70">
        <f t="shared" si="569"/>
        <v>12348567254.633593</v>
      </c>
      <c r="CN396" s="70">
        <f t="shared" si="570"/>
        <v>1.8345449312652475E+26</v>
      </c>
      <c r="CO396" s="70">
        <f t="shared" si="571"/>
        <v>352256</v>
      </c>
      <c r="CP396" s="99">
        <f t="shared" si="572"/>
        <v>27.827761909366284</v>
      </c>
      <c r="CR396" s="71">
        <f t="shared" si="573"/>
        <v>70</v>
      </c>
      <c r="CS396" s="71">
        <f t="shared" si="574"/>
        <v>14.74</v>
      </c>
      <c r="CT396" s="71">
        <v>1</v>
      </c>
      <c r="CU396" s="62">
        <f t="shared" si="583"/>
        <v>2.6</v>
      </c>
      <c r="CV396" s="70">
        <f t="shared" si="513"/>
        <v>720</v>
      </c>
      <c r="CW396" s="70">
        <f t="shared" si="575"/>
        <v>131040</v>
      </c>
      <c r="CX396" s="70">
        <f t="shared" si="576"/>
        <v>2415001.6000000113</v>
      </c>
      <c r="CY396" s="70">
        <f t="shared" si="577"/>
        <v>2.2274458226400123E+26</v>
      </c>
      <c r="CZ396" s="70">
        <f t="shared" si="578"/>
        <v>352256</v>
      </c>
      <c r="DA396" s="99">
        <f t="shared" si="579"/>
        <v>18.429499389499476</v>
      </c>
    </row>
    <row r="397" spans="1:105">
      <c r="A397" s="62">
        <v>8192</v>
      </c>
      <c r="B397" s="62">
        <f t="shared" si="514"/>
        <v>13.033333333333333</v>
      </c>
      <c r="C397" s="83">
        <f t="shared" si="500"/>
        <v>14.74</v>
      </c>
      <c r="D397" s="87"/>
      <c r="E397" s="65">
        <f t="shared" si="515"/>
        <v>3.4717277507620079E+23</v>
      </c>
      <c r="F397" s="62">
        <f t="shared" si="580"/>
        <v>78.200000000000045</v>
      </c>
      <c r="G397" s="66">
        <v>391</v>
      </c>
      <c r="H397" s="71">
        <f t="shared" si="516"/>
        <v>391</v>
      </c>
      <c r="I397" s="71">
        <f t="shared" si="517"/>
        <v>1</v>
      </c>
      <c r="J397" s="71">
        <v>1</v>
      </c>
      <c r="K397" s="62">
        <f t="shared" si="518"/>
        <v>1</v>
      </c>
      <c r="L397" s="70">
        <f t="shared" si="505"/>
        <v>4.4659644435000001E+20</v>
      </c>
      <c r="M397" s="70">
        <f t="shared" si="519"/>
        <v>1.7461920974084999E+23</v>
      </c>
      <c r="N397" s="70">
        <f t="shared" si="520"/>
        <v>3.4717277507620079E+24</v>
      </c>
      <c r="O397" s="70">
        <f t="shared" si="521"/>
        <v>1.735863875381004E+25</v>
      </c>
      <c r="P397" s="70">
        <f t="shared" si="522"/>
        <v>352529.06666666665</v>
      </c>
      <c r="Q397" s="99">
        <f t="shared" si="499"/>
        <v>19.881705775179903</v>
      </c>
      <c r="S397" s="71">
        <f t="shared" si="523"/>
        <v>381</v>
      </c>
      <c r="T397" s="71">
        <f t="shared" si="524"/>
        <v>2.0499999999999998</v>
      </c>
      <c r="U397" s="71">
        <v>1</v>
      </c>
      <c r="V397" s="62">
        <f t="shared" si="525"/>
        <v>1.05</v>
      </c>
      <c r="W397" s="70">
        <f t="shared" si="506"/>
        <v>8.9319288870000001E+20</v>
      </c>
      <c r="X397" s="70">
        <f t="shared" si="526"/>
        <v>3.5732181512443504E+23</v>
      </c>
      <c r="Y397" s="70">
        <f t="shared" si="527"/>
        <v>1.7792604722655277E+24</v>
      </c>
      <c r="Z397" s="70">
        <f t="shared" si="528"/>
        <v>3.5585209445310578E+25</v>
      </c>
      <c r="AA397" s="70">
        <f t="shared" si="529"/>
        <v>352529.06666666665</v>
      </c>
      <c r="AB397" s="99">
        <f t="shared" si="503"/>
        <v>4.9794342157528551</v>
      </c>
      <c r="AD397" s="71">
        <f t="shared" si="530"/>
        <v>356</v>
      </c>
      <c r="AE397" s="71">
        <f t="shared" si="531"/>
        <v>3.2249999999999996</v>
      </c>
      <c r="AF397" s="71">
        <v>1</v>
      </c>
      <c r="AG397" s="62">
        <f t="shared" si="532"/>
        <v>1.175</v>
      </c>
      <c r="AH397" s="70">
        <f t="shared" si="507"/>
        <v>5.18713499808E+18</v>
      </c>
      <c r="AI397" s="70">
        <f t="shared" si="533"/>
        <v>2.1697785696968641E+21</v>
      </c>
      <c r="AJ397" s="70">
        <f t="shared" si="534"/>
        <v>8.7471265595370685E+22</v>
      </c>
      <c r="AK397" s="70">
        <f t="shared" si="535"/>
        <v>5.5981609981037373E+25</v>
      </c>
      <c r="AL397" s="70">
        <f t="shared" si="536"/>
        <v>352529.06666666665</v>
      </c>
      <c r="AM397" s="99">
        <f t="shared" si="581"/>
        <v>40.313452633828504</v>
      </c>
      <c r="AO397" s="71">
        <f t="shared" si="537"/>
        <v>326</v>
      </c>
      <c r="AP397" s="71">
        <f t="shared" si="538"/>
        <v>4.55</v>
      </c>
      <c r="AQ397" s="71">
        <v>1</v>
      </c>
      <c r="AR397" s="62">
        <f t="shared" si="539"/>
        <v>1.325</v>
      </c>
      <c r="AS397" s="70">
        <f t="shared" si="508"/>
        <v>4.44611571264E+17</v>
      </c>
      <c r="AT397" s="70">
        <f t="shared" si="540"/>
        <v>1.9204996820748481E+20</v>
      </c>
      <c r="AU397" s="70">
        <f t="shared" si="541"/>
        <v>1.9282667560994954E+21</v>
      </c>
      <c r="AV397" s="70">
        <f t="shared" si="542"/>
        <v>7.8981806329835681E+25</v>
      </c>
      <c r="AW397" s="70">
        <f t="shared" si="543"/>
        <v>352529.06666666665</v>
      </c>
      <c r="AX397" s="99">
        <f t="shared" si="504"/>
        <v>10.040442985214431</v>
      </c>
      <c r="AZ397" s="71">
        <f t="shared" si="544"/>
        <v>289</v>
      </c>
      <c r="BA397" s="71">
        <f t="shared" si="545"/>
        <v>6.06</v>
      </c>
      <c r="BB397" s="71">
        <v>1</v>
      </c>
      <c r="BC397" s="62">
        <f t="shared" si="546"/>
        <v>1.51</v>
      </c>
      <c r="BD397" s="70">
        <f t="shared" si="509"/>
        <v>2352442176000000</v>
      </c>
      <c r="BE397" s="70">
        <f t="shared" si="547"/>
        <v>1.02658224118464E+18</v>
      </c>
      <c r="BF397" s="70">
        <f t="shared" si="548"/>
        <v>1.5205698448866634E+19</v>
      </c>
      <c r="BG397" s="70">
        <f t="shared" si="549"/>
        <v>1.0519335084808883E+26</v>
      </c>
      <c r="BH397" s="70">
        <f t="shared" si="550"/>
        <v>352529.06666666665</v>
      </c>
      <c r="BI397" s="99">
        <f t="shared" si="502"/>
        <v>14.811963268836395</v>
      </c>
      <c r="BK397" s="71">
        <f t="shared" si="551"/>
        <v>239</v>
      </c>
      <c r="BL397" s="71">
        <f t="shared" si="552"/>
        <v>7.8199999999999994</v>
      </c>
      <c r="BM397" s="71">
        <v>1</v>
      </c>
      <c r="BN397" s="62">
        <f t="shared" si="553"/>
        <v>1.76</v>
      </c>
      <c r="BO397" s="70">
        <f t="shared" si="510"/>
        <v>755104896000</v>
      </c>
      <c r="BP397" s="70">
        <f t="shared" si="554"/>
        <v>317627323453440</v>
      </c>
      <c r="BQ397" s="70">
        <f t="shared" si="555"/>
        <v>1.9161987203185696E+16</v>
      </c>
      <c r="BR397" s="70">
        <f t="shared" si="556"/>
        <v>1.3574455505479449E+26</v>
      </c>
      <c r="BS397" s="70">
        <f t="shared" si="557"/>
        <v>352529.06666666665</v>
      </c>
      <c r="BT397" s="99">
        <f t="shared" si="501"/>
        <v>60.328522731749786</v>
      </c>
      <c r="BV397" s="71">
        <f t="shared" si="558"/>
        <v>184</v>
      </c>
      <c r="BW397" s="71">
        <f t="shared" si="559"/>
        <v>9.8550000000000004</v>
      </c>
      <c r="BX397" s="71">
        <v>1</v>
      </c>
      <c r="BY397" s="62">
        <f t="shared" si="560"/>
        <v>2.0350000000000001</v>
      </c>
      <c r="BZ397" s="70">
        <f t="shared" si="511"/>
        <v>3872332800</v>
      </c>
      <c r="CA397" s="70">
        <f t="shared" si="561"/>
        <v>1449956293632</v>
      </c>
      <c r="CB397" s="70">
        <f t="shared" si="562"/>
        <v>11791266876760.461</v>
      </c>
      <c r="CC397" s="70">
        <f t="shared" si="563"/>
        <v>1.7106938491879795E+26</v>
      </c>
      <c r="CD397" s="70">
        <f t="shared" si="564"/>
        <v>352529.06666666665</v>
      </c>
      <c r="CE397" s="99">
        <f t="shared" si="582"/>
        <v>8.1321533128591614</v>
      </c>
      <c r="CG397" s="71">
        <f t="shared" si="565"/>
        <v>134</v>
      </c>
      <c r="CH397" s="71">
        <f t="shared" si="566"/>
        <v>12.14</v>
      </c>
      <c r="CI397" s="71">
        <v>1</v>
      </c>
      <c r="CJ397" s="62">
        <f t="shared" si="567"/>
        <v>2.2850000000000001</v>
      </c>
      <c r="CK397" s="70">
        <f t="shared" si="512"/>
        <v>1460160</v>
      </c>
      <c r="CL397" s="70">
        <f t="shared" si="568"/>
        <v>447086390.40000004</v>
      </c>
      <c r="CM397" s="70">
        <f t="shared" si="569"/>
        <v>14184778891.967859</v>
      </c>
      <c r="CN397" s="70">
        <f t="shared" si="570"/>
        <v>2.1073387447125389E+26</v>
      </c>
      <c r="CO397" s="70">
        <f t="shared" si="571"/>
        <v>352529.06666666665</v>
      </c>
      <c r="CP397" s="99">
        <f t="shared" si="572"/>
        <v>31.727154296235671</v>
      </c>
      <c r="CR397" s="71">
        <f t="shared" si="573"/>
        <v>71</v>
      </c>
      <c r="CS397" s="71">
        <f t="shared" si="574"/>
        <v>14.74</v>
      </c>
      <c r="CT397" s="71">
        <v>1</v>
      </c>
      <c r="CU397" s="62">
        <f t="shared" si="583"/>
        <v>2.6</v>
      </c>
      <c r="CV397" s="70">
        <f t="shared" si="513"/>
        <v>720</v>
      </c>
      <c r="CW397" s="70">
        <f t="shared" si="575"/>
        <v>132912</v>
      </c>
      <c r="CX397" s="70">
        <f t="shared" si="576"/>
        <v>2774108.3652352206</v>
      </c>
      <c r="CY397" s="70">
        <f t="shared" si="577"/>
        <v>2.5586633523115999E+26</v>
      </c>
      <c r="CZ397" s="70">
        <f t="shared" si="578"/>
        <v>352529.06666666665</v>
      </c>
      <c r="DA397" s="99">
        <f t="shared" si="579"/>
        <v>20.871767524642024</v>
      </c>
    </row>
    <row r="398" spans="1:105">
      <c r="A398" s="62">
        <v>8192</v>
      </c>
      <c r="B398" s="62">
        <f t="shared" si="514"/>
        <v>13.066666666666666</v>
      </c>
      <c r="C398" s="83">
        <f t="shared" si="500"/>
        <v>14.74</v>
      </c>
      <c r="D398" s="87"/>
      <c r="E398" s="65">
        <f t="shared" si="515"/>
        <v>3.9879679562978749E+23</v>
      </c>
      <c r="F398" s="62">
        <f t="shared" si="580"/>
        <v>78.400000000000048</v>
      </c>
      <c r="G398" s="66">
        <v>392</v>
      </c>
      <c r="H398" s="71">
        <f t="shared" si="516"/>
        <v>392</v>
      </c>
      <c r="I398" s="71">
        <f t="shared" si="517"/>
        <v>1</v>
      </c>
      <c r="J398" s="71">
        <v>1</v>
      </c>
      <c r="K398" s="62">
        <f t="shared" si="518"/>
        <v>1</v>
      </c>
      <c r="L398" s="70">
        <f t="shared" si="505"/>
        <v>4.4659644435000001E+20</v>
      </c>
      <c r="M398" s="70">
        <f t="shared" si="519"/>
        <v>1.7506580618520002E+23</v>
      </c>
      <c r="N398" s="70">
        <f t="shared" si="520"/>
        <v>3.9879679562978749E+24</v>
      </c>
      <c r="O398" s="70">
        <f t="shared" si="521"/>
        <v>1.9939839781489374E+25</v>
      </c>
      <c r="P398" s="70">
        <f t="shared" si="522"/>
        <v>352802.1333333333</v>
      </c>
      <c r="Q398" s="99">
        <f t="shared" si="499"/>
        <v>22.779822303386027</v>
      </c>
      <c r="S398" s="71">
        <f t="shared" si="523"/>
        <v>382</v>
      </c>
      <c r="T398" s="71">
        <f t="shared" si="524"/>
        <v>2.0499999999999998</v>
      </c>
      <c r="U398" s="71">
        <v>1</v>
      </c>
      <c r="V398" s="62">
        <f t="shared" si="525"/>
        <v>1.05</v>
      </c>
      <c r="W398" s="70">
        <f t="shared" si="506"/>
        <v>8.9319288870000001E+20</v>
      </c>
      <c r="X398" s="70">
        <f t="shared" si="526"/>
        <v>3.5825966765756998E+23</v>
      </c>
      <c r="Y398" s="70">
        <f t="shared" si="527"/>
        <v>2.0438335776026595E+24</v>
      </c>
      <c r="Z398" s="70">
        <f t="shared" si="528"/>
        <v>4.0876671552053215E+25</v>
      </c>
      <c r="AA398" s="70">
        <f t="shared" si="529"/>
        <v>352802.1333333333</v>
      </c>
      <c r="AB398" s="99">
        <f t="shared" si="503"/>
        <v>5.7048944162930075</v>
      </c>
      <c r="AD398" s="71">
        <f t="shared" si="530"/>
        <v>357</v>
      </c>
      <c r="AE398" s="71">
        <f t="shared" si="531"/>
        <v>3.2249999999999996</v>
      </c>
      <c r="AF398" s="71">
        <v>1</v>
      </c>
      <c r="AG398" s="62">
        <f t="shared" si="532"/>
        <v>1.175</v>
      </c>
      <c r="AH398" s="70">
        <f t="shared" si="507"/>
        <v>5.18713499808E+18</v>
      </c>
      <c r="AI398" s="70">
        <f t="shared" si="533"/>
        <v>2.1758734533196081E+21</v>
      </c>
      <c r="AJ398" s="70">
        <f t="shared" si="534"/>
        <v>1.0047809889891105E+23</v>
      </c>
      <c r="AK398" s="70">
        <f t="shared" si="535"/>
        <v>6.4305983295303224E+25</v>
      </c>
      <c r="AL398" s="70">
        <f t="shared" si="536"/>
        <v>352802.1333333333</v>
      </c>
      <c r="AM398" s="99">
        <f t="shared" si="581"/>
        <v>46.178282448189826</v>
      </c>
      <c r="AO398" s="71">
        <f t="shared" si="537"/>
        <v>327</v>
      </c>
      <c r="AP398" s="71">
        <f t="shared" si="538"/>
        <v>4.55</v>
      </c>
      <c r="AQ398" s="71">
        <v>1</v>
      </c>
      <c r="AR398" s="62">
        <f t="shared" si="539"/>
        <v>1.325</v>
      </c>
      <c r="AS398" s="70">
        <f t="shared" si="508"/>
        <v>4.44611571264E+17</v>
      </c>
      <c r="AT398" s="70">
        <f t="shared" si="540"/>
        <v>1.9263907853940959E+20</v>
      </c>
      <c r="AU398" s="70">
        <f t="shared" si="541"/>
        <v>2.2149968507269593E+21</v>
      </c>
      <c r="AV398" s="70">
        <f t="shared" si="542"/>
        <v>9.0726271005776653E+25</v>
      </c>
      <c r="AW398" s="70">
        <f t="shared" si="543"/>
        <v>352802.1333333333</v>
      </c>
      <c r="AX398" s="99">
        <f t="shared" si="504"/>
        <v>11.498169880800281</v>
      </c>
      <c r="AZ398" s="71">
        <f t="shared" si="544"/>
        <v>290</v>
      </c>
      <c r="BA398" s="71">
        <f t="shared" si="545"/>
        <v>6.06</v>
      </c>
      <c r="BB398" s="71">
        <v>1</v>
      </c>
      <c r="BC398" s="62">
        <f t="shared" si="546"/>
        <v>1.51</v>
      </c>
      <c r="BD398" s="70">
        <f t="shared" si="509"/>
        <v>2352442176000000</v>
      </c>
      <c r="BE398" s="70">
        <f t="shared" si="547"/>
        <v>1.0301344288704E+18</v>
      </c>
      <c r="BF398" s="70">
        <f t="shared" si="548"/>
        <v>1.7466760794794068E+19</v>
      </c>
      <c r="BG398" s="70">
        <f t="shared" si="549"/>
        <v>1.208354290758256E+26</v>
      </c>
      <c r="BH398" s="70">
        <f t="shared" si="550"/>
        <v>352802.1333333333</v>
      </c>
      <c r="BI398" s="99">
        <f t="shared" si="502"/>
        <v>16.955807227943392</v>
      </c>
      <c r="BK398" s="71">
        <f t="shared" si="551"/>
        <v>240</v>
      </c>
      <c r="BL398" s="71">
        <f t="shared" si="552"/>
        <v>7.8199999999999994</v>
      </c>
      <c r="BM398" s="71">
        <v>15</v>
      </c>
      <c r="BN398" s="62">
        <f t="shared" si="553"/>
        <v>1.76</v>
      </c>
      <c r="BO398" s="70">
        <f t="shared" si="510"/>
        <v>11326573440000</v>
      </c>
      <c r="BP398" s="70">
        <f t="shared" si="554"/>
        <v>4784344621056000</v>
      </c>
      <c r="BQ398" s="70">
        <f t="shared" si="555"/>
        <v>2.2011343178773652E+16</v>
      </c>
      <c r="BR398" s="70">
        <f t="shared" si="556"/>
        <v>1.5592954709124687E+26</v>
      </c>
      <c r="BS398" s="70">
        <f t="shared" si="557"/>
        <v>352802.1333333333</v>
      </c>
      <c r="BT398" s="99">
        <f t="shared" si="501"/>
        <v>4.6007018561959923</v>
      </c>
      <c r="BV398" s="71">
        <f t="shared" si="558"/>
        <v>185</v>
      </c>
      <c r="BW398" s="71">
        <f t="shared" si="559"/>
        <v>9.8550000000000004</v>
      </c>
      <c r="BX398" s="71">
        <v>1</v>
      </c>
      <c r="BY398" s="62">
        <f t="shared" si="560"/>
        <v>2.0350000000000001</v>
      </c>
      <c r="BZ398" s="70">
        <f t="shared" si="511"/>
        <v>3872332800</v>
      </c>
      <c r="CA398" s="70">
        <f t="shared" si="561"/>
        <v>1457836490880</v>
      </c>
      <c r="CB398" s="70">
        <f t="shared" si="562"/>
        <v>13544608864665.773</v>
      </c>
      <c r="CC398" s="70">
        <f t="shared" si="563"/>
        <v>1.9650712104657782E+26</v>
      </c>
      <c r="CD398" s="70">
        <f t="shared" si="564"/>
        <v>352802.1333333333</v>
      </c>
      <c r="CE398" s="99">
        <f t="shared" si="582"/>
        <v>9.2908971269403366</v>
      </c>
      <c r="CG398" s="71">
        <f t="shared" si="565"/>
        <v>135</v>
      </c>
      <c r="CH398" s="71">
        <f t="shared" si="566"/>
        <v>12.14</v>
      </c>
      <c r="CI398" s="71">
        <v>1</v>
      </c>
      <c r="CJ398" s="62">
        <f t="shared" si="567"/>
        <v>2.2850000000000001</v>
      </c>
      <c r="CK398" s="70">
        <f t="shared" si="512"/>
        <v>1460160</v>
      </c>
      <c r="CL398" s="70">
        <f t="shared" si="568"/>
        <v>450422856</v>
      </c>
      <c r="CM398" s="70">
        <f t="shared" si="569"/>
        <v>16294032179.20015</v>
      </c>
      <c r="CN398" s="70">
        <f t="shared" si="570"/>
        <v>2.4206965494728099E+26</v>
      </c>
      <c r="CO398" s="70">
        <f t="shared" si="571"/>
        <v>352802.1333333333</v>
      </c>
      <c r="CP398" s="99">
        <f t="shared" si="572"/>
        <v>36.174967504757682</v>
      </c>
      <c r="CR398" s="71">
        <f t="shared" si="573"/>
        <v>72</v>
      </c>
      <c r="CS398" s="71">
        <f t="shared" si="574"/>
        <v>14.74</v>
      </c>
      <c r="CT398" s="71">
        <v>1</v>
      </c>
      <c r="CU398" s="62">
        <f t="shared" si="583"/>
        <v>2.6</v>
      </c>
      <c r="CV398" s="70">
        <f t="shared" si="513"/>
        <v>720</v>
      </c>
      <c r="CW398" s="70">
        <f t="shared" si="575"/>
        <v>134784</v>
      </c>
      <c r="CX398" s="70">
        <f t="shared" si="576"/>
        <v>3186613.7157292124</v>
      </c>
      <c r="CY398" s="70">
        <f t="shared" si="577"/>
        <v>2.939132383791534E+26</v>
      </c>
      <c r="CZ398" s="70">
        <f t="shared" si="578"/>
        <v>352802.1333333333</v>
      </c>
      <c r="DA398" s="99">
        <f t="shared" si="579"/>
        <v>23.642373840583545</v>
      </c>
    </row>
    <row r="399" spans="1:105">
      <c r="A399" s="62">
        <v>8192</v>
      </c>
      <c r="B399" s="62">
        <f t="shared" si="514"/>
        <v>13.1</v>
      </c>
      <c r="C399" s="83">
        <f t="shared" si="500"/>
        <v>14.74</v>
      </c>
      <c r="D399" s="87"/>
      <c r="E399" s="65">
        <f t="shared" si="515"/>
        <v>4.580972231180257E+23</v>
      </c>
      <c r="F399" s="62">
        <f t="shared" si="580"/>
        <v>78.600000000000037</v>
      </c>
      <c r="G399" s="66">
        <v>393</v>
      </c>
      <c r="H399" s="71">
        <f t="shared" si="516"/>
        <v>393</v>
      </c>
      <c r="I399" s="71">
        <f t="shared" si="517"/>
        <v>1</v>
      </c>
      <c r="J399" s="71">
        <v>1</v>
      </c>
      <c r="K399" s="62">
        <f t="shared" si="518"/>
        <v>1</v>
      </c>
      <c r="L399" s="70">
        <f t="shared" si="505"/>
        <v>4.4659644435000001E+20</v>
      </c>
      <c r="M399" s="70">
        <f t="shared" si="519"/>
        <v>1.7551240262955001E+23</v>
      </c>
      <c r="N399" s="70">
        <f t="shared" si="520"/>
        <v>4.580972231180257E+24</v>
      </c>
      <c r="O399" s="70">
        <f t="shared" si="521"/>
        <v>2.2904861155901283E+25</v>
      </c>
      <c r="P399" s="70">
        <f t="shared" si="522"/>
        <v>353075.20000000001</v>
      </c>
      <c r="Q399" s="99">
        <f t="shared" si="499"/>
        <v>26.100561342375386</v>
      </c>
      <c r="S399" s="71">
        <f t="shared" si="523"/>
        <v>383</v>
      </c>
      <c r="T399" s="71">
        <f t="shared" si="524"/>
        <v>2.0499999999999998</v>
      </c>
      <c r="U399" s="71">
        <v>1</v>
      </c>
      <c r="V399" s="62">
        <f t="shared" si="525"/>
        <v>1.05</v>
      </c>
      <c r="W399" s="70">
        <f t="shared" si="506"/>
        <v>8.9319288870000001E+20</v>
      </c>
      <c r="X399" s="70">
        <f t="shared" si="526"/>
        <v>3.5919752019070498E+23</v>
      </c>
      <c r="Y399" s="70">
        <f t="shared" si="527"/>
        <v>2.34774826847988E+24</v>
      </c>
      <c r="Z399" s="70">
        <f t="shared" si="528"/>
        <v>4.6954965369597636E+25</v>
      </c>
      <c r="AA399" s="70">
        <f t="shared" si="529"/>
        <v>353075.20000000001</v>
      </c>
      <c r="AB399" s="99">
        <f t="shared" si="503"/>
        <v>6.5360926412671629</v>
      </c>
      <c r="AD399" s="71">
        <f t="shared" si="530"/>
        <v>358</v>
      </c>
      <c r="AE399" s="71">
        <f t="shared" si="531"/>
        <v>3.2249999999999996</v>
      </c>
      <c r="AF399" s="71">
        <v>1</v>
      </c>
      <c r="AG399" s="62">
        <f t="shared" si="532"/>
        <v>1.175</v>
      </c>
      <c r="AH399" s="70">
        <f t="shared" si="507"/>
        <v>5.18713499808E+18</v>
      </c>
      <c r="AI399" s="70">
        <f t="shared" si="533"/>
        <v>2.1819683369423523E+21</v>
      </c>
      <c r="AJ399" s="70">
        <f t="shared" si="534"/>
        <v>1.1541902691840853E+23</v>
      </c>
      <c r="AK399" s="70">
        <f t="shared" si="535"/>
        <v>7.386817722778163E+25</v>
      </c>
      <c r="AL399" s="70">
        <f t="shared" si="536"/>
        <v>353075.20000000001</v>
      </c>
      <c r="AM399" s="99">
        <f t="shared" si="581"/>
        <v>52.8967469253693</v>
      </c>
      <c r="AO399" s="71">
        <f t="shared" si="537"/>
        <v>328</v>
      </c>
      <c r="AP399" s="71">
        <f t="shared" si="538"/>
        <v>4.55</v>
      </c>
      <c r="AQ399" s="71">
        <v>1</v>
      </c>
      <c r="AR399" s="62">
        <f t="shared" si="539"/>
        <v>1.325</v>
      </c>
      <c r="AS399" s="70">
        <f t="shared" si="508"/>
        <v>4.44611571264E+17</v>
      </c>
      <c r="AT399" s="70">
        <f t="shared" si="540"/>
        <v>1.932281888713344E+20</v>
      </c>
      <c r="AU399" s="70">
        <f t="shared" si="541"/>
        <v>2.5443632387536716E+21</v>
      </c>
      <c r="AV399" s="70">
        <f t="shared" si="542"/>
        <v>1.0421711825935085E+26</v>
      </c>
      <c r="AW399" s="70">
        <f t="shared" si="543"/>
        <v>353075.20000000001</v>
      </c>
      <c r="AX399" s="99">
        <f t="shared" si="504"/>
        <v>13.167660751857984</v>
      </c>
      <c r="AZ399" s="71">
        <f t="shared" si="544"/>
        <v>291</v>
      </c>
      <c r="BA399" s="71">
        <f t="shared" si="545"/>
        <v>6.06</v>
      </c>
      <c r="BB399" s="71">
        <v>1</v>
      </c>
      <c r="BC399" s="62">
        <f t="shared" si="546"/>
        <v>1.51</v>
      </c>
      <c r="BD399" s="70">
        <f t="shared" si="509"/>
        <v>2352442176000000</v>
      </c>
      <c r="BE399" s="70">
        <f t="shared" si="547"/>
        <v>1.03368661655616E+18</v>
      </c>
      <c r="BF399" s="70">
        <f t="shared" si="548"/>
        <v>2.0064039392106656E+19</v>
      </c>
      <c r="BG399" s="70">
        <f t="shared" si="549"/>
        <v>1.3880345860476177E+26</v>
      </c>
      <c r="BH399" s="70">
        <f t="shared" si="550"/>
        <v>353075.20000000001</v>
      </c>
      <c r="BI399" s="99">
        <f t="shared" si="502"/>
        <v>19.410176228219147</v>
      </c>
      <c r="BK399" s="71">
        <f t="shared" si="551"/>
        <v>241</v>
      </c>
      <c r="BL399" s="71">
        <f t="shared" si="552"/>
        <v>7.8199999999999994</v>
      </c>
      <c r="BM399" s="71">
        <v>1</v>
      </c>
      <c r="BN399" s="62">
        <f t="shared" si="553"/>
        <v>1.76</v>
      </c>
      <c r="BO399" s="70">
        <f t="shared" si="510"/>
        <v>11326573440000</v>
      </c>
      <c r="BP399" s="70">
        <f t="shared" si="554"/>
        <v>4804279390310400</v>
      </c>
      <c r="BQ399" s="70">
        <f t="shared" si="555"/>
        <v>2.52843937007325E+16</v>
      </c>
      <c r="BR399" s="70">
        <f t="shared" si="556"/>
        <v>1.7911601423914802E+26</v>
      </c>
      <c r="BS399" s="70">
        <f t="shared" si="557"/>
        <v>353075.20000000001</v>
      </c>
      <c r="BT399" s="99">
        <f t="shared" si="501"/>
        <v>5.2628899459360747</v>
      </c>
      <c r="BV399" s="71">
        <f t="shared" si="558"/>
        <v>186</v>
      </c>
      <c r="BW399" s="71">
        <f t="shared" si="559"/>
        <v>9.8550000000000004</v>
      </c>
      <c r="BX399" s="71">
        <v>1</v>
      </c>
      <c r="BY399" s="62">
        <f t="shared" si="560"/>
        <v>2.0350000000000001</v>
      </c>
      <c r="BZ399" s="70">
        <f t="shared" si="511"/>
        <v>3872332800</v>
      </c>
      <c r="CA399" s="70">
        <f t="shared" si="561"/>
        <v>1465716688128</v>
      </c>
      <c r="CB399" s="70">
        <f t="shared" si="562"/>
        <v>15558669921919.824</v>
      </c>
      <c r="CC399" s="70">
        <f t="shared" si="563"/>
        <v>2.2572740669140716E+26</v>
      </c>
      <c r="CD399" s="70">
        <f t="shared" si="564"/>
        <v>353075.20000000001</v>
      </c>
      <c r="CE399" s="99">
        <f t="shared" si="582"/>
        <v>10.61505954591485</v>
      </c>
      <c r="CG399" s="71">
        <f t="shared" si="565"/>
        <v>136</v>
      </c>
      <c r="CH399" s="71">
        <f t="shared" si="566"/>
        <v>12.14</v>
      </c>
      <c r="CI399" s="71">
        <v>1</v>
      </c>
      <c r="CJ399" s="62">
        <f t="shared" si="567"/>
        <v>2.2850000000000001</v>
      </c>
      <c r="CK399" s="70">
        <f t="shared" si="512"/>
        <v>1460160</v>
      </c>
      <c r="CL399" s="70">
        <f t="shared" si="568"/>
        <v>453759321.60000002</v>
      </c>
      <c r="CM399" s="70">
        <f t="shared" si="569"/>
        <v>18716927960.515965</v>
      </c>
      <c r="CN399" s="70">
        <f t="shared" si="570"/>
        <v>2.7806501443264162E+26</v>
      </c>
      <c r="CO399" s="70">
        <f t="shared" si="571"/>
        <v>353075.20000000001</v>
      </c>
      <c r="CP399" s="99">
        <f t="shared" si="572"/>
        <v>41.248580623133506</v>
      </c>
      <c r="CR399" s="71">
        <f t="shared" si="573"/>
        <v>73</v>
      </c>
      <c r="CS399" s="71">
        <f t="shared" si="574"/>
        <v>14.74</v>
      </c>
      <c r="CT399" s="71">
        <v>1</v>
      </c>
      <c r="CU399" s="62">
        <f t="shared" si="583"/>
        <v>2.6</v>
      </c>
      <c r="CV399" s="70">
        <f t="shared" si="513"/>
        <v>720</v>
      </c>
      <c r="CW399" s="70">
        <f t="shared" si="575"/>
        <v>136656</v>
      </c>
      <c r="CX399" s="70">
        <f t="shared" si="576"/>
        <v>3660457.9332691361</v>
      </c>
      <c r="CY399" s="70">
        <f t="shared" si="577"/>
        <v>3.3761765343798492E+26</v>
      </c>
      <c r="CZ399" s="70">
        <f t="shared" si="578"/>
        <v>353075.20000000001</v>
      </c>
      <c r="DA399" s="99">
        <f t="shared" si="579"/>
        <v>26.785929145219647</v>
      </c>
    </row>
    <row r="400" spans="1:105">
      <c r="A400" s="62">
        <v>8192</v>
      </c>
      <c r="B400" s="62">
        <f t="shared" si="514"/>
        <v>13.133333333333333</v>
      </c>
      <c r="C400" s="83">
        <f t="shared" si="500"/>
        <v>14.74</v>
      </c>
      <c r="D400" s="87"/>
      <c r="E400" s="65">
        <f t="shared" si="515"/>
        <v>5.2621552662438588E+23</v>
      </c>
      <c r="F400" s="62">
        <f t="shared" si="580"/>
        <v>78.80000000000004</v>
      </c>
      <c r="G400" s="66">
        <v>394</v>
      </c>
      <c r="H400" s="71">
        <f t="shared" si="516"/>
        <v>394</v>
      </c>
      <c r="I400" s="71">
        <f t="shared" si="517"/>
        <v>1</v>
      </c>
      <c r="J400" s="71">
        <v>1</v>
      </c>
      <c r="K400" s="62">
        <f t="shared" si="518"/>
        <v>1</v>
      </c>
      <c r="L400" s="70">
        <f t="shared" si="505"/>
        <v>4.4659644435000001E+20</v>
      </c>
      <c r="M400" s="70">
        <f t="shared" si="519"/>
        <v>1.7595899907390001E+23</v>
      </c>
      <c r="N400" s="70">
        <f t="shared" si="520"/>
        <v>5.2621552662438584E+24</v>
      </c>
      <c r="O400" s="70">
        <f t="shared" si="521"/>
        <v>2.6310776331219295E+25</v>
      </c>
      <c r="P400" s="70">
        <f t="shared" si="522"/>
        <v>353348.26666666666</v>
      </c>
      <c r="Q400" s="99">
        <f t="shared" si="499"/>
        <v>29.905576264581022</v>
      </c>
      <c r="S400" s="71">
        <f t="shared" si="523"/>
        <v>384</v>
      </c>
      <c r="T400" s="71">
        <f t="shared" si="524"/>
        <v>2.0499999999999998</v>
      </c>
      <c r="U400" s="71">
        <v>1</v>
      </c>
      <c r="V400" s="62">
        <f t="shared" si="525"/>
        <v>1.05</v>
      </c>
      <c r="W400" s="70">
        <f t="shared" si="506"/>
        <v>8.9319288870000001E+20</v>
      </c>
      <c r="X400" s="70">
        <f t="shared" si="526"/>
        <v>3.6013537272384005E+23</v>
      </c>
      <c r="Y400" s="70">
        <f t="shared" si="527"/>
        <v>2.6968545739499754E+24</v>
      </c>
      <c r="Z400" s="70">
        <f t="shared" si="528"/>
        <v>5.393709147899954E+25</v>
      </c>
      <c r="AA400" s="70">
        <f t="shared" si="529"/>
        <v>353348.26666666666</v>
      </c>
      <c r="AB400" s="99">
        <f t="shared" si="503"/>
        <v>7.4884467847538669</v>
      </c>
      <c r="AD400" s="71">
        <f t="shared" si="530"/>
        <v>359</v>
      </c>
      <c r="AE400" s="71">
        <f t="shared" si="531"/>
        <v>3.2249999999999996</v>
      </c>
      <c r="AF400" s="71">
        <v>1</v>
      </c>
      <c r="AG400" s="62">
        <f t="shared" si="532"/>
        <v>1.175</v>
      </c>
      <c r="AH400" s="70">
        <f t="shared" si="507"/>
        <v>5.18713499808E+18</v>
      </c>
      <c r="AI400" s="70">
        <f t="shared" si="533"/>
        <v>2.188063220565096E+21</v>
      </c>
      <c r="AJ400" s="70">
        <f t="shared" si="534"/>
        <v>1.3258164635653442E+23</v>
      </c>
      <c r="AK400" s="70">
        <f t="shared" si="535"/>
        <v>8.4852253668182209E+25</v>
      </c>
      <c r="AL400" s="70">
        <f t="shared" si="536"/>
        <v>353348.26666666666</v>
      </c>
      <c r="AM400" s="99">
        <f t="shared" si="581"/>
        <v>60.593151564557388</v>
      </c>
      <c r="AO400" s="71">
        <f t="shared" si="537"/>
        <v>329</v>
      </c>
      <c r="AP400" s="71">
        <f t="shared" si="538"/>
        <v>4.55</v>
      </c>
      <c r="AQ400" s="71">
        <v>1</v>
      </c>
      <c r="AR400" s="62">
        <f t="shared" si="539"/>
        <v>1.325</v>
      </c>
      <c r="AS400" s="70">
        <f t="shared" si="508"/>
        <v>4.44611571264E+17</v>
      </c>
      <c r="AT400" s="70">
        <f t="shared" si="540"/>
        <v>1.938172992032592E+20</v>
      </c>
      <c r="AU400" s="70">
        <f t="shared" si="541"/>
        <v>2.9227058668712713E+21</v>
      </c>
      <c r="AV400" s="70">
        <f t="shared" si="542"/>
        <v>1.1971403230704779E+26</v>
      </c>
      <c r="AW400" s="70">
        <f t="shared" si="543"/>
        <v>353348.26666666666</v>
      </c>
      <c r="AX400" s="99">
        <f t="shared" si="504"/>
        <v>15.079695563223098</v>
      </c>
      <c r="AZ400" s="71">
        <f t="shared" si="544"/>
        <v>292</v>
      </c>
      <c r="BA400" s="71">
        <f t="shared" si="545"/>
        <v>6.06</v>
      </c>
      <c r="BB400" s="71">
        <v>1</v>
      </c>
      <c r="BC400" s="62">
        <f t="shared" si="546"/>
        <v>1.51</v>
      </c>
      <c r="BD400" s="70">
        <f t="shared" si="509"/>
        <v>2352442176000000</v>
      </c>
      <c r="BE400" s="70">
        <f t="shared" si="547"/>
        <v>1.03723880424192E+18</v>
      </c>
      <c r="BF400" s="70">
        <f t="shared" si="548"/>
        <v>2.3047529044308623E+19</v>
      </c>
      <c r="BG400" s="70">
        <f t="shared" si="549"/>
        <v>1.5944330456718889E+26</v>
      </c>
      <c r="BH400" s="70">
        <f t="shared" si="550"/>
        <v>353348.26666666666</v>
      </c>
      <c r="BI400" s="99">
        <f t="shared" si="502"/>
        <v>22.220079840874465</v>
      </c>
      <c r="BK400" s="71">
        <f t="shared" si="551"/>
        <v>242</v>
      </c>
      <c r="BL400" s="71">
        <f t="shared" si="552"/>
        <v>7.8199999999999994</v>
      </c>
      <c r="BM400" s="71">
        <v>1</v>
      </c>
      <c r="BN400" s="62">
        <f t="shared" si="553"/>
        <v>1.76</v>
      </c>
      <c r="BO400" s="70">
        <f t="shared" si="510"/>
        <v>11326573440000</v>
      </c>
      <c r="BP400" s="70">
        <f t="shared" si="554"/>
        <v>4824214159564800</v>
      </c>
      <c r="BQ400" s="70">
        <f t="shared" si="555"/>
        <v>2.904414145112882E+16</v>
      </c>
      <c r="BR400" s="70">
        <f t="shared" si="556"/>
        <v>2.0575027091013488E+26</v>
      </c>
      <c r="BS400" s="70">
        <f t="shared" si="557"/>
        <v>353348.26666666666</v>
      </c>
      <c r="BT400" s="99">
        <f t="shared" si="501"/>
        <v>6.020491729941968</v>
      </c>
      <c r="BV400" s="71">
        <f t="shared" si="558"/>
        <v>187</v>
      </c>
      <c r="BW400" s="71">
        <f t="shared" si="559"/>
        <v>9.8550000000000004</v>
      </c>
      <c r="BX400" s="71">
        <v>1</v>
      </c>
      <c r="BY400" s="62">
        <f t="shared" si="560"/>
        <v>2.0350000000000001</v>
      </c>
      <c r="BZ400" s="70">
        <f t="shared" si="511"/>
        <v>3872332800</v>
      </c>
      <c r="CA400" s="70">
        <f t="shared" si="561"/>
        <v>1473596885376</v>
      </c>
      <c r="CB400" s="70">
        <f t="shared" si="562"/>
        <v>17872218545251.152</v>
      </c>
      <c r="CC400" s="70">
        <f t="shared" si="563"/>
        <v>2.5929270074416613E+26</v>
      </c>
      <c r="CD400" s="70">
        <f t="shared" si="564"/>
        <v>353348.26666666666</v>
      </c>
      <c r="CE400" s="99">
        <f t="shared" si="582"/>
        <v>12.128295548542038</v>
      </c>
      <c r="CG400" s="71">
        <f t="shared" si="565"/>
        <v>137</v>
      </c>
      <c r="CH400" s="71">
        <f t="shared" si="566"/>
        <v>12.14</v>
      </c>
      <c r="CI400" s="71">
        <v>1</v>
      </c>
      <c r="CJ400" s="62">
        <f t="shared" si="567"/>
        <v>2.2850000000000001</v>
      </c>
      <c r="CK400" s="70">
        <f t="shared" si="512"/>
        <v>1460160</v>
      </c>
      <c r="CL400" s="70">
        <f t="shared" si="568"/>
        <v>457095787.20000005</v>
      </c>
      <c r="CM400" s="70">
        <f t="shared" si="569"/>
        <v>21500104358.842701</v>
      </c>
      <c r="CN400" s="70">
        <f t="shared" si="570"/>
        <v>3.194128246610022E+26</v>
      </c>
      <c r="CO400" s="70">
        <f t="shared" si="571"/>
        <v>353348.26666666666</v>
      </c>
      <c r="CP400" s="99">
        <f t="shared" si="572"/>
        <v>47.03632140331986</v>
      </c>
      <c r="CR400" s="71">
        <f t="shared" si="573"/>
        <v>74</v>
      </c>
      <c r="CS400" s="71">
        <f t="shared" si="574"/>
        <v>14.74</v>
      </c>
      <c r="CT400" s="71">
        <v>1</v>
      </c>
      <c r="CU400" s="62">
        <f t="shared" si="583"/>
        <v>2.6</v>
      </c>
      <c r="CV400" s="70">
        <f t="shared" si="513"/>
        <v>720</v>
      </c>
      <c r="CW400" s="70">
        <f t="shared" si="575"/>
        <v>138528</v>
      </c>
      <c r="CX400" s="70">
        <f t="shared" si="576"/>
        <v>4204762.0064821029</v>
      </c>
      <c r="CY400" s="70">
        <f t="shared" si="577"/>
        <v>3.8782084312217237E+26</v>
      </c>
      <c r="CZ400" s="70">
        <f t="shared" si="578"/>
        <v>353348.26666666666</v>
      </c>
      <c r="DA400" s="99">
        <f t="shared" si="579"/>
        <v>30.353156087448767</v>
      </c>
    </row>
    <row r="401" spans="1:105">
      <c r="A401" s="62">
        <v>8192</v>
      </c>
      <c r="B401" s="62">
        <f t="shared" si="514"/>
        <v>13.166666666666666</v>
      </c>
      <c r="C401" s="83">
        <f t="shared" si="500"/>
        <v>14.74</v>
      </c>
      <c r="D401" s="87"/>
      <c r="E401" s="65">
        <f t="shared" si="515"/>
        <v>6.0446290980733056E+23</v>
      </c>
      <c r="F401" s="62">
        <f t="shared" si="580"/>
        <v>79.000000000000043</v>
      </c>
      <c r="G401" s="66">
        <v>395</v>
      </c>
      <c r="H401" s="71">
        <f t="shared" si="516"/>
        <v>395</v>
      </c>
      <c r="I401" s="71">
        <f t="shared" si="517"/>
        <v>1</v>
      </c>
      <c r="J401" s="71">
        <v>1</v>
      </c>
      <c r="K401" s="62">
        <f t="shared" si="518"/>
        <v>1</v>
      </c>
      <c r="L401" s="70">
        <f t="shared" si="505"/>
        <v>4.4659644435000001E+20</v>
      </c>
      <c r="M401" s="70">
        <f t="shared" si="519"/>
        <v>1.7640559551825E+23</v>
      </c>
      <c r="N401" s="70">
        <f t="shared" si="520"/>
        <v>6.0446290980733059E+24</v>
      </c>
      <c r="O401" s="70">
        <f t="shared" si="521"/>
        <v>3.0223145490366528E+25</v>
      </c>
      <c r="P401" s="70">
        <f t="shared" si="522"/>
        <v>353621.33333333331</v>
      </c>
      <c r="Q401" s="99">
        <f t="shared" ref="Q401:Q464" si="584">N401/M401</f>
        <v>34.265517940716116</v>
      </c>
      <c r="S401" s="71">
        <f t="shared" si="523"/>
        <v>385</v>
      </c>
      <c r="T401" s="71">
        <f t="shared" si="524"/>
        <v>2.0499999999999998</v>
      </c>
      <c r="U401" s="71">
        <v>1</v>
      </c>
      <c r="V401" s="62">
        <f t="shared" si="525"/>
        <v>1.05</v>
      </c>
      <c r="W401" s="70">
        <f t="shared" si="506"/>
        <v>8.9319288870000001E+20</v>
      </c>
      <c r="X401" s="70">
        <f t="shared" si="526"/>
        <v>3.6107322525697505E+23</v>
      </c>
      <c r="Y401" s="70">
        <f t="shared" si="527"/>
        <v>3.0978724127625673E+24</v>
      </c>
      <c r="Z401" s="70">
        <f t="shared" si="528"/>
        <v>6.1957448255251377E+25</v>
      </c>
      <c r="AA401" s="70">
        <f t="shared" si="529"/>
        <v>353621.33333333331</v>
      </c>
      <c r="AB401" s="99">
        <f t="shared" si="503"/>
        <v>8.5796237329916067</v>
      </c>
      <c r="AD401" s="71">
        <f t="shared" si="530"/>
        <v>360</v>
      </c>
      <c r="AE401" s="71">
        <f t="shared" si="531"/>
        <v>3.2249999999999996</v>
      </c>
      <c r="AF401" s="71">
        <v>15</v>
      </c>
      <c r="AG401" s="62">
        <f t="shared" si="532"/>
        <v>1.175</v>
      </c>
      <c r="AH401" s="70">
        <f t="shared" si="507"/>
        <v>7.7807024971200004E+19</v>
      </c>
      <c r="AI401" s="70">
        <f t="shared" si="533"/>
        <v>3.2912371562817604E+22</v>
      </c>
      <c r="AJ401" s="70">
        <f t="shared" si="534"/>
        <v>1.5229631907254972E+23</v>
      </c>
      <c r="AK401" s="70">
        <f t="shared" si="535"/>
        <v>9.7469644206432037E+25</v>
      </c>
      <c r="AL401" s="70">
        <f t="shared" si="536"/>
        <v>353621.33333333331</v>
      </c>
      <c r="AM401" s="99">
        <f t="shared" si="581"/>
        <v>4.627327410359114</v>
      </c>
      <c r="AO401" s="71">
        <f t="shared" si="537"/>
        <v>330</v>
      </c>
      <c r="AP401" s="71">
        <f t="shared" si="538"/>
        <v>4.55</v>
      </c>
      <c r="AQ401" s="71">
        <v>1</v>
      </c>
      <c r="AR401" s="62">
        <f t="shared" si="539"/>
        <v>1.325</v>
      </c>
      <c r="AS401" s="70">
        <f t="shared" si="508"/>
        <v>4.44611571264E+17</v>
      </c>
      <c r="AT401" s="70">
        <f t="shared" si="540"/>
        <v>1.9440640953518398E+20</v>
      </c>
      <c r="AU401" s="70">
        <f t="shared" si="541"/>
        <v>3.3573074214152123E+21</v>
      </c>
      <c r="AV401" s="70">
        <f t="shared" si="542"/>
        <v>1.3751531198116769E+26</v>
      </c>
      <c r="AW401" s="70">
        <f t="shared" si="543"/>
        <v>353621.33333333331</v>
      </c>
      <c r="AX401" s="99">
        <f t="shared" si="504"/>
        <v>17.26953051312643</v>
      </c>
      <c r="AZ401" s="71">
        <f t="shared" si="544"/>
        <v>293</v>
      </c>
      <c r="BA401" s="71">
        <f t="shared" si="545"/>
        <v>6.06</v>
      </c>
      <c r="BB401" s="71">
        <v>1</v>
      </c>
      <c r="BC401" s="62">
        <f t="shared" si="546"/>
        <v>1.51</v>
      </c>
      <c r="BD401" s="70">
        <f t="shared" si="509"/>
        <v>2352442176000000</v>
      </c>
      <c r="BE401" s="70">
        <f t="shared" si="547"/>
        <v>1.04079099192768E+18</v>
      </c>
      <c r="BF401" s="70">
        <f t="shared" si="548"/>
        <v>2.6474658699943698E+19</v>
      </c>
      <c r="BG401" s="70">
        <f t="shared" si="549"/>
        <v>1.8315226167162113E+26</v>
      </c>
      <c r="BH401" s="70">
        <f t="shared" si="550"/>
        <v>353621.33333333331</v>
      </c>
      <c r="BI401" s="99">
        <f t="shared" si="502"/>
        <v>25.437055955787237</v>
      </c>
      <c r="BK401" s="71">
        <f t="shared" si="551"/>
        <v>243</v>
      </c>
      <c r="BL401" s="71">
        <f t="shared" si="552"/>
        <v>7.8199999999999994</v>
      </c>
      <c r="BM401" s="71">
        <v>1</v>
      </c>
      <c r="BN401" s="62">
        <f t="shared" si="553"/>
        <v>1.76</v>
      </c>
      <c r="BO401" s="70">
        <f t="shared" si="510"/>
        <v>11326573440000</v>
      </c>
      <c r="BP401" s="70">
        <f t="shared" si="554"/>
        <v>4844148928819200</v>
      </c>
      <c r="BQ401" s="70">
        <f t="shared" si="555"/>
        <v>3.3362957507212876E+16</v>
      </c>
      <c r="BR401" s="70">
        <f t="shared" si="556"/>
        <v>2.3634499773466626E+26</v>
      </c>
      <c r="BS401" s="70">
        <f t="shared" si="557"/>
        <v>353621.33333333331</v>
      </c>
      <c r="BT401" s="99">
        <f t="shared" si="501"/>
        <v>6.887269156554475</v>
      </c>
      <c r="BV401" s="71">
        <f t="shared" si="558"/>
        <v>188</v>
      </c>
      <c r="BW401" s="71">
        <f t="shared" si="559"/>
        <v>9.8550000000000004</v>
      </c>
      <c r="BX401" s="71">
        <v>1</v>
      </c>
      <c r="BY401" s="62">
        <f t="shared" si="560"/>
        <v>2.0350000000000001</v>
      </c>
      <c r="BZ401" s="70">
        <f t="shared" si="511"/>
        <v>3872332800</v>
      </c>
      <c r="CA401" s="70">
        <f t="shared" si="561"/>
        <v>1481477082624</v>
      </c>
      <c r="CB401" s="70">
        <f t="shared" si="562"/>
        <v>20529788043077.504</v>
      </c>
      <c r="CC401" s="70">
        <f t="shared" si="563"/>
        <v>2.9784909880756217E+26</v>
      </c>
      <c r="CD401" s="70">
        <f t="shared" si="564"/>
        <v>353621.33333333331</v>
      </c>
      <c r="CE401" s="99">
        <f t="shared" si="582"/>
        <v>13.857648075605081</v>
      </c>
      <c r="CG401" s="71">
        <f t="shared" si="565"/>
        <v>138</v>
      </c>
      <c r="CH401" s="71">
        <f t="shared" si="566"/>
        <v>12.14</v>
      </c>
      <c r="CI401" s="71">
        <v>1</v>
      </c>
      <c r="CJ401" s="62">
        <f t="shared" si="567"/>
        <v>2.2850000000000001</v>
      </c>
      <c r="CK401" s="70">
        <f t="shared" si="512"/>
        <v>1460160</v>
      </c>
      <c r="CL401" s="70">
        <f t="shared" si="568"/>
        <v>460432252.80000001</v>
      </c>
      <c r="CM401" s="70">
        <f t="shared" si="569"/>
        <v>24697134509.267193</v>
      </c>
      <c r="CN401" s="70">
        <f t="shared" si="570"/>
        <v>3.6690898625304971E+26</v>
      </c>
      <c r="CO401" s="70">
        <f t="shared" si="571"/>
        <v>353621.33333333331</v>
      </c>
      <c r="CP401" s="99">
        <f t="shared" si="572"/>
        <v>53.639019332546617</v>
      </c>
      <c r="CR401" s="71">
        <f t="shared" si="573"/>
        <v>75</v>
      </c>
      <c r="CS401" s="71">
        <f t="shared" si="574"/>
        <v>14.74</v>
      </c>
      <c r="CT401" s="71">
        <v>1</v>
      </c>
      <c r="CU401" s="62">
        <f t="shared" si="583"/>
        <v>2.6</v>
      </c>
      <c r="CV401" s="70">
        <f t="shared" si="513"/>
        <v>720</v>
      </c>
      <c r="CW401" s="70">
        <f t="shared" si="575"/>
        <v>140400</v>
      </c>
      <c r="CX401" s="70">
        <f t="shared" si="576"/>
        <v>4830003.2000000235</v>
      </c>
      <c r="CY401" s="70">
        <f t="shared" si="577"/>
        <v>4.454891645280026E+26</v>
      </c>
      <c r="CZ401" s="70">
        <f t="shared" si="578"/>
        <v>353621.33333333331</v>
      </c>
      <c r="DA401" s="99">
        <f t="shared" si="579"/>
        <v>34.401732193732364</v>
      </c>
    </row>
    <row r="402" spans="1:105">
      <c r="A402" s="62">
        <v>8192</v>
      </c>
      <c r="B402" s="62">
        <f t="shared" si="514"/>
        <v>13.2</v>
      </c>
      <c r="C402" s="83">
        <f t="shared" si="500"/>
        <v>14.74</v>
      </c>
      <c r="D402" s="87"/>
      <c r="E402" s="65">
        <f t="shared" si="515"/>
        <v>6.9434555015240171E+23</v>
      </c>
      <c r="F402" s="62">
        <f t="shared" si="580"/>
        <v>79.200000000000045</v>
      </c>
      <c r="G402" s="66">
        <v>396</v>
      </c>
      <c r="H402" s="71">
        <f t="shared" si="516"/>
        <v>396</v>
      </c>
      <c r="I402" s="71">
        <f t="shared" si="517"/>
        <v>1</v>
      </c>
      <c r="J402" s="71">
        <v>1</v>
      </c>
      <c r="K402" s="62">
        <f t="shared" si="518"/>
        <v>1</v>
      </c>
      <c r="L402" s="70">
        <f t="shared" si="505"/>
        <v>4.4659644435000001E+20</v>
      </c>
      <c r="M402" s="70">
        <f t="shared" si="519"/>
        <v>1.768521919626E+23</v>
      </c>
      <c r="N402" s="70">
        <f t="shared" si="520"/>
        <v>6.9434555015240169E+24</v>
      </c>
      <c r="O402" s="70">
        <f t="shared" si="521"/>
        <v>3.4717277507620084E+25</v>
      </c>
      <c r="P402" s="70">
        <f t="shared" si="522"/>
        <v>353894.40000000002</v>
      </c>
      <c r="Q402" s="99">
        <f t="shared" si="584"/>
        <v>39.261348273208803</v>
      </c>
      <c r="S402" s="71">
        <f t="shared" si="523"/>
        <v>386</v>
      </c>
      <c r="T402" s="71">
        <f t="shared" si="524"/>
        <v>2.0499999999999998</v>
      </c>
      <c r="U402" s="71">
        <v>1</v>
      </c>
      <c r="V402" s="62">
        <f t="shared" si="525"/>
        <v>1.05</v>
      </c>
      <c r="W402" s="70">
        <f t="shared" si="506"/>
        <v>8.9319288870000001E+20</v>
      </c>
      <c r="X402" s="70">
        <f t="shared" si="526"/>
        <v>3.6201107779011005E+23</v>
      </c>
      <c r="Y402" s="70">
        <f t="shared" si="527"/>
        <v>3.5585209445310566E+24</v>
      </c>
      <c r="Z402" s="70">
        <f t="shared" si="528"/>
        <v>7.1170418890621174E+25</v>
      </c>
      <c r="AA402" s="70">
        <f t="shared" si="529"/>
        <v>353894.40000000002</v>
      </c>
      <c r="AB402" s="99">
        <f t="shared" si="503"/>
        <v>9.8298675450872448</v>
      </c>
      <c r="AD402" s="71">
        <f t="shared" si="530"/>
        <v>361</v>
      </c>
      <c r="AE402" s="71">
        <f t="shared" si="531"/>
        <v>3.2249999999999996</v>
      </c>
      <c r="AF402" s="71">
        <v>1</v>
      </c>
      <c r="AG402" s="62">
        <f t="shared" si="532"/>
        <v>1.175</v>
      </c>
      <c r="AH402" s="70">
        <f t="shared" si="507"/>
        <v>7.7807024971200004E+19</v>
      </c>
      <c r="AI402" s="70">
        <f t="shared" si="533"/>
        <v>3.3003794817158763E+22</v>
      </c>
      <c r="AJ402" s="70">
        <f t="shared" si="534"/>
        <v>1.7494253119074147E+23</v>
      </c>
      <c r="AK402" s="70">
        <f t="shared" si="535"/>
        <v>1.1196321996207476E+26</v>
      </c>
      <c r="AL402" s="70">
        <f t="shared" si="536"/>
        <v>353894.40000000002</v>
      </c>
      <c r="AM402" s="99">
        <f t="shared" si="581"/>
        <v>5.3006792752143879</v>
      </c>
      <c r="AO402" s="71">
        <f t="shared" si="537"/>
        <v>331</v>
      </c>
      <c r="AP402" s="71">
        <f t="shared" si="538"/>
        <v>4.55</v>
      </c>
      <c r="AQ402" s="71">
        <v>1</v>
      </c>
      <c r="AR402" s="62">
        <f t="shared" si="539"/>
        <v>1.325</v>
      </c>
      <c r="AS402" s="70">
        <f t="shared" si="508"/>
        <v>4.44611571264E+17</v>
      </c>
      <c r="AT402" s="70">
        <f t="shared" si="540"/>
        <v>1.9499551986710879E+20</v>
      </c>
      <c r="AU402" s="70">
        <f t="shared" si="541"/>
        <v>3.8565335121989914E+21</v>
      </c>
      <c r="AV402" s="70">
        <f t="shared" si="542"/>
        <v>1.579636126596714E+26</v>
      </c>
      <c r="AW402" s="70">
        <f t="shared" si="543"/>
        <v>353894.40000000002</v>
      </c>
      <c r="AX402" s="99">
        <f t="shared" si="504"/>
        <v>19.777549324349881</v>
      </c>
      <c r="AZ402" s="71">
        <f t="shared" si="544"/>
        <v>294</v>
      </c>
      <c r="BA402" s="71">
        <f t="shared" si="545"/>
        <v>6.06</v>
      </c>
      <c r="BB402" s="71">
        <v>1</v>
      </c>
      <c r="BC402" s="62">
        <f t="shared" si="546"/>
        <v>1.51</v>
      </c>
      <c r="BD402" s="70">
        <f t="shared" si="509"/>
        <v>2352442176000000</v>
      </c>
      <c r="BE402" s="70">
        <f t="shared" si="547"/>
        <v>1.04434317961344E+18</v>
      </c>
      <c r="BF402" s="70">
        <f t="shared" si="548"/>
        <v>3.0411396897733272E+19</v>
      </c>
      <c r="BG402" s="70">
        <f t="shared" si="549"/>
        <v>2.103867016961777E+26</v>
      </c>
      <c r="BH402" s="70">
        <f t="shared" si="550"/>
        <v>353894.40000000002</v>
      </c>
      <c r="BI402" s="99">
        <f t="shared" si="502"/>
        <v>29.120118263222579</v>
      </c>
      <c r="BK402" s="71">
        <f t="shared" si="551"/>
        <v>244</v>
      </c>
      <c r="BL402" s="71">
        <f t="shared" si="552"/>
        <v>7.8199999999999994</v>
      </c>
      <c r="BM402" s="71">
        <v>1</v>
      </c>
      <c r="BN402" s="62">
        <f t="shared" si="553"/>
        <v>1.76</v>
      </c>
      <c r="BO402" s="70">
        <f t="shared" si="510"/>
        <v>11326573440000</v>
      </c>
      <c r="BP402" s="70">
        <f t="shared" si="554"/>
        <v>4864083698073600</v>
      </c>
      <c r="BQ402" s="70">
        <f t="shared" si="555"/>
        <v>3.8323974406371416E+16</v>
      </c>
      <c r="BR402" s="70">
        <f t="shared" si="556"/>
        <v>2.7148911010958906E+26</v>
      </c>
      <c r="BS402" s="70">
        <f t="shared" si="557"/>
        <v>353894.40000000002</v>
      </c>
      <c r="BT402" s="99">
        <f t="shared" si="501"/>
        <v>7.8789710015782557</v>
      </c>
      <c r="BV402" s="71">
        <f t="shared" si="558"/>
        <v>189</v>
      </c>
      <c r="BW402" s="71">
        <f t="shared" si="559"/>
        <v>9.8550000000000004</v>
      </c>
      <c r="BX402" s="71">
        <v>1</v>
      </c>
      <c r="BY402" s="62">
        <f t="shared" si="560"/>
        <v>2.0350000000000001</v>
      </c>
      <c r="BZ402" s="70">
        <f t="shared" si="511"/>
        <v>3872332800</v>
      </c>
      <c r="CA402" s="70">
        <f t="shared" si="561"/>
        <v>1489357279872</v>
      </c>
      <c r="CB402" s="70">
        <f t="shared" si="562"/>
        <v>23582533753520.926</v>
      </c>
      <c r="CC402" s="70">
        <f t="shared" si="563"/>
        <v>3.4213876983759596E+26</v>
      </c>
      <c r="CD402" s="70">
        <f t="shared" si="564"/>
        <v>353894.40000000002</v>
      </c>
      <c r="CE402" s="99">
        <f t="shared" si="582"/>
        <v>15.834033963662288</v>
      </c>
      <c r="CG402" s="71">
        <f t="shared" si="565"/>
        <v>139</v>
      </c>
      <c r="CH402" s="71">
        <f t="shared" si="566"/>
        <v>12.14</v>
      </c>
      <c r="CI402" s="71">
        <v>1</v>
      </c>
      <c r="CJ402" s="62">
        <f t="shared" si="567"/>
        <v>2.2850000000000001</v>
      </c>
      <c r="CK402" s="70">
        <f t="shared" si="512"/>
        <v>1460160</v>
      </c>
      <c r="CL402" s="70">
        <f t="shared" si="568"/>
        <v>463768718.40000004</v>
      </c>
      <c r="CM402" s="70">
        <f t="shared" si="569"/>
        <v>28369557783.93573</v>
      </c>
      <c r="CN402" s="70">
        <f t="shared" si="570"/>
        <v>4.2146774894250784E+26</v>
      </c>
      <c r="CO402" s="70">
        <f t="shared" si="571"/>
        <v>353894.40000000002</v>
      </c>
      <c r="CP402" s="99">
        <f t="shared" si="572"/>
        <v>61.171779506411248</v>
      </c>
      <c r="CR402" s="71">
        <f t="shared" si="573"/>
        <v>76</v>
      </c>
      <c r="CS402" s="71">
        <f t="shared" si="574"/>
        <v>14.74</v>
      </c>
      <c r="CT402" s="71">
        <v>1</v>
      </c>
      <c r="CU402" s="62">
        <f t="shared" si="583"/>
        <v>2.6</v>
      </c>
      <c r="CV402" s="70">
        <f t="shared" si="513"/>
        <v>720</v>
      </c>
      <c r="CW402" s="70">
        <f t="shared" si="575"/>
        <v>142272</v>
      </c>
      <c r="CX402" s="70">
        <f t="shared" si="576"/>
        <v>5548216.7304704441</v>
      </c>
      <c r="CY402" s="70">
        <f t="shared" si="577"/>
        <v>5.1173267046232012E+26</v>
      </c>
      <c r="CZ402" s="70">
        <f t="shared" si="578"/>
        <v>353894.40000000002</v>
      </c>
      <c r="DA402" s="99">
        <f t="shared" si="579"/>
        <v>38.997249848673277</v>
      </c>
    </row>
    <row r="403" spans="1:105">
      <c r="A403" s="62">
        <v>8192</v>
      </c>
      <c r="B403" s="62">
        <f t="shared" si="514"/>
        <v>13.233333333333333</v>
      </c>
      <c r="C403" s="83">
        <f t="shared" si="500"/>
        <v>14.74</v>
      </c>
      <c r="D403" s="87"/>
      <c r="E403" s="65">
        <f t="shared" si="515"/>
        <v>7.9759359125957512E+23</v>
      </c>
      <c r="F403" s="62">
        <f t="shared" si="580"/>
        <v>79.400000000000034</v>
      </c>
      <c r="G403" s="66">
        <v>397</v>
      </c>
      <c r="H403" s="71">
        <f t="shared" si="516"/>
        <v>397</v>
      </c>
      <c r="I403" s="71">
        <f t="shared" si="517"/>
        <v>1</v>
      </c>
      <c r="J403" s="71">
        <v>1</v>
      </c>
      <c r="K403" s="62">
        <f t="shared" si="518"/>
        <v>1</v>
      </c>
      <c r="L403" s="70">
        <f t="shared" si="505"/>
        <v>4.4659644435000001E+20</v>
      </c>
      <c r="M403" s="70">
        <f t="shared" si="519"/>
        <v>1.7729878840695E+23</v>
      </c>
      <c r="N403" s="70">
        <f t="shared" si="520"/>
        <v>7.975935912595751E+24</v>
      </c>
      <c r="O403" s="70">
        <f t="shared" si="521"/>
        <v>3.9879679562978756E+25</v>
      </c>
      <c r="P403" s="70">
        <f t="shared" si="522"/>
        <v>354167.46666666667</v>
      </c>
      <c r="Q403" s="99">
        <f t="shared" si="584"/>
        <v>44.985845556308945</v>
      </c>
      <c r="S403" s="71">
        <f t="shared" si="523"/>
        <v>387</v>
      </c>
      <c r="T403" s="71">
        <f t="shared" si="524"/>
        <v>2.0499999999999998</v>
      </c>
      <c r="U403" s="71">
        <v>1</v>
      </c>
      <c r="V403" s="62">
        <f t="shared" si="525"/>
        <v>1.05</v>
      </c>
      <c r="W403" s="70">
        <f t="shared" si="506"/>
        <v>8.9319288870000001E+20</v>
      </c>
      <c r="X403" s="70">
        <f t="shared" si="526"/>
        <v>3.6294893032324505E+23</v>
      </c>
      <c r="Y403" s="70">
        <f t="shared" si="527"/>
        <v>4.0876671552053206E+24</v>
      </c>
      <c r="Z403" s="70">
        <f t="shared" si="528"/>
        <v>8.1753343104106447E+25</v>
      </c>
      <c r="AA403" s="70">
        <f t="shared" si="529"/>
        <v>354167.46666666667</v>
      </c>
      <c r="AB403" s="99">
        <f t="shared" si="503"/>
        <v>11.262375540175345</v>
      </c>
      <c r="AD403" s="71">
        <f t="shared" si="530"/>
        <v>362</v>
      </c>
      <c r="AE403" s="71">
        <f t="shared" si="531"/>
        <v>3.2249999999999996</v>
      </c>
      <c r="AF403" s="71">
        <v>1</v>
      </c>
      <c r="AG403" s="62">
        <f t="shared" si="532"/>
        <v>1.175</v>
      </c>
      <c r="AH403" s="70">
        <f t="shared" si="507"/>
        <v>7.7807024971200004E+19</v>
      </c>
      <c r="AI403" s="70">
        <f t="shared" si="533"/>
        <v>3.3095218071499922E+22</v>
      </c>
      <c r="AJ403" s="70">
        <f t="shared" si="534"/>
        <v>2.009561977978222E+23</v>
      </c>
      <c r="AK403" s="70">
        <f t="shared" si="535"/>
        <v>1.2861196659060647E+26</v>
      </c>
      <c r="AL403" s="70">
        <f t="shared" si="536"/>
        <v>354167.46666666667</v>
      </c>
      <c r="AM403" s="99">
        <f t="shared" si="581"/>
        <v>6.0720614489884994</v>
      </c>
      <c r="AO403" s="71">
        <f t="shared" si="537"/>
        <v>332</v>
      </c>
      <c r="AP403" s="71">
        <f t="shared" si="538"/>
        <v>4.55</v>
      </c>
      <c r="AQ403" s="71">
        <v>1</v>
      </c>
      <c r="AR403" s="62">
        <f t="shared" si="539"/>
        <v>1.325</v>
      </c>
      <c r="AS403" s="70">
        <f t="shared" si="508"/>
        <v>4.44611571264E+17</v>
      </c>
      <c r="AT403" s="70">
        <f t="shared" si="540"/>
        <v>1.9558463019903363E+20</v>
      </c>
      <c r="AU403" s="70">
        <f t="shared" si="541"/>
        <v>4.4299937014539202E+21</v>
      </c>
      <c r="AV403" s="70">
        <f t="shared" si="542"/>
        <v>1.8145254201155334E+26</v>
      </c>
      <c r="AW403" s="70">
        <f t="shared" si="543"/>
        <v>354167.46666666667</v>
      </c>
      <c r="AX403" s="99">
        <f t="shared" si="504"/>
        <v>22.650009343504173</v>
      </c>
      <c r="AZ403" s="71">
        <f t="shared" si="544"/>
        <v>295</v>
      </c>
      <c r="BA403" s="71">
        <f t="shared" si="545"/>
        <v>6.06</v>
      </c>
      <c r="BB403" s="71">
        <v>1</v>
      </c>
      <c r="BC403" s="62">
        <f t="shared" si="546"/>
        <v>1.51</v>
      </c>
      <c r="BD403" s="70">
        <f t="shared" si="509"/>
        <v>2352442176000000</v>
      </c>
      <c r="BE403" s="70">
        <f t="shared" si="547"/>
        <v>1.0478953672992E+18</v>
      </c>
      <c r="BF403" s="70">
        <f t="shared" si="548"/>
        <v>3.4933521589588152E+19</v>
      </c>
      <c r="BG403" s="70">
        <f t="shared" si="549"/>
        <v>2.4167085815165124E+26</v>
      </c>
      <c r="BH403" s="70">
        <f t="shared" si="550"/>
        <v>354167.46666666667</v>
      </c>
      <c r="BI403" s="99">
        <f t="shared" si="502"/>
        <v>33.336841329515842</v>
      </c>
      <c r="BK403" s="71">
        <f t="shared" si="551"/>
        <v>245</v>
      </c>
      <c r="BL403" s="71">
        <f t="shared" si="552"/>
        <v>7.8199999999999994</v>
      </c>
      <c r="BM403" s="71">
        <v>1</v>
      </c>
      <c r="BN403" s="62">
        <f t="shared" si="553"/>
        <v>1.76</v>
      </c>
      <c r="BO403" s="70">
        <f t="shared" si="510"/>
        <v>11326573440000</v>
      </c>
      <c r="BP403" s="70">
        <f t="shared" si="554"/>
        <v>4884018467328000</v>
      </c>
      <c r="BQ403" s="70">
        <f t="shared" si="555"/>
        <v>4.4022686357547304E+16</v>
      </c>
      <c r="BR403" s="70">
        <f t="shared" si="556"/>
        <v>3.1185909418249381E+26</v>
      </c>
      <c r="BS403" s="70">
        <f t="shared" si="557"/>
        <v>354167.46666666667</v>
      </c>
      <c r="BT403" s="99">
        <f t="shared" si="501"/>
        <v>9.0136199631594955</v>
      </c>
      <c r="BV403" s="71">
        <f t="shared" si="558"/>
        <v>190</v>
      </c>
      <c r="BW403" s="71">
        <f t="shared" si="559"/>
        <v>9.8550000000000004</v>
      </c>
      <c r="BX403" s="71">
        <v>1</v>
      </c>
      <c r="BY403" s="62">
        <f t="shared" si="560"/>
        <v>2.0350000000000001</v>
      </c>
      <c r="BZ403" s="70">
        <f t="shared" si="511"/>
        <v>3872332800</v>
      </c>
      <c r="CA403" s="70">
        <f t="shared" si="561"/>
        <v>1497237477120</v>
      </c>
      <c r="CB403" s="70">
        <f t="shared" si="562"/>
        <v>27089217729331.547</v>
      </c>
      <c r="CC403" s="70">
        <f t="shared" si="563"/>
        <v>3.9301424209315563E+26</v>
      </c>
      <c r="CD403" s="70">
        <f t="shared" si="564"/>
        <v>354167.46666666667</v>
      </c>
      <c r="CE403" s="99">
        <f t="shared" si="582"/>
        <v>18.092799668252233</v>
      </c>
      <c r="CG403" s="71">
        <f t="shared" si="565"/>
        <v>140</v>
      </c>
      <c r="CH403" s="71">
        <f t="shared" si="566"/>
        <v>12.14</v>
      </c>
      <c r="CI403" s="71">
        <v>14</v>
      </c>
      <c r="CJ403" s="62">
        <f t="shared" si="567"/>
        <v>2.2850000000000001</v>
      </c>
      <c r="CK403" s="70">
        <f t="shared" si="512"/>
        <v>20442240</v>
      </c>
      <c r="CL403" s="70">
        <f t="shared" si="568"/>
        <v>6539472576</v>
      </c>
      <c r="CM403" s="70">
        <f t="shared" si="569"/>
        <v>32588064358.400307</v>
      </c>
      <c r="CN403" s="70">
        <f t="shared" si="570"/>
        <v>4.8413930989456212E+26</v>
      </c>
      <c r="CO403" s="70">
        <f t="shared" si="571"/>
        <v>354167.46666666667</v>
      </c>
      <c r="CP403" s="99">
        <f t="shared" si="572"/>
        <v>4.9832863399411105</v>
      </c>
      <c r="CR403" s="71">
        <f t="shared" si="573"/>
        <v>77</v>
      </c>
      <c r="CS403" s="71">
        <f t="shared" si="574"/>
        <v>14.74</v>
      </c>
      <c r="CT403" s="71">
        <v>1</v>
      </c>
      <c r="CU403" s="62">
        <f t="shared" si="583"/>
        <v>2.6</v>
      </c>
      <c r="CV403" s="70">
        <f t="shared" si="513"/>
        <v>720</v>
      </c>
      <c r="CW403" s="70">
        <f t="shared" si="575"/>
        <v>144144</v>
      </c>
      <c r="CX403" s="70">
        <f t="shared" si="576"/>
        <v>6373227.4314584266</v>
      </c>
      <c r="CY403" s="70">
        <f t="shared" si="577"/>
        <v>5.8782647675830687E+26</v>
      </c>
      <c r="CZ403" s="70">
        <f t="shared" si="578"/>
        <v>354167.46666666667</v>
      </c>
      <c r="DA403" s="99">
        <f t="shared" si="579"/>
        <v>44.214309520052353</v>
      </c>
    </row>
    <row r="404" spans="1:105">
      <c r="A404" s="62">
        <v>8192</v>
      </c>
      <c r="B404" s="62">
        <f t="shared" si="514"/>
        <v>13.266666666666667</v>
      </c>
      <c r="C404" s="83">
        <f t="shared" si="500"/>
        <v>14.74</v>
      </c>
      <c r="D404" s="87"/>
      <c r="E404" s="65">
        <f t="shared" si="515"/>
        <v>9.1619444623605154E+23</v>
      </c>
      <c r="F404" s="62">
        <f t="shared" si="580"/>
        <v>79.600000000000037</v>
      </c>
      <c r="G404" s="66">
        <v>398</v>
      </c>
      <c r="H404" s="71">
        <f t="shared" si="516"/>
        <v>398</v>
      </c>
      <c r="I404" s="71">
        <f t="shared" si="517"/>
        <v>1</v>
      </c>
      <c r="J404" s="71">
        <v>1</v>
      </c>
      <c r="K404" s="62">
        <f t="shared" si="518"/>
        <v>1</v>
      </c>
      <c r="L404" s="70">
        <f t="shared" si="505"/>
        <v>4.4659644435000001E+20</v>
      </c>
      <c r="M404" s="70">
        <f t="shared" si="519"/>
        <v>1.7774538485129999E+23</v>
      </c>
      <c r="N404" s="70">
        <f t="shared" si="520"/>
        <v>9.1619444623605151E+24</v>
      </c>
      <c r="O404" s="70">
        <f t="shared" si="521"/>
        <v>4.5809722311802574E+25</v>
      </c>
      <c r="P404" s="70">
        <f t="shared" si="522"/>
        <v>354440.53333333333</v>
      </c>
      <c r="Q404" s="99">
        <f t="shared" si="584"/>
        <v>51.545329686198635</v>
      </c>
      <c r="S404" s="71">
        <f t="shared" si="523"/>
        <v>388</v>
      </c>
      <c r="T404" s="71">
        <f t="shared" si="524"/>
        <v>2.0499999999999998</v>
      </c>
      <c r="U404" s="71">
        <v>1</v>
      </c>
      <c r="V404" s="62">
        <f t="shared" si="525"/>
        <v>1.05</v>
      </c>
      <c r="W404" s="70">
        <f t="shared" si="506"/>
        <v>8.9319288870000001E+20</v>
      </c>
      <c r="X404" s="70">
        <f t="shared" si="526"/>
        <v>3.6388678285638005E+23</v>
      </c>
      <c r="Y404" s="70">
        <f t="shared" si="527"/>
        <v>4.6954965369597621E+24</v>
      </c>
      <c r="Z404" s="70">
        <f t="shared" si="528"/>
        <v>9.3909930739195272E+25</v>
      </c>
      <c r="AA404" s="70">
        <f t="shared" si="529"/>
        <v>354440.53333333333</v>
      </c>
      <c r="AB404" s="99">
        <f t="shared" si="503"/>
        <v>12.903729286625381</v>
      </c>
      <c r="AD404" s="71">
        <f t="shared" si="530"/>
        <v>363</v>
      </c>
      <c r="AE404" s="71">
        <f t="shared" si="531"/>
        <v>3.2249999999999996</v>
      </c>
      <c r="AF404" s="71">
        <v>1</v>
      </c>
      <c r="AG404" s="62">
        <f t="shared" si="532"/>
        <v>1.175</v>
      </c>
      <c r="AH404" s="70">
        <f t="shared" si="507"/>
        <v>7.7807024971200004E+19</v>
      </c>
      <c r="AI404" s="70">
        <f t="shared" si="533"/>
        <v>3.3186641325841086E+22</v>
      </c>
      <c r="AJ404" s="70">
        <f t="shared" si="534"/>
        <v>2.3083805383681716E+23</v>
      </c>
      <c r="AK404" s="70">
        <f t="shared" si="535"/>
        <v>1.4773635445556329E+26</v>
      </c>
      <c r="AL404" s="70">
        <f t="shared" si="536"/>
        <v>354440.53333333333</v>
      </c>
      <c r="AM404" s="99">
        <f t="shared" si="581"/>
        <v>6.9557522127758364</v>
      </c>
      <c r="AO404" s="71">
        <f t="shared" si="537"/>
        <v>333</v>
      </c>
      <c r="AP404" s="71">
        <f t="shared" si="538"/>
        <v>4.55</v>
      </c>
      <c r="AQ404" s="71">
        <v>1</v>
      </c>
      <c r="AR404" s="62">
        <f t="shared" si="539"/>
        <v>1.325</v>
      </c>
      <c r="AS404" s="70">
        <f t="shared" si="508"/>
        <v>4.44611571264E+17</v>
      </c>
      <c r="AT404" s="70">
        <f t="shared" si="540"/>
        <v>1.961737405309584E+20</v>
      </c>
      <c r="AU404" s="70">
        <f t="shared" si="541"/>
        <v>5.0887264775073442E+21</v>
      </c>
      <c r="AV404" s="70">
        <f t="shared" si="542"/>
        <v>2.084342365187017E+26</v>
      </c>
      <c r="AW404" s="70">
        <f t="shared" si="543"/>
        <v>354440.53333333333</v>
      </c>
      <c r="AX404" s="99">
        <f t="shared" si="504"/>
        <v>25.93989625591243</v>
      </c>
      <c r="AZ404" s="71">
        <f t="shared" si="544"/>
        <v>296</v>
      </c>
      <c r="BA404" s="71">
        <f t="shared" si="545"/>
        <v>6.06</v>
      </c>
      <c r="BB404" s="71">
        <v>1</v>
      </c>
      <c r="BC404" s="62">
        <f t="shared" si="546"/>
        <v>1.51</v>
      </c>
      <c r="BD404" s="70">
        <f t="shared" si="509"/>
        <v>2352442176000000</v>
      </c>
      <c r="BE404" s="70">
        <f t="shared" si="547"/>
        <v>1.05144755498496E+18</v>
      </c>
      <c r="BF404" s="70">
        <f t="shared" si="548"/>
        <v>4.012807878421332E+19</v>
      </c>
      <c r="BG404" s="70">
        <f t="shared" si="549"/>
        <v>2.7760691720952358E+26</v>
      </c>
      <c r="BH404" s="70">
        <f t="shared" si="550"/>
        <v>354440.53333333333</v>
      </c>
      <c r="BI404" s="99">
        <f t="shared" si="502"/>
        <v>38.164603259539</v>
      </c>
      <c r="BK404" s="71">
        <f t="shared" si="551"/>
        <v>246</v>
      </c>
      <c r="BL404" s="71">
        <f t="shared" si="552"/>
        <v>7.8199999999999994</v>
      </c>
      <c r="BM404" s="71">
        <v>1</v>
      </c>
      <c r="BN404" s="62">
        <f t="shared" si="553"/>
        <v>1.76</v>
      </c>
      <c r="BO404" s="70">
        <f t="shared" si="510"/>
        <v>11326573440000</v>
      </c>
      <c r="BP404" s="70">
        <f t="shared" si="554"/>
        <v>4903953236582400</v>
      </c>
      <c r="BQ404" s="70">
        <f t="shared" si="555"/>
        <v>5.0568787401465008E+16</v>
      </c>
      <c r="BR404" s="70">
        <f t="shared" si="556"/>
        <v>3.5823202847829612E+26</v>
      </c>
      <c r="BS404" s="70">
        <f t="shared" si="557"/>
        <v>354440.53333333333</v>
      </c>
      <c r="BT404" s="99">
        <f t="shared" si="501"/>
        <v>10.311841276183694</v>
      </c>
      <c r="BV404" s="71">
        <f t="shared" si="558"/>
        <v>191</v>
      </c>
      <c r="BW404" s="71">
        <f t="shared" si="559"/>
        <v>9.8550000000000004</v>
      </c>
      <c r="BX404" s="71">
        <v>1</v>
      </c>
      <c r="BY404" s="62">
        <f t="shared" si="560"/>
        <v>2.0350000000000001</v>
      </c>
      <c r="BZ404" s="70">
        <f t="shared" si="511"/>
        <v>3872332800</v>
      </c>
      <c r="CA404" s="70">
        <f t="shared" si="561"/>
        <v>1505117674368</v>
      </c>
      <c r="CB404" s="70">
        <f t="shared" si="562"/>
        <v>31117339843839.668</v>
      </c>
      <c r="CC404" s="70">
        <f t="shared" si="563"/>
        <v>4.5145481338281439E+26</v>
      </c>
      <c r="CD404" s="70">
        <f t="shared" si="564"/>
        <v>354440.53333333333</v>
      </c>
      <c r="CE404" s="99">
        <f t="shared" si="582"/>
        <v>20.674356811938882</v>
      </c>
      <c r="CG404" s="71">
        <f t="shared" si="565"/>
        <v>141</v>
      </c>
      <c r="CH404" s="71">
        <f t="shared" si="566"/>
        <v>12.14</v>
      </c>
      <c r="CI404" s="71">
        <v>1</v>
      </c>
      <c r="CJ404" s="62">
        <f t="shared" si="567"/>
        <v>2.2850000000000001</v>
      </c>
      <c r="CK404" s="70">
        <f t="shared" si="512"/>
        <v>20442240</v>
      </c>
      <c r="CL404" s="70">
        <f t="shared" si="568"/>
        <v>6586183094.4000006</v>
      </c>
      <c r="CM404" s="70">
        <f t="shared" si="569"/>
        <v>37433855921.031937</v>
      </c>
      <c r="CN404" s="70">
        <f t="shared" si="570"/>
        <v>5.5613002886528324E+26</v>
      </c>
      <c r="CO404" s="70">
        <f t="shared" si="571"/>
        <v>354440.53333333333</v>
      </c>
      <c r="CP404" s="99">
        <f t="shared" si="572"/>
        <v>5.6836949997428139</v>
      </c>
      <c r="CR404" s="71">
        <f t="shared" si="573"/>
        <v>78</v>
      </c>
      <c r="CS404" s="71">
        <f t="shared" si="574"/>
        <v>14.74</v>
      </c>
      <c r="CT404" s="71">
        <v>1</v>
      </c>
      <c r="CU404" s="62">
        <f t="shared" si="583"/>
        <v>2.6</v>
      </c>
      <c r="CV404" s="70">
        <f t="shared" si="513"/>
        <v>720</v>
      </c>
      <c r="CW404" s="70">
        <f t="shared" si="575"/>
        <v>146016</v>
      </c>
      <c r="CX404" s="70">
        <f t="shared" si="576"/>
        <v>7320915.8665382732</v>
      </c>
      <c r="CY404" s="70">
        <f t="shared" si="577"/>
        <v>6.7523530687596998E+26</v>
      </c>
      <c r="CZ404" s="70">
        <f t="shared" si="578"/>
        <v>354440.53333333333</v>
      </c>
      <c r="DA404" s="99">
        <f t="shared" si="579"/>
        <v>50.137764810282938</v>
      </c>
    </row>
    <row r="405" spans="1:105">
      <c r="A405" s="62">
        <v>8192</v>
      </c>
      <c r="B405" s="62">
        <f t="shared" si="514"/>
        <v>13.3</v>
      </c>
      <c r="C405" s="83">
        <f t="shared" si="500"/>
        <v>14.74</v>
      </c>
      <c r="D405" s="87"/>
      <c r="E405" s="65">
        <f t="shared" si="515"/>
        <v>1.0524310532487719E+24</v>
      </c>
      <c r="F405" s="62">
        <f t="shared" si="580"/>
        <v>79.80000000000004</v>
      </c>
      <c r="G405" s="66">
        <v>399</v>
      </c>
      <c r="H405" s="71">
        <f t="shared" si="516"/>
        <v>399</v>
      </c>
      <c r="I405" s="71">
        <f t="shared" si="517"/>
        <v>1</v>
      </c>
      <c r="J405" s="71">
        <v>1</v>
      </c>
      <c r="K405" s="62">
        <f t="shared" si="518"/>
        <v>1</v>
      </c>
      <c r="L405" s="70">
        <f t="shared" si="505"/>
        <v>4.4659644435000001E+20</v>
      </c>
      <c r="M405" s="70">
        <f t="shared" si="519"/>
        <v>1.7819198129564999E+23</v>
      </c>
      <c r="N405" s="70">
        <f t="shared" si="520"/>
        <v>1.0524310532487719E+25</v>
      </c>
      <c r="O405" s="70">
        <f t="shared" si="521"/>
        <v>5.2621552662438599E+25</v>
      </c>
      <c r="P405" s="70">
        <f t="shared" si="522"/>
        <v>354713.59999999998</v>
      </c>
      <c r="Q405" s="99">
        <f t="shared" si="584"/>
        <v>59.061639339573567</v>
      </c>
      <c r="S405" s="71">
        <f t="shared" si="523"/>
        <v>389</v>
      </c>
      <c r="T405" s="71">
        <f t="shared" si="524"/>
        <v>2.0499999999999998</v>
      </c>
      <c r="U405" s="71">
        <v>1</v>
      </c>
      <c r="V405" s="62">
        <f t="shared" si="525"/>
        <v>1.05</v>
      </c>
      <c r="W405" s="70">
        <f t="shared" si="506"/>
        <v>8.9319288870000001E+20</v>
      </c>
      <c r="X405" s="70">
        <f t="shared" si="526"/>
        <v>3.6482463538951498E+23</v>
      </c>
      <c r="Y405" s="70">
        <f t="shared" si="527"/>
        <v>5.393709147899953E+24</v>
      </c>
      <c r="Z405" s="70">
        <f t="shared" si="528"/>
        <v>1.0787418295799912E+26</v>
      </c>
      <c r="AA405" s="70">
        <f t="shared" si="529"/>
        <v>354713.59999999998</v>
      </c>
      <c r="AB405" s="99">
        <f t="shared" si="503"/>
        <v>14.784388510773709</v>
      </c>
      <c r="AD405" s="71">
        <f t="shared" si="530"/>
        <v>364</v>
      </c>
      <c r="AE405" s="71">
        <f t="shared" si="531"/>
        <v>3.2249999999999996</v>
      </c>
      <c r="AF405" s="71">
        <v>1</v>
      </c>
      <c r="AG405" s="62">
        <f t="shared" si="532"/>
        <v>1.175</v>
      </c>
      <c r="AH405" s="70">
        <f t="shared" si="507"/>
        <v>7.7807024971200004E+19</v>
      </c>
      <c r="AI405" s="70">
        <f t="shared" si="533"/>
        <v>3.3278064580182241E+22</v>
      </c>
      <c r="AJ405" s="70">
        <f t="shared" si="534"/>
        <v>2.6516329271306891E+23</v>
      </c>
      <c r="AK405" s="70">
        <f t="shared" si="535"/>
        <v>1.6970450733636445E+26</v>
      </c>
      <c r="AL405" s="70">
        <f t="shared" si="536"/>
        <v>354713.59999999998</v>
      </c>
      <c r="AM405" s="99">
        <f t="shared" si="581"/>
        <v>7.968110407207365</v>
      </c>
      <c r="AO405" s="71">
        <f t="shared" si="537"/>
        <v>334</v>
      </c>
      <c r="AP405" s="71">
        <f t="shared" si="538"/>
        <v>4.55</v>
      </c>
      <c r="AQ405" s="71">
        <v>1</v>
      </c>
      <c r="AR405" s="62">
        <f t="shared" si="539"/>
        <v>1.325</v>
      </c>
      <c r="AS405" s="70">
        <f t="shared" si="508"/>
        <v>4.44611571264E+17</v>
      </c>
      <c r="AT405" s="70">
        <f t="shared" si="540"/>
        <v>1.9676285086288321E+20</v>
      </c>
      <c r="AU405" s="70">
        <f t="shared" si="541"/>
        <v>5.8454117337425427E+21</v>
      </c>
      <c r="AV405" s="70">
        <f t="shared" si="542"/>
        <v>2.3942806461409558E+26</v>
      </c>
      <c r="AW405" s="70">
        <f t="shared" si="543"/>
        <v>354713.59999999998</v>
      </c>
      <c r="AX405" s="99">
        <f t="shared" si="504"/>
        <v>29.707903235331731</v>
      </c>
      <c r="AZ405" s="71">
        <f t="shared" si="544"/>
        <v>297</v>
      </c>
      <c r="BA405" s="71">
        <f t="shared" si="545"/>
        <v>6.06</v>
      </c>
      <c r="BB405" s="71">
        <v>1</v>
      </c>
      <c r="BC405" s="62">
        <f t="shared" si="546"/>
        <v>1.51</v>
      </c>
      <c r="BD405" s="70">
        <f t="shared" si="509"/>
        <v>2352442176000000</v>
      </c>
      <c r="BE405" s="70">
        <f t="shared" si="547"/>
        <v>1.05499974267072E+18</v>
      </c>
      <c r="BF405" s="70">
        <f t="shared" si="548"/>
        <v>4.6095058088617255E+19</v>
      </c>
      <c r="BG405" s="70">
        <f t="shared" si="549"/>
        <v>3.1888660913437785E+26</v>
      </c>
      <c r="BH405" s="70">
        <f t="shared" si="550"/>
        <v>354713.59999999998</v>
      </c>
      <c r="BI405" s="99">
        <f t="shared" si="502"/>
        <v>43.692008845355858</v>
      </c>
      <c r="BK405" s="71">
        <f t="shared" si="551"/>
        <v>247</v>
      </c>
      <c r="BL405" s="71">
        <f t="shared" si="552"/>
        <v>7.8199999999999994</v>
      </c>
      <c r="BM405" s="71">
        <v>1</v>
      </c>
      <c r="BN405" s="62">
        <f t="shared" si="553"/>
        <v>1.76</v>
      </c>
      <c r="BO405" s="70">
        <f t="shared" si="510"/>
        <v>11326573440000</v>
      </c>
      <c r="BP405" s="70">
        <f t="shared" si="554"/>
        <v>4923888005836800</v>
      </c>
      <c r="BQ405" s="70">
        <f t="shared" si="555"/>
        <v>5.8088282902257672E+16</v>
      </c>
      <c r="BR405" s="70">
        <f t="shared" si="556"/>
        <v>4.1150054182026982E+26</v>
      </c>
      <c r="BS405" s="70">
        <f t="shared" si="557"/>
        <v>354713.59999999998</v>
      </c>
      <c r="BT405" s="99">
        <f t="shared" si="501"/>
        <v>11.79723885543285</v>
      </c>
      <c r="BV405" s="71">
        <f t="shared" si="558"/>
        <v>192</v>
      </c>
      <c r="BW405" s="71">
        <f t="shared" si="559"/>
        <v>9.8550000000000004</v>
      </c>
      <c r="BX405" s="71">
        <v>1</v>
      </c>
      <c r="BY405" s="62">
        <f t="shared" si="560"/>
        <v>2.0350000000000001</v>
      </c>
      <c r="BZ405" s="70">
        <f t="shared" si="511"/>
        <v>3872332800</v>
      </c>
      <c r="CA405" s="70">
        <f t="shared" si="561"/>
        <v>1512997871616</v>
      </c>
      <c r="CB405" s="70">
        <f t="shared" si="562"/>
        <v>35744437090502.32</v>
      </c>
      <c r="CC405" s="70">
        <f t="shared" si="563"/>
        <v>5.1858540148833239E+26</v>
      </c>
      <c r="CD405" s="70">
        <f t="shared" si="564"/>
        <v>354713.59999999998</v>
      </c>
      <c r="CE405" s="99">
        <f t="shared" si="582"/>
        <v>23.624909037264189</v>
      </c>
      <c r="CG405" s="71">
        <f t="shared" si="565"/>
        <v>142</v>
      </c>
      <c r="CH405" s="71">
        <f t="shared" si="566"/>
        <v>12.14</v>
      </c>
      <c r="CI405" s="71">
        <v>1</v>
      </c>
      <c r="CJ405" s="62">
        <f t="shared" si="567"/>
        <v>2.2850000000000001</v>
      </c>
      <c r="CK405" s="70">
        <f t="shared" si="512"/>
        <v>20442240</v>
      </c>
      <c r="CL405" s="70">
        <f t="shared" si="568"/>
        <v>6632893612.8000002</v>
      </c>
      <c r="CM405" s="70">
        <f t="shared" si="569"/>
        <v>43000208717.68541</v>
      </c>
      <c r="CN405" s="70">
        <f t="shared" si="570"/>
        <v>6.3882564932200453E+26</v>
      </c>
      <c r="CO405" s="70">
        <f t="shared" si="571"/>
        <v>354713.59999999998</v>
      </c>
      <c r="CP405" s="99">
        <f t="shared" si="572"/>
        <v>6.482873271886139</v>
      </c>
      <c r="CR405" s="71">
        <f t="shared" si="573"/>
        <v>79</v>
      </c>
      <c r="CS405" s="71">
        <f t="shared" si="574"/>
        <v>14.74</v>
      </c>
      <c r="CT405" s="71">
        <v>1</v>
      </c>
      <c r="CU405" s="62">
        <f t="shared" si="583"/>
        <v>2.6</v>
      </c>
      <c r="CV405" s="70">
        <f t="shared" si="513"/>
        <v>720</v>
      </c>
      <c r="CW405" s="70">
        <f t="shared" si="575"/>
        <v>147888</v>
      </c>
      <c r="CX405" s="70">
        <f t="shared" si="576"/>
        <v>8409524.0129642077</v>
      </c>
      <c r="CY405" s="70">
        <f t="shared" si="577"/>
        <v>7.7564168624434488E+26</v>
      </c>
      <c r="CZ405" s="70">
        <f t="shared" si="578"/>
        <v>354713.59999999998</v>
      </c>
      <c r="DA405" s="99">
        <f t="shared" si="579"/>
        <v>56.864140518258466</v>
      </c>
    </row>
    <row r="406" spans="1:105">
      <c r="A406" s="110">
        <v>8192</v>
      </c>
      <c r="B406" s="110">
        <f>G406/30</f>
        <v>13.333333333333334</v>
      </c>
      <c r="C406" s="83">
        <f t="shared" ref="C406:C469" si="585">IF(D406&gt;0,C405+D406,C405)</f>
        <v>14.74</v>
      </c>
      <c r="D406" s="111"/>
      <c r="E406" s="112">
        <f t="shared" si="515"/>
        <v>1.2089258196146617E+24</v>
      </c>
      <c r="F406" s="110">
        <f t="shared" si="580"/>
        <v>80.000000000000043</v>
      </c>
      <c r="G406" s="113">
        <v>400</v>
      </c>
      <c r="H406" s="71">
        <f t="shared" si="516"/>
        <v>400</v>
      </c>
      <c r="I406" s="71">
        <f t="shared" si="517"/>
        <v>1</v>
      </c>
      <c r="J406" s="71">
        <v>15</v>
      </c>
      <c r="K406" s="62">
        <f t="shared" si="518"/>
        <v>1</v>
      </c>
      <c r="L406" s="70">
        <f t="shared" si="505"/>
        <v>6.6989466652500002E+21</v>
      </c>
      <c r="M406" s="70">
        <f t="shared" si="519"/>
        <v>2.6795786660999998E+24</v>
      </c>
      <c r="N406" s="70">
        <f t="shared" si="520"/>
        <v>1.2089258196146616E+25</v>
      </c>
      <c r="O406" s="70">
        <f t="shared" si="521"/>
        <v>6.0446290980733082E+25</v>
      </c>
      <c r="P406" s="70">
        <f t="shared" si="522"/>
        <v>354986.66666666669</v>
      </c>
      <c r="Q406" s="99">
        <f t="shared" si="584"/>
        <v>4.5116265288609574</v>
      </c>
      <c r="S406" s="71">
        <f t="shared" si="523"/>
        <v>390</v>
      </c>
      <c r="T406" s="71">
        <f t="shared" si="524"/>
        <v>2.0499999999999998</v>
      </c>
      <c r="U406" s="71">
        <v>1</v>
      </c>
      <c r="V406" s="62">
        <f t="shared" si="525"/>
        <v>1.05</v>
      </c>
      <c r="W406" s="70">
        <f t="shared" si="506"/>
        <v>8.9319288870000001E+20</v>
      </c>
      <c r="X406" s="70">
        <f t="shared" si="526"/>
        <v>3.6576248792264998E+23</v>
      </c>
      <c r="Y406" s="70">
        <f t="shared" si="527"/>
        <v>6.1957448255251356E+24</v>
      </c>
      <c r="Z406" s="70">
        <f t="shared" si="528"/>
        <v>1.2391489651050281E+26</v>
      </c>
      <c r="AA406" s="70">
        <f t="shared" si="529"/>
        <v>354986.66666666669</v>
      </c>
      <c r="AB406" s="99">
        <f t="shared" si="503"/>
        <v>16.939257113855227</v>
      </c>
      <c r="AD406" s="71">
        <f t="shared" si="530"/>
        <v>365</v>
      </c>
      <c r="AE406" s="71">
        <f t="shared" si="531"/>
        <v>3.2249999999999996</v>
      </c>
      <c r="AF406" s="71">
        <v>1</v>
      </c>
      <c r="AG406" s="62">
        <f t="shared" si="532"/>
        <v>1.175</v>
      </c>
      <c r="AH406" s="70">
        <f t="shared" si="507"/>
        <v>7.7807024971200004E+19</v>
      </c>
      <c r="AI406" s="70">
        <f t="shared" si="533"/>
        <v>3.3369487834523401E+22</v>
      </c>
      <c r="AJ406" s="70">
        <f t="shared" si="534"/>
        <v>3.0459263814509957E+23</v>
      </c>
      <c r="AK406" s="70">
        <f t="shared" si="535"/>
        <v>1.9493928841286418E+26</v>
      </c>
      <c r="AL406" s="70">
        <f t="shared" si="536"/>
        <v>354986.66666666669</v>
      </c>
      <c r="AM406" s="99">
        <f t="shared" si="581"/>
        <v>9.1278787272837363</v>
      </c>
      <c r="AO406" s="71">
        <f t="shared" si="537"/>
        <v>335</v>
      </c>
      <c r="AP406" s="71">
        <f t="shared" si="538"/>
        <v>4.55</v>
      </c>
      <c r="AQ406" s="71">
        <v>1</v>
      </c>
      <c r="AR406" s="62">
        <f t="shared" si="539"/>
        <v>1.325</v>
      </c>
      <c r="AS406" s="70">
        <f t="shared" si="508"/>
        <v>4.44611571264E+17</v>
      </c>
      <c r="AT406" s="70">
        <f t="shared" si="540"/>
        <v>1.9735196119480798E+20</v>
      </c>
      <c r="AU406" s="70">
        <f t="shared" si="541"/>
        <v>6.7146148428304257E+21</v>
      </c>
      <c r="AV406" s="70">
        <f t="shared" si="542"/>
        <v>2.7503062396233552E+26</v>
      </c>
      <c r="AW406" s="70">
        <f t="shared" si="543"/>
        <v>354986.66666666669</v>
      </c>
      <c r="AX406" s="99">
        <f t="shared" si="504"/>
        <v>34.0235526527267</v>
      </c>
      <c r="AZ406" s="71">
        <f t="shared" si="544"/>
        <v>298</v>
      </c>
      <c r="BA406" s="71">
        <f t="shared" si="545"/>
        <v>6.06</v>
      </c>
      <c r="BB406" s="71">
        <v>1</v>
      </c>
      <c r="BC406" s="62">
        <f t="shared" si="546"/>
        <v>1.51</v>
      </c>
      <c r="BD406" s="70">
        <f t="shared" si="509"/>
        <v>2352442176000000</v>
      </c>
      <c r="BE406" s="70">
        <f t="shared" si="547"/>
        <v>1.05855193035648E+18</v>
      </c>
      <c r="BF406" s="70">
        <f t="shared" si="548"/>
        <v>5.2949317399887421E+19</v>
      </c>
      <c r="BG406" s="70">
        <f t="shared" si="549"/>
        <v>3.6630452334324247E+26</v>
      </c>
      <c r="BH406" s="70">
        <f t="shared" si="550"/>
        <v>354986.66666666669</v>
      </c>
      <c r="BI406" s="99">
        <f t="shared" si="502"/>
        <v>50.020519429836668</v>
      </c>
      <c r="BK406" s="71">
        <f t="shared" si="551"/>
        <v>248</v>
      </c>
      <c r="BL406" s="71">
        <f t="shared" si="552"/>
        <v>7.8199999999999994</v>
      </c>
      <c r="BM406" s="71">
        <v>1</v>
      </c>
      <c r="BN406" s="62">
        <f t="shared" si="553"/>
        <v>1.76</v>
      </c>
      <c r="BO406" s="70">
        <f t="shared" si="510"/>
        <v>11326573440000</v>
      </c>
      <c r="BP406" s="70">
        <f t="shared" si="554"/>
        <v>4943822775091200</v>
      </c>
      <c r="BQ406" s="70">
        <f t="shared" si="555"/>
        <v>6.6725915014425776E+16</v>
      </c>
      <c r="BR406" s="70">
        <f t="shared" si="556"/>
        <v>4.7268999546933272E+26</v>
      </c>
      <c r="BS406" s="70">
        <f t="shared" si="557"/>
        <v>354986.66666666669</v>
      </c>
      <c r="BT406" s="99">
        <f t="shared" ref="BT406:BT469" si="586">BQ406/BP406</f>
        <v>13.496825847118856</v>
      </c>
      <c r="BV406" s="71">
        <f t="shared" si="558"/>
        <v>193</v>
      </c>
      <c r="BW406" s="71">
        <f t="shared" si="559"/>
        <v>9.8550000000000004</v>
      </c>
      <c r="BX406" s="71">
        <v>1</v>
      </c>
      <c r="BY406" s="62">
        <f t="shared" si="560"/>
        <v>2.0350000000000001</v>
      </c>
      <c r="BZ406" s="70">
        <f t="shared" si="511"/>
        <v>3872332800</v>
      </c>
      <c r="CA406" s="70">
        <f t="shared" si="561"/>
        <v>1520878068864</v>
      </c>
      <c r="CB406" s="70">
        <f t="shared" si="562"/>
        <v>41059576086155.023</v>
      </c>
      <c r="CC406" s="70">
        <f t="shared" si="563"/>
        <v>5.9569819761512454E+26</v>
      </c>
      <c r="CD406" s="70">
        <f t="shared" si="564"/>
        <v>354986.66666666669</v>
      </c>
      <c r="CE406" s="99">
        <f t="shared" si="582"/>
        <v>26.997283297551878</v>
      </c>
      <c r="CG406" s="71">
        <f t="shared" si="565"/>
        <v>143</v>
      </c>
      <c r="CH406" s="71">
        <f t="shared" si="566"/>
        <v>12.14</v>
      </c>
      <c r="CI406" s="71">
        <v>1</v>
      </c>
      <c r="CJ406" s="62">
        <f t="shared" si="567"/>
        <v>2.2850000000000001</v>
      </c>
      <c r="CK406" s="70">
        <f t="shared" si="512"/>
        <v>20442240</v>
      </c>
      <c r="CL406" s="70">
        <f t="shared" si="568"/>
        <v>6679604131.2000008</v>
      </c>
      <c r="CM406" s="70">
        <f t="shared" si="569"/>
        <v>49394269018.534393</v>
      </c>
      <c r="CN406" s="70">
        <f t="shared" si="570"/>
        <v>7.338179725060997E+26</v>
      </c>
      <c r="CO406" s="70">
        <f t="shared" si="571"/>
        <v>354986.66666666669</v>
      </c>
      <c r="CP406" s="99">
        <f t="shared" si="572"/>
        <v>7.3947898780134205</v>
      </c>
      <c r="CR406" s="71">
        <f t="shared" si="573"/>
        <v>80</v>
      </c>
      <c r="CS406" s="71">
        <f t="shared" si="574"/>
        <v>14.74</v>
      </c>
      <c r="CT406" s="71">
        <v>13</v>
      </c>
      <c r="CU406" s="62">
        <f t="shared" si="583"/>
        <v>2.6</v>
      </c>
      <c r="CV406" s="70">
        <f t="shared" si="513"/>
        <v>9360</v>
      </c>
      <c r="CW406" s="70">
        <f t="shared" si="575"/>
        <v>1946880</v>
      </c>
      <c r="CX406" s="70">
        <f t="shared" si="576"/>
        <v>9660006.4000000525</v>
      </c>
      <c r="CY406" s="70">
        <f t="shared" si="577"/>
        <v>8.9097832905600562E+26</v>
      </c>
      <c r="CZ406" s="70">
        <f t="shared" si="578"/>
        <v>354986.66666666669</v>
      </c>
      <c r="DA406" s="99">
        <f t="shared" si="579"/>
        <v>4.9617882971729399</v>
      </c>
    </row>
    <row r="407" spans="1:105">
      <c r="A407" s="62">
        <v>8192</v>
      </c>
      <c r="B407" s="62">
        <f t="shared" si="514"/>
        <v>13.366666666666667</v>
      </c>
      <c r="C407" s="83">
        <f t="shared" si="585"/>
        <v>14.74</v>
      </c>
      <c r="D407" s="87"/>
      <c r="E407" s="65">
        <f t="shared" si="515"/>
        <v>1.3886911003048042E+24</v>
      </c>
      <c r="F407" s="62">
        <f t="shared" si="580"/>
        <v>80.200000000000045</v>
      </c>
      <c r="G407" s="66">
        <v>401</v>
      </c>
      <c r="K407" s="62"/>
      <c r="L407" s="70"/>
      <c r="V407" s="62"/>
      <c r="W407" s="70"/>
      <c r="AG407" s="62"/>
      <c r="AH407" s="70"/>
      <c r="AR407" s="62"/>
      <c r="AS407" s="70"/>
      <c r="BC407" s="62"/>
      <c r="BD407" s="70"/>
      <c r="BN407" s="62"/>
      <c r="BO407" s="70"/>
      <c r="BY407" s="62"/>
      <c r="BZ407" s="70"/>
      <c r="CJ407" s="62"/>
      <c r="CK407" s="70"/>
      <c r="CU407" s="62"/>
      <c r="CV407" s="70"/>
    </row>
    <row r="408" spans="1:105">
      <c r="A408" s="62">
        <v>8192</v>
      </c>
      <c r="B408" s="62">
        <f t="shared" si="514"/>
        <v>13.4</v>
      </c>
      <c r="C408" s="83">
        <f t="shared" si="585"/>
        <v>14.74</v>
      </c>
      <c r="D408" s="87"/>
      <c r="E408" s="65">
        <f t="shared" si="515"/>
        <v>1.5951871825191511E+24</v>
      </c>
      <c r="F408" s="62">
        <f t="shared" si="580"/>
        <v>80.400000000000034</v>
      </c>
      <c r="G408" s="66">
        <v>402</v>
      </c>
      <c r="K408" s="62"/>
      <c r="L408" s="70"/>
      <c r="V408" s="62"/>
      <c r="W408" s="70"/>
      <c r="AG408" s="62"/>
      <c r="AH408" s="70"/>
      <c r="AR408" s="62"/>
      <c r="AS408" s="70"/>
      <c r="BC408" s="62"/>
      <c r="BD408" s="70"/>
      <c r="BN408" s="62"/>
      <c r="BO408" s="70"/>
      <c r="BY408" s="62"/>
      <c r="BZ408" s="70"/>
      <c r="CJ408" s="62"/>
      <c r="CK408" s="70"/>
      <c r="CU408" s="62"/>
      <c r="CV408" s="70"/>
    </row>
    <row r="409" spans="1:105">
      <c r="A409" s="62">
        <v>8192</v>
      </c>
      <c r="B409" s="62">
        <f t="shared" si="514"/>
        <v>13.433333333333334</v>
      </c>
      <c r="C409" s="83">
        <f t="shared" si="585"/>
        <v>14.74</v>
      </c>
      <c r="D409" s="87"/>
      <c r="E409" s="65">
        <f t="shared" si="515"/>
        <v>1.8323888924721041E+24</v>
      </c>
      <c r="F409" s="62">
        <f t="shared" si="580"/>
        <v>80.600000000000037</v>
      </c>
      <c r="G409" s="66">
        <v>403</v>
      </c>
      <c r="K409" s="62"/>
      <c r="L409" s="70"/>
      <c r="V409" s="62"/>
      <c r="W409" s="70"/>
      <c r="AG409" s="62"/>
      <c r="AH409" s="70"/>
      <c r="AR409" s="62"/>
      <c r="AS409" s="70"/>
      <c r="BC409" s="62"/>
      <c r="BD409" s="70"/>
      <c r="BN409" s="62"/>
      <c r="BO409" s="70"/>
      <c r="BY409" s="62"/>
      <c r="BZ409" s="70"/>
      <c r="CJ409" s="62"/>
      <c r="CK409" s="70"/>
      <c r="CU409" s="62"/>
      <c r="CV409" s="70"/>
    </row>
    <row r="410" spans="1:105">
      <c r="A410" s="62">
        <v>8192</v>
      </c>
      <c r="B410" s="62">
        <f t="shared" si="514"/>
        <v>13.466666666666667</v>
      </c>
      <c r="C410" s="83">
        <f t="shared" si="585"/>
        <v>14.74</v>
      </c>
      <c r="D410" s="87"/>
      <c r="E410" s="65">
        <f t="shared" si="515"/>
        <v>2.1048621064975449E+24</v>
      </c>
      <c r="F410" s="62">
        <f t="shared" si="580"/>
        <v>80.80000000000004</v>
      </c>
      <c r="G410" s="66">
        <v>404</v>
      </c>
      <c r="K410" s="62"/>
      <c r="L410" s="70"/>
      <c r="V410" s="62"/>
      <c r="W410" s="70"/>
      <c r="AG410" s="62"/>
      <c r="AH410" s="70"/>
      <c r="AR410" s="62"/>
      <c r="AS410" s="70"/>
      <c r="BC410" s="62"/>
      <c r="BD410" s="70"/>
      <c r="BN410" s="62"/>
      <c r="BO410" s="70"/>
      <c r="BY410" s="62"/>
      <c r="BZ410" s="70"/>
      <c r="CJ410" s="62"/>
      <c r="CK410" s="70"/>
      <c r="CU410" s="62"/>
      <c r="CV410" s="70"/>
    </row>
    <row r="411" spans="1:105">
      <c r="A411" s="62">
        <v>8192</v>
      </c>
      <c r="B411" s="62">
        <f t="shared" si="514"/>
        <v>13.5</v>
      </c>
      <c r="C411" s="83">
        <f t="shared" si="585"/>
        <v>14.74</v>
      </c>
      <c r="D411" s="87"/>
      <c r="E411" s="65">
        <f t="shared" si="515"/>
        <v>2.4178516392293233E+24</v>
      </c>
      <c r="F411" s="62">
        <f t="shared" si="580"/>
        <v>81.000000000000043</v>
      </c>
      <c r="G411" s="66">
        <v>405</v>
      </c>
      <c r="K411" s="62"/>
      <c r="L411" s="70"/>
      <c r="V411" s="62"/>
      <c r="W411" s="70"/>
      <c r="AG411" s="62"/>
      <c r="AH411" s="70"/>
      <c r="AR411" s="62"/>
      <c r="AS411" s="70"/>
      <c r="BC411" s="62"/>
      <c r="BD411" s="70"/>
      <c r="BN411" s="62"/>
      <c r="BO411" s="70"/>
      <c r="BY411" s="62"/>
      <c r="BZ411" s="70"/>
      <c r="CJ411" s="62"/>
      <c r="CK411" s="70"/>
      <c r="CU411" s="62"/>
      <c r="CV411" s="70"/>
    </row>
    <row r="412" spans="1:105">
      <c r="A412" s="62">
        <v>8192</v>
      </c>
      <c r="B412" s="62">
        <f t="shared" si="514"/>
        <v>13.533333333333333</v>
      </c>
      <c r="C412" s="83">
        <f t="shared" si="585"/>
        <v>14.74</v>
      </c>
      <c r="D412" s="87"/>
      <c r="E412" s="65">
        <f t="shared" si="515"/>
        <v>2.777382200609609E+24</v>
      </c>
      <c r="F412" s="62">
        <f t="shared" si="580"/>
        <v>81.200000000000045</v>
      </c>
      <c r="G412" s="66">
        <v>406</v>
      </c>
      <c r="K412" s="62"/>
      <c r="L412" s="70"/>
      <c r="V412" s="62"/>
      <c r="W412" s="70"/>
      <c r="AG412" s="62"/>
      <c r="AH412" s="70"/>
      <c r="AR412" s="62"/>
      <c r="AS412" s="70"/>
      <c r="BC412" s="62"/>
      <c r="BD412" s="70"/>
      <c r="BN412" s="62"/>
      <c r="BO412" s="70"/>
      <c r="BY412" s="62"/>
      <c r="BZ412" s="70"/>
      <c r="CJ412" s="62"/>
      <c r="CK412" s="70"/>
      <c r="CU412" s="62"/>
      <c r="CV412" s="70"/>
    </row>
    <row r="413" spans="1:105">
      <c r="A413" s="62">
        <v>8192</v>
      </c>
      <c r="B413" s="62">
        <f t="shared" si="514"/>
        <v>13.566666666666666</v>
      </c>
      <c r="C413" s="83">
        <f t="shared" si="585"/>
        <v>14.74</v>
      </c>
      <c r="D413" s="87"/>
      <c r="E413" s="65">
        <f t="shared" si="515"/>
        <v>3.1903743650383032E+24</v>
      </c>
      <c r="F413" s="62">
        <f t="shared" si="580"/>
        <v>81.400000000000048</v>
      </c>
      <c r="G413" s="66">
        <v>407</v>
      </c>
      <c r="K413" s="62"/>
      <c r="L413" s="70"/>
      <c r="V413" s="62"/>
      <c r="W413" s="70"/>
      <c r="AG413" s="62"/>
      <c r="AH413" s="70"/>
      <c r="AR413" s="62"/>
      <c r="AS413" s="70"/>
      <c r="BC413" s="62"/>
      <c r="BD413" s="70"/>
      <c r="BN413" s="62"/>
      <c r="BO413" s="70"/>
      <c r="BY413" s="62"/>
      <c r="BZ413" s="70"/>
      <c r="CJ413" s="62"/>
      <c r="CK413" s="70"/>
      <c r="CU413" s="62"/>
      <c r="CV413" s="70"/>
    </row>
    <row r="414" spans="1:105">
      <c r="A414" s="62">
        <v>8192</v>
      </c>
      <c r="B414" s="62">
        <f t="shared" si="514"/>
        <v>13.6</v>
      </c>
      <c r="C414" s="83">
        <f t="shared" si="585"/>
        <v>14.74</v>
      </c>
      <c r="D414" s="87"/>
      <c r="E414" s="65">
        <f t="shared" si="515"/>
        <v>3.6647777849442088E+24</v>
      </c>
      <c r="F414" s="62">
        <f t="shared" si="580"/>
        <v>81.600000000000037</v>
      </c>
      <c r="G414" s="66">
        <v>408</v>
      </c>
      <c r="K414" s="62"/>
      <c r="L414" s="70"/>
      <c r="V414" s="62"/>
      <c r="W414" s="70"/>
      <c r="AG414" s="62"/>
      <c r="AH414" s="70"/>
      <c r="AR414" s="62"/>
      <c r="AS414" s="70"/>
      <c r="BC414" s="62"/>
      <c r="BD414" s="70"/>
      <c r="BN414" s="62"/>
      <c r="BO414" s="70"/>
      <c r="BY414" s="62"/>
      <c r="BZ414" s="70"/>
      <c r="CJ414" s="62"/>
      <c r="CK414" s="70"/>
      <c r="CU414" s="62"/>
      <c r="CV414" s="70"/>
    </row>
    <row r="415" spans="1:105">
      <c r="A415" s="62">
        <v>8192</v>
      </c>
      <c r="B415" s="62">
        <f t="shared" si="514"/>
        <v>13.633333333333333</v>
      </c>
      <c r="C415" s="83">
        <f t="shared" si="585"/>
        <v>14.74</v>
      </c>
      <c r="D415" s="87"/>
      <c r="E415" s="65">
        <f t="shared" si="515"/>
        <v>4.2097242129950913E+24</v>
      </c>
      <c r="F415" s="62">
        <f t="shared" si="580"/>
        <v>81.80000000000004</v>
      </c>
      <c r="G415" s="66">
        <v>409</v>
      </c>
      <c r="K415" s="62"/>
      <c r="L415" s="70"/>
      <c r="V415" s="62"/>
      <c r="W415" s="70"/>
      <c r="AG415" s="62"/>
      <c r="AH415" s="70"/>
      <c r="AR415" s="62"/>
      <c r="AS415" s="70"/>
      <c r="BC415" s="62"/>
      <c r="BD415" s="70"/>
      <c r="BN415" s="62"/>
      <c r="BO415" s="70"/>
      <c r="BY415" s="62"/>
      <c r="BZ415" s="70"/>
      <c r="CJ415" s="62"/>
      <c r="CK415" s="70"/>
      <c r="CU415" s="62"/>
      <c r="CV415" s="70"/>
    </row>
    <row r="416" spans="1:105">
      <c r="A416" s="62">
        <v>8192</v>
      </c>
      <c r="B416" s="62">
        <f t="shared" si="514"/>
        <v>13.666666666666666</v>
      </c>
      <c r="C416" s="83">
        <f t="shared" si="585"/>
        <v>14.74</v>
      </c>
      <c r="D416" s="87"/>
      <c r="E416" s="65">
        <f t="shared" si="515"/>
        <v>4.8357032784586488E+24</v>
      </c>
      <c r="F416" s="62">
        <f t="shared" si="580"/>
        <v>82.000000000000043</v>
      </c>
      <c r="G416" s="66">
        <v>410</v>
      </c>
      <c r="K416" s="62"/>
      <c r="L416" s="70"/>
      <c r="V416" s="62"/>
      <c r="W416" s="70"/>
      <c r="AG416" s="62"/>
      <c r="AH416" s="70"/>
      <c r="AR416" s="62"/>
      <c r="AS416" s="70"/>
      <c r="BC416" s="62"/>
      <c r="BD416" s="70"/>
      <c r="BN416" s="62"/>
      <c r="BO416" s="70"/>
      <c r="BY416" s="62"/>
      <c r="BZ416" s="70"/>
      <c r="CJ416" s="62"/>
      <c r="CK416" s="70"/>
      <c r="CU416" s="62"/>
      <c r="CV416" s="70"/>
    </row>
    <row r="417" spans="1:100">
      <c r="A417" s="62">
        <v>8192</v>
      </c>
      <c r="B417" s="62">
        <f t="shared" si="514"/>
        <v>13.7</v>
      </c>
      <c r="C417" s="83">
        <f t="shared" si="585"/>
        <v>14.74</v>
      </c>
      <c r="D417" s="87"/>
      <c r="E417" s="65">
        <f t="shared" si="515"/>
        <v>5.5547644012192191E+24</v>
      </c>
      <c r="F417" s="62">
        <f t="shared" si="580"/>
        <v>82.200000000000045</v>
      </c>
      <c r="G417" s="66">
        <v>411</v>
      </c>
      <c r="K417" s="62"/>
      <c r="L417" s="70"/>
      <c r="V417" s="62"/>
      <c r="W417" s="70"/>
      <c r="AG417" s="62"/>
      <c r="AH417" s="70"/>
      <c r="AR417" s="62"/>
      <c r="AS417" s="70"/>
      <c r="BC417" s="62"/>
      <c r="BD417" s="70"/>
      <c r="BN417" s="62"/>
      <c r="BO417" s="70"/>
      <c r="BY417" s="62"/>
      <c r="BZ417" s="70"/>
      <c r="CJ417" s="62"/>
      <c r="CK417" s="70"/>
      <c r="CU417" s="62"/>
      <c r="CV417" s="70"/>
    </row>
    <row r="418" spans="1:100">
      <c r="A418" s="62">
        <v>8192</v>
      </c>
      <c r="B418" s="62">
        <f t="shared" si="514"/>
        <v>13.733333333333333</v>
      </c>
      <c r="C418" s="83">
        <f t="shared" si="585"/>
        <v>14.74</v>
      </c>
      <c r="D418" s="87"/>
      <c r="E418" s="65">
        <f t="shared" si="515"/>
        <v>6.3807487300766085E+24</v>
      </c>
      <c r="F418" s="62">
        <f t="shared" si="580"/>
        <v>82.400000000000048</v>
      </c>
      <c r="G418" s="66">
        <v>412</v>
      </c>
      <c r="K418" s="62"/>
      <c r="L418" s="70"/>
      <c r="V418" s="62"/>
      <c r="W418" s="70"/>
      <c r="AG418" s="62"/>
      <c r="AH418" s="70"/>
      <c r="AR418" s="62"/>
      <c r="AS418" s="70"/>
      <c r="BC418" s="62"/>
      <c r="BD418" s="70"/>
      <c r="BN418" s="62"/>
      <c r="BO418" s="70"/>
      <c r="BY418" s="62"/>
      <c r="BZ418" s="70"/>
      <c r="CJ418" s="62"/>
      <c r="CK418" s="70"/>
      <c r="CU418" s="62"/>
      <c r="CV418" s="70"/>
    </row>
    <row r="419" spans="1:100">
      <c r="A419" s="62">
        <v>8192</v>
      </c>
      <c r="B419" s="62">
        <f t="shared" si="514"/>
        <v>13.766666666666667</v>
      </c>
      <c r="C419" s="83">
        <f t="shared" si="585"/>
        <v>14.74</v>
      </c>
      <c r="D419" s="87"/>
      <c r="E419" s="65">
        <f t="shared" si="515"/>
        <v>7.3295555698884209E+24</v>
      </c>
      <c r="F419" s="62">
        <f t="shared" si="580"/>
        <v>82.600000000000051</v>
      </c>
      <c r="G419" s="66">
        <v>413</v>
      </c>
      <c r="K419" s="62"/>
      <c r="L419" s="70"/>
      <c r="V419" s="62"/>
      <c r="W419" s="70"/>
      <c r="AG419" s="62"/>
      <c r="AH419" s="70"/>
      <c r="AR419" s="62"/>
      <c r="AS419" s="70"/>
      <c r="BC419" s="62"/>
      <c r="BD419" s="70"/>
      <c r="BN419" s="62"/>
      <c r="BO419" s="70"/>
      <c r="BY419" s="62"/>
      <c r="BZ419" s="70"/>
      <c r="CJ419" s="62"/>
      <c r="CK419" s="70"/>
      <c r="CU419" s="62"/>
      <c r="CV419" s="70"/>
    </row>
    <row r="420" spans="1:100">
      <c r="A420" s="62">
        <v>8192</v>
      </c>
      <c r="B420" s="62">
        <f t="shared" si="514"/>
        <v>13.8</v>
      </c>
      <c r="C420" s="83">
        <f t="shared" si="585"/>
        <v>14.74</v>
      </c>
      <c r="D420" s="87"/>
      <c r="E420" s="65">
        <f t="shared" si="515"/>
        <v>8.4194484259901826E+24</v>
      </c>
      <c r="F420" s="62">
        <f t="shared" si="580"/>
        <v>82.80000000000004</v>
      </c>
      <c r="G420" s="66">
        <v>414</v>
      </c>
      <c r="K420" s="62"/>
      <c r="L420" s="70"/>
      <c r="V420" s="62"/>
      <c r="W420" s="70"/>
      <c r="AG420" s="62"/>
      <c r="AH420" s="70"/>
      <c r="AR420" s="62"/>
      <c r="AS420" s="70"/>
      <c r="BC420" s="62"/>
      <c r="BD420" s="70"/>
      <c r="BN420" s="62"/>
      <c r="BO420" s="70"/>
      <c r="BY420" s="62"/>
      <c r="BZ420" s="70"/>
      <c r="CJ420" s="62"/>
      <c r="CK420" s="70"/>
      <c r="CU420" s="62"/>
      <c r="CV420" s="70"/>
    </row>
    <row r="421" spans="1:100">
      <c r="A421" s="62">
        <v>8192</v>
      </c>
      <c r="B421" s="62">
        <f t="shared" si="514"/>
        <v>13.833333333333334</v>
      </c>
      <c r="C421" s="83">
        <f t="shared" si="585"/>
        <v>14.74</v>
      </c>
      <c r="D421" s="87"/>
      <c r="E421" s="65">
        <f t="shared" si="515"/>
        <v>9.6714065569173018E+24</v>
      </c>
      <c r="F421" s="62">
        <f t="shared" si="580"/>
        <v>83.000000000000043</v>
      </c>
      <c r="G421" s="66">
        <v>415</v>
      </c>
      <c r="K421" s="62"/>
      <c r="L421" s="70"/>
      <c r="V421" s="62"/>
      <c r="W421" s="70"/>
      <c r="AG421" s="62"/>
      <c r="AH421" s="70"/>
      <c r="AR421" s="62"/>
      <c r="AS421" s="70"/>
      <c r="BC421" s="62"/>
      <c r="BD421" s="70"/>
      <c r="BN421" s="62"/>
      <c r="BO421" s="70"/>
      <c r="BY421" s="62"/>
      <c r="BZ421" s="70"/>
      <c r="CJ421" s="62"/>
      <c r="CK421" s="70"/>
      <c r="CU421" s="62"/>
      <c r="CV421" s="70"/>
    </row>
    <row r="422" spans="1:100">
      <c r="A422" s="62">
        <v>8192</v>
      </c>
      <c r="B422" s="62">
        <f t="shared" si="514"/>
        <v>13.866666666666667</v>
      </c>
      <c r="C422" s="83">
        <f t="shared" si="585"/>
        <v>14.74</v>
      </c>
      <c r="D422" s="87"/>
      <c r="E422" s="65">
        <f t="shared" si="515"/>
        <v>1.1109528802438442E+25</v>
      </c>
      <c r="F422" s="62">
        <f t="shared" si="580"/>
        <v>83.200000000000045</v>
      </c>
      <c r="G422" s="66">
        <v>416</v>
      </c>
      <c r="K422" s="62"/>
      <c r="L422" s="70"/>
      <c r="V422" s="62"/>
      <c r="W422" s="70"/>
      <c r="AG422" s="62"/>
      <c r="AH422" s="70"/>
      <c r="AR422" s="62"/>
      <c r="AS422" s="70"/>
      <c r="BC422" s="62"/>
      <c r="BD422" s="70"/>
      <c r="BN422" s="62"/>
      <c r="BO422" s="70"/>
      <c r="BY422" s="62"/>
      <c r="BZ422" s="70"/>
      <c r="CJ422" s="62"/>
      <c r="CK422" s="70"/>
      <c r="CU422" s="62"/>
      <c r="CV422" s="70"/>
    </row>
    <row r="423" spans="1:100">
      <c r="A423" s="62">
        <v>8192</v>
      </c>
      <c r="B423" s="62">
        <f t="shared" si="514"/>
        <v>13.9</v>
      </c>
      <c r="C423" s="83">
        <f t="shared" si="585"/>
        <v>14.74</v>
      </c>
      <c r="D423" s="87"/>
      <c r="E423" s="65">
        <f t="shared" si="515"/>
        <v>1.2761497460153223E+25</v>
      </c>
      <c r="F423" s="62">
        <f t="shared" si="580"/>
        <v>83.400000000000048</v>
      </c>
      <c r="G423" s="66">
        <v>417</v>
      </c>
      <c r="K423" s="62"/>
      <c r="L423" s="70"/>
      <c r="V423" s="62"/>
      <c r="W423" s="70"/>
      <c r="AG423" s="62"/>
      <c r="AH423" s="70"/>
      <c r="AR423" s="62"/>
      <c r="AS423" s="70"/>
      <c r="BC423" s="62"/>
      <c r="BD423" s="70"/>
      <c r="BN423" s="62"/>
      <c r="BO423" s="70"/>
      <c r="BY423" s="62"/>
      <c r="BZ423" s="70"/>
      <c r="CJ423" s="62"/>
      <c r="CK423" s="70"/>
      <c r="CU423" s="62"/>
      <c r="CV423" s="70"/>
    </row>
    <row r="424" spans="1:100">
      <c r="A424" s="62">
        <v>8192</v>
      </c>
      <c r="B424" s="62">
        <f t="shared" si="514"/>
        <v>13.933333333333334</v>
      </c>
      <c r="C424" s="83">
        <f t="shared" si="585"/>
        <v>14.74</v>
      </c>
      <c r="D424" s="87"/>
      <c r="E424" s="65">
        <f t="shared" si="515"/>
        <v>1.4659111139776846E+25</v>
      </c>
      <c r="F424" s="62">
        <f t="shared" si="580"/>
        <v>83.600000000000037</v>
      </c>
      <c r="G424" s="66">
        <v>418</v>
      </c>
      <c r="K424" s="62"/>
      <c r="L424" s="70"/>
      <c r="V424" s="62"/>
      <c r="W424" s="70"/>
      <c r="AG424" s="62"/>
      <c r="AH424" s="70"/>
      <c r="AR424" s="62"/>
      <c r="AS424" s="70"/>
      <c r="BC424" s="62"/>
      <c r="BD424" s="70"/>
      <c r="BN424" s="62"/>
      <c r="BO424" s="70"/>
      <c r="BY424" s="62"/>
      <c r="BZ424" s="70"/>
      <c r="CJ424" s="62"/>
      <c r="CK424" s="70"/>
      <c r="CU424" s="62"/>
      <c r="CV424" s="70"/>
    </row>
    <row r="425" spans="1:100">
      <c r="A425" s="62">
        <v>8192</v>
      </c>
      <c r="B425" s="62">
        <f t="shared" si="514"/>
        <v>13.966666666666667</v>
      </c>
      <c r="C425" s="83">
        <f t="shared" si="585"/>
        <v>14.74</v>
      </c>
      <c r="D425" s="87"/>
      <c r="E425" s="65">
        <f t="shared" si="515"/>
        <v>1.6838896851980378E+25</v>
      </c>
      <c r="F425" s="62">
        <f t="shared" si="580"/>
        <v>83.80000000000004</v>
      </c>
      <c r="G425" s="66">
        <v>419</v>
      </c>
      <c r="K425" s="62"/>
      <c r="L425" s="70"/>
      <c r="V425" s="62"/>
      <c r="W425" s="70"/>
      <c r="AG425" s="62"/>
      <c r="AH425" s="70"/>
      <c r="AR425" s="62"/>
      <c r="AS425" s="70"/>
      <c r="BC425" s="62"/>
      <c r="BD425" s="70"/>
      <c r="BN425" s="62"/>
      <c r="BO425" s="70"/>
      <c r="BY425" s="62"/>
      <c r="BZ425" s="70"/>
      <c r="CJ425" s="62"/>
      <c r="CK425" s="70"/>
      <c r="CU425" s="62"/>
      <c r="CV425" s="70"/>
    </row>
    <row r="426" spans="1:100">
      <c r="A426" s="62">
        <v>8192</v>
      </c>
      <c r="B426" s="62">
        <f t="shared" si="514"/>
        <v>14</v>
      </c>
      <c r="C426" s="83">
        <f t="shared" si="585"/>
        <v>14.74</v>
      </c>
      <c r="D426" s="87"/>
      <c r="E426" s="65">
        <f t="shared" si="515"/>
        <v>1.9342813113834608E+25</v>
      </c>
      <c r="F426" s="62">
        <f t="shared" si="580"/>
        <v>84.000000000000043</v>
      </c>
      <c r="G426" s="66">
        <v>420</v>
      </c>
      <c r="K426" s="62"/>
      <c r="L426" s="70"/>
      <c r="V426" s="62"/>
      <c r="W426" s="70"/>
      <c r="AG426" s="62"/>
      <c r="AH426" s="70"/>
      <c r="AR426" s="62"/>
      <c r="AS426" s="70"/>
      <c r="BC426" s="62"/>
      <c r="BD426" s="70"/>
      <c r="BN426" s="62"/>
      <c r="BO426" s="70"/>
      <c r="BY426" s="62"/>
      <c r="BZ426" s="70"/>
      <c r="CJ426" s="62"/>
      <c r="CK426" s="70"/>
      <c r="CU426" s="62"/>
      <c r="CV426" s="70"/>
    </row>
    <row r="427" spans="1:100">
      <c r="A427" s="62">
        <v>8192</v>
      </c>
      <c r="B427" s="62">
        <f t="shared" si="514"/>
        <v>14.033333333333333</v>
      </c>
      <c r="C427" s="83">
        <f t="shared" si="585"/>
        <v>14.74</v>
      </c>
      <c r="D427" s="87"/>
      <c r="E427" s="65">
        <f t="shared" si="515"/>
        <v>2.2219057604876889E+25</v>
      </c>
      <c r="F427" s="62">
        <f t="shared" si="580"/>
        <v>84.200000000000045</v>
      </c>
      <c r="G427" s="66">
        <v>421</v>
      </c>
      <c r="K427" s="62"/>
      <c r="L427" s="70"/>
      <c r="V427" s="62"/>
      <c r="W427" s="70"/>
      <c r="AG427" s="62"/>
      <c r="AH427" s="70"/>
      <c r="AR427" s="62"/>
      <c r="AS427" s="70"/>
      <c r="BC427" s="62"/>
      <c r="BD427" s="70"/>
      <c r="BN427" s="62"/>
      <c r="BO427" s="70"/>
      <c r="BY427" s="62"/>
      <c r="BZ427" s="70"/>
      <c r="CJ427" s="62"/>
      <c r="CK427" s="70"/>
      <c r="CU427" s="62"/>
      <c r="CV427" s="70"/>
    </row>
    <row r="428" spans="1:100">
      <c r="A428" s="62">
        <v>8192</v>
      </c>
      <c r="B428" s="62">
        <f t="shared" si="514"/>
        <v>14.066666666666666</v>
      </c>
      <c r="C428" s="83">
        <f t="shared" si="585"/>
        <v>14.74</v>
      </c>
      <c r="D428" s="87"/>
      <c r="E428" s="65">
        <f t="shared" si="515"/>
        <v>2.5522994920306451E+25</v>
      </c>
      <c r="F428" s="62">
        <f t="shared" si="580"/>
        <v>84.400000000000034</v>
      </c>
      <c r="G428" s="66">
        <v>422</v>
      </c>
      <c r="K428" s="62"/>
      <c r="L428" s="70"/>
      <c r="V428" s="62"/>
      <c r="W428" s="70"/>
      <c r="AG428" s="62"/>
      <c r="AH428" s="70"/>
      <c r="AR428" s="62"/>
      <c r="AS428" s="70"/>
      <c r="BC428" s="62"/>
      <c r="BD428" s="70"/>
      <c r="BN428" s="62"/>
      <c r="BO428" s="70"/>
      <c r="BY428" s="62"/>
      <c r="BZ428" s="70"/>
      <c r="CJ428" s="62"/>
      <c r="CK428" s="70"/>
      <c r="CU428" s="62"/>
      <c r="CV428" s="70"/>
    </row>
    <row r="429" spans="1:100">
      <c r="A429" s="62">
        <v>8192</v>
      </c>
      <c r="B429" s="62">
        <f t="shared" si="514"/>
        <v>14.1</v>
      </c>
      <c r="C429" s="83">
        <f t="shared" si="585"/>
        <v>14.74</v>
      </c>
      <c r="D429" s="87"/>
      <c r="E429" s="65">
        <f t="shared" si="515"/>
        <v>2.9318222279553705E+25</v>
      </c>
      <c r="F429" s="62">
        <f t="shared" si="580"/>
        <v>84.600000000000037</v>
      </c>
      <c r="G429" s="66">
        <v>423</v>
      </c>
      <c r="K429" s="62"/>
      <c r="L429" s="70"/>
      <c r="V429" s="62"/>
      <c r="W429" s="70"/>
      <c r="AG429" s="62"/>
      <c r="AH429" s="70"/>
      <c r="AR429" s="62"/>
      <c r="AS429" s="70"/>
      <c r="BC429" s="62"/>
      <c r="BD429" s="70"/>
      <c r="BN429" s="62"/>
      <c r="BO429" s="70"/>
      <c r="BY429" s="62"/>
      <c r="BZ429" s="70"/>
      <c r="CJ429" s="62"/>
      <c r="CK429" s="70"/>
      <c r="CU429" s="62"/>
      <c r="CV429" s="70"/>
    </row>
    <row r="430" spans="1:100">
      <c r="A430" s="62">
        <v>8192</v>
      </c>
      <c r="B430" s="62">
        <f t="shared" si="514"/>
        <v>14.133333333333333</v>
      </c>
      <c r="C430" s="83">
        <f t="shared" si="585"/>
        <v>14.74</v>
      </c>
      <c r="D430" s="87"/>
      <c r="E430" s="65">
        <f t="shared" si="515"/>
        <v>3.3677793703960761E+25</v>
      </c>
      <c r="F430" s="62">
        <f t="shared" si="580"/>
        <v>84.80000000000004</v>
      </c>
      <c r="G430" s="66">
        <v>424</v>
      </c>
      <c r="K430" s="62"/>
      <c r="L430" s="70"/>
      <c r="V430" s="62"/>
      <c r="W430" s="70"/>
      <c r="AG430" s="62"/>
      <c r="AH430" s="70"/>
      <c r="AR430" s="62"/>
      <c r="AS430" s="70"/>
      <c r="BC430" s="62"/>
      <c r="BD430" s="70"/>
      <c r="BN430" s="62"/>
      <c r="BO430" s="70"/>
      <c r="BY430" s="62"/>
      <c r="BZ430" s="70"/>
      <c r="CJ430" s="62"/>
      <c r="CK430" s="70"/>
      <c r="CU430" s="62"/>
      <c r="CV430" s="70"/>
    </row>
    <row r="431" spans="1:100">
      <c r="A431" s="62">
        <v>8192</v>
      </c>
      <c r="B431" s="62">
        <f t="shared" si="514"/>
        <v>14.166666666666666</v>
      </c>
      <c r="C431" s="83">
        <f t="shared" si="585"/>
        <v>14.74</v>
      </c>
      <c r="D431" s="87"/>
      <c r="E431" s="65">
        <f t="shared" si="515"/>
        <v>3.8685626227669233E+25</v>
      </c>
      <c r="F431" s="62">
        <f t="shared" si="580"/>
        <v>85.000000000000043</v>
      </c>
      <c r="G431" s="66">
        <v>425</v>
      </c>
      <c r="K431" s="62"/>
      <c r="L431" s="70"/>
      <c r="V431" s="62"/>
      <c r="W431" s="70"/>
      <c r="AG431" s="62"/>
      <c r="AH431" s="70"/>
      <c r="AR431" s="62"/>
      <c r="AS431" s="70"/>
      <c r="BC431" s="62"/>
      <c r="BD431" s="70"/>
      <c r="BN431" s="62"/>
      <c r="BO431" s="70"/>
      <c r="BY431" s="62"/>
      <c r="BZ431" s="70"/>
      <c r="CJ431" s="62"/>
      <c r="CK431" s="70"/>
      <c r="CU431" s="62"/>
      <c r="CV431" s="70"/>
    </row>
    <row r="432" spans="1:100">
      <c r="A432" s="62">
        <v>8192</v>
      </c>
      <c r="B432" s="62">
        <f t="shared" si="514"/>
        <v>14.2</v>
      </c>
      <c r="C432" s="83">
        <f t="shared" si="585"/>
        <v>14.74</v>
      </c>
      <c r="D432" s="87"/>
      <c r="E432" s="65">
        <f t="shared" si="515"/>
        <v>4.4438115209753804E+25</v>
      </c>
      <c r="F432" s="62">
        <f t="shared" si="580"/>
        <v>85.200000000000045</v>
      </c>
      <c r="G432" s="66">
        <v>426</v>
      </c>
      <c r="K432" s="62"/>
      <c r="L432" s="70"/>
      <c r="V432" s="62"/>
      <c r="W432" s="70"/>
      <c r="AG432" s="62"/>
      <c r="AH432" s="70"/>
      <c r="AR432" s="62"/>
      <c r="AS432" s="70"/>
      <c r="BC432" s="62"/>
      <c r="BD432" s="70"/>
      <c r="BN432" s="62"/>
      <c r="BO432" s="70"/>
      <c r="BY432" s="62"/>
      <c r="BZ432" s="70"/>
      <c r="CJ432" s="62"/>
      <c r="CK432" s="70"/>
      <c r="CU432" s="62"/>
      <c r="CV432" s="70"/>
    </row>
    <row r="433" spans="1:100">
      <c r="A433" s="62">
        <v>8192</v>
      </c>
      <c r="B433" s="62">
        <f t="shared" si="514"/>
        <v>14.233333333333333</v>
      </c>
      <c r="C433" s="83">
        <f t="shared" si="585"/>
        <v>14.74</v>
      </c>
      <c r="D433" s="87"/>
      <c r="E433" s="65">
        <f t="shared" si="515"/>
        <v>5.104598984061292E+25</v>
      </c>
      <c r="F433" s="62">
        <f t="shared" si="580"/>
        <v>85.400000000000048</v>
      </c>
      <c r="G433" s="66">
        <v>427</v>
      </c>
      <c r="K433" s="62"/>
      <c r="L433" s="70"/>
      <c r="V433" s="62"/>
      <c r="W433" s="70"/>
      <c r="AG433" s="62"/>
      <c r="AH433" s="70"/>
      <c r="AR433" s="62"/>
      <c r="AS433" s="70"/>
      <c r="BC433" s="62"/>
      <c r="BD433" s="70"/>
      <c r="BN433" s="62"/>
      <c r="BO433" s="70"/>
      <c r="BY433" s="62"/>
      <c r="BZ433" s="70"/>
      <c r="CJ433" s="62"/>
      <c r="CK433" s="70"/>
      <c r="CU433" s="62"/>
      <c r="CV433" s="70"/>
    </row>
    <row r="434" spans="1:100">
      <c r="A434" s="62">
        <v>8192</v>
      </c>
      <c r="B434" s="62">
        <f t="shared" si="514"/>
        <v>14.266666666666667</v>
      </c>
      <c r="C434" s="83">
        <f t="shared" si="585"/>
        <v>14.74</v>
      </c>
      <c r="D434" s="87"/>
      <c r="E434" s="65">
        <f t="shared" si="515"/>
        <v>5.8636444559107427E+25</v>
      </c>
      <c r="F434" s="62">
        <f t="shared" si="580"/>
        <v>85.600000000000051</v>
      </c>
      <c r="G434" s="66">
        <v>428</v>
      </c>
      <c r="K434" s="62"/>
      <c r="L434" s="70"/>
      <c r="V434" s="62"/>
      <c r="W434" s="70"/>
      <c r="AG434" s="62"/>
      <c r="AH434" s="70"/>
      <c r="AR434" s="62"/>
      <c r="AS434" s="70"/>
      <c r="BC434" s="62"/>
      <c r="BD434" s="70"/>
      <c r="BN434" s="62"/>
      <c r="BO434" s="70"/>
      <c r="BY434" s="62"/>
      <c r="BZ434" s="70"/>
      <c r="CJ434" s="62"/>
      <c r="CK434" s="70"/>
      <c r="CU434" s="62"/>
      <c r="CV434" s="70"/>
    </row>
    <row r="435" spans="1:100">
      <c r="A435" s="62">
        <v>8192</v>
      </c>
      <c r="B435" s="62">
        <f t="shared" si="514"/>
        <v>14.3</v>
      </c>
      <c r="C435" s="83">
        <f t="shared" si="585"/>
        <v>14.74</v>
      </c>
      <c r="D435" s="87"/>
      <c r="E435" s="65">
        <f t="shared" si="515"/>
        <v>6.7355587407921538E+25</v>
      </c>
      <c r="F435" s="62">
        <f t="shared" si="580"/>
        <v>85.800000000000054</v>
      </c>
      <c r="G435" s="66">
        <v>429</v>
      </c>
      <c r="K435" s="62"/>
      <c r="L435" s="70"/>
      <c r="V435" s="62"/>
      <c r="W435" s="70"/>
      <c r="AG435" s="62"/>
      <c r="AH435" s="70"/>
      <c r="AR435" s="62"/>
      <c r="AS435" s="70"/>
      <c r="BC435" s="62"/>
      <c r="BD435" s="70"/>
      <c r="BN435" s="62"/>
      <c r="BO435" s="70"/>
      <c r="BY435" s="62"/>
      <c r="BZ435" s="70"/>
      <c r="CJ435" s="62"/>
      <c r="CK435" s="70"/>
      <c r="CU435" s="62"/>
      <c r="CV435" s="70"/>
    </row>
    <row r="436" spans="1:100">
      <c r="A436" s="62">
        <v>8192</v>
      </c>
      <c r="B436" s="62">
        <f t="shared" si="514"/>
        <v>14.333333333333334</v>
      </c>
      <c r="C436" s="83">
        <f t="shared" si="585"/>
        <v>14.74</v>
      </c>
      <c r="D436" s="87"/>
      <c r="E436" s="65">
        <f t="shared" si="515"/>
        <v>7.7371252455338483E+25</v>
      </c>
      <c r="F436" s="62">
        <f t="shared" si="580"/>
        <v>86.000000000000043</v>
      </c>
      <c r="G436" s="66">
        <v>430</v>
      </c>
      <c r="K436" s="62"/>
      <c r="L436" s="70"/>
      <c r="V436" s="62"/>
      <c r="W436" s="70"/>
      <c r="AG436" s="62"/>
      <c r="AH436" s="70"/>
      <c r="AR436" s="62"/>
      <c r="AS436" s="70"/>
      <c r="BC436" s="62"/>
      <c r="BD436" s="70"/>
      <c r="BN436" s="62"/>
      <c r="BO436" s="70"/>
      <c r="BY436" s="62"/>
      <c r="BZ436" s="70"/>
      <c r="CJ436" s="62"/>
      <c r="CK436" s="70"/>
      <c r="CU436" s="62"/>
      <c r="CV436" s="70"/>
    </row>
    <row r="437" spans="1:100">
      <c r="A437" s="62">
        <v>8192</v>
      </c>
      <c r="B437" s="62">
        <f t="shared" si="514"/>
        <v>14.366666666666667</v>
      </c>
      <c r="C437" s="83">
        <f t="shared" si="585"/>
        <v>14.74</v>
      </c>
      <c r="D437" s="87"/>
      <c r="E437" s="65">
        <f t="shared" si="515"/>
        <v>8.8876230419507626E+25</v>
      </c>
      <c r="F437" s="62">
        <f t="shared" si="580"/>
        <v>86.200000000000045</v>
      </c>
      <c r="G437" s="66">
        <v>431</v>
      </c>
      <c r="K437" s="62"/>
      <c r="L437" s="70"/>
      <c r="V437" s="62"/>
      <c r="W437" s="70"/>
      <c r="AG437" s="62"/>
      <c r="AH437" s="70"/>
      <c r="AR437" s="62"/>
      <c r="AS437" s="70"/>
      <c r="BC437" s="62"/>
      <c r="BD437" s="70"/>
      <c r="BN437" s="62"/>
      <c r="BO437" s="70"/>
      <c r="BY437" s="62"/>
      <c r="BZ437" s="70"/>
      <c r="CJ437" s="62"/>
      <c r="CK437" s="70"/>
      <c r="CU437" s="62"/>
      <c r="CV437" s="70"/>
    </row>
    <row r="438" spans="1:100">
      <c r="A438" s="62">
        <v>8192</v>
      </c>
      <c r="B438" s="62">
        <f t="shared" si="514"/>
        <v>14.4</v>
      </c>
      <c r="C438" s="83">
        <f t="shared" si="585"/>
        <v>14.74</v>
      </c>
      <c r="D438" s="87"/>
      <c r="E438" s="65">
        <f t="shared" si="515"/>
        <v>1.0209197968122586E+26</v>
      </c>
      <c r="F438" s="62">
        <f t="shared" si="580"/>
        <v>86.400000000000048</v>
      </c>
      <c r="G438" s="66">
        <v>432</v>
      </c>
      <c r="K438" s="62"/>
      <c r="L438" s="70"/>
      <c r="V438" s="62"/>
      <c r="W438" s="70"/>
      <c r="AG438" s="62"/>
      <c r="AH438" s="70"/>
      <c r="AR438" s="62"/>
      <c r="AS438" s="70"/>
      <c r="BC438" s="62"/>
      <c r="BD438" s="70"/>
      <c r="BN438" s="62"/>
      <c r="BO438" s="70"/>
      <c r="BY438" s="62"/>
      <c r="BZ438" s="70"/>
      <c r="CJ438" s="62"/>
      <c r="CK438" s="70"/>
      <c r="CU438" s="62"/>
      <c r="CV438" s="70"/>
    </row>
    <row r="439" spans="1:100">
      <c r="A439" s="62">
        <v>8192</v>
      </c>
      <c r="B439" s="62">
        <f t="shared" si="514"/>
        <v>14.433333333333334</v>
      </c>
      <c r="C439" s="83">
        <f t="shared" si="585"/>
        <v>14.74</v>
      </c>
      <c r="D439" s="87"/>
      <c r="E439" s="65">
        <f t="shared" si="515"/>
        <v>1.1727288911821489E+26</v>
      </c>
      <c r="F439" s="62">
        <f t="shared" si="580"/>
        <v>86.600000000000051</v>
      </c>
      <c r="G439" s="66">
        <v>433</v>
      </c>
      <c r="K439" s="62"/>
      <c r="L439" s="70"/>
      <c r="V439" s="62"/>
      <c r="W439" s="70"/>
      <c r="AG439" s="62"/>
      <c r="AH439" s="70"/>
      <c r="AR439" s="62"/>
      <c r="AS439" s="70"/>
      <c r="BC439" s="62"/>
      <c r="BD439" s="70"/>
      <c r="BN439" s="62"/>
      <c r="BO439" s="70"/>
      <c r="BY439" s="62"/>
      <c r="BZ439" s="70"/>
      <c r="CJ439" s="62"/>
      <c r="CK439" s="70"/>
      <c r="CU439" s="62"/>
      <c r="CV439" s="70"/>
    </row>
    <row r="440" spans="1:100">
      <c r="A440" s="62">
        <v>8192</v>
      </c>
      <c r="B440" s="62">
        <f t="shared" si="514"/>
        <v>14.466666666666667</v>
      </c>
      <c r="C440" s="83">
        <f t="shared" si="585"/>
        <v>14.74</v>
      </c>
      <c r="D440" s="87"/>
      <c r="E440" s="65">
        <f t="shared" si="515"/>
        <v>1.3471117481584315E+26</v>
      </c>
      <c r="F440" s="62">
        <f t="shared" si="580"/>
        <v>86.800000000000054</v>
      </c>
      <c r="G440" s="66">
        <v>434</v>
      </c>
      <c r="K440" s="62"/>
      <c r="L440" s="70"/>
      <c r="V440" s="62"/>
      <c r="W440" s="70"/>
      <c r="AG440" s="62"/>
      <c r="AH440" s="70"/>
      <c r="AR440" s="62"/>
      <c r="AS440" s="70"/>
      <c r="BC440" s="62"/>
      <c r="BD440" s="70"/>
      <c r="BN440" s="62"/>
      <c r="BO440" s="70"/>
      <c r="BY440" s="62"/>
      <c r="BZ440" s="70"/>
      <c r="CJ440" s="62"/>
      <c r="CK440" s="70"/>
      <c r="CU440" s="62"/>
      <c r="CV440" s="70"/>
    </row>
    <row r="441" spans="1:100">
      <c r="A441" s="62">
        <v>8192</v>
      </c>
      <c r="B441" s="62">
        <f t="shared" si="514"/>
        <v>14.5</v>
      </c>
      <c r="C441" s="83">
        <f t="shared" si="585"/>
        <v>14.74</v>
      </c>
      <c r="D441" s="87"/>
      <c r="E441" s="65">
        <f t="shared" si="515"/>
        <v>1.5474250491067704E+26</v>
      </c>
      <c r="F441" s="62">
        <f t="shared" si="580"/>
        <v>87.000000000000043</v>
      </c>
      <c r="G441" s="66">
        <v>435</v>
      </c>
      <c r="K441" s="62"/>
      <c r="L441" s="70"/>
      <c r="V441" s="62"/>
      <c r="W441" s="70"/>
      <c r="AG441" s="62"/>
      <c r="AH441" s="70"/>
      <c r="AR441" s="62"/>
      <c r="AS441" s="70"/>
      <c r="BC441" s="62"/>
      <c r="BD441" s="70"/>
      <c r="BN441" s="62"/>
      <c r="BO441" s="70"/>
      <c r="BY441" s="62"/>
      <c r="BZ441" s="70"/>
      <c r="CJ441" s="62"/>
      <c r="CK441" s="70"/>
      <c r="CU441" s="62"/>
      <c r="CV441" s="70"/>
    </row>
    <row r="442" spans="1:100">
      <c r="A442" s="62">
        <v>8192</v>
      </c>
      <c r="B442" s="62">
        <f t="shared" si="514"/>
        <v>14.533333333333333</v>
      </c>
      <c r="C442" s="83">
        <f t="shared" si="585"/>
        <v>14.74</v>
      </c>
      <c r="D442" s="87"/>
      <c r="E442" s="65">
        <f t="shared" si="515"/>
        <v>1.7775246083901532E+26</v>
      </c>
      <c r="F442" s="62">
        <f t="shared" si="580"/>
        <v>87.200000000000045</v>
      </c>
      <c r="G442" s="66">
        <v>436</v>
      </c>
      <c r="K442" s="62"/>
      <c r="L442" s="70"/>
      <c r="V442" s="62"/>
      <c r="W442" s="70"/>
      <c r="AG442" s="62"/>
      <c r="AH442" s="70"/>
      <c r="AR442" s="62"/>
      <c r="AS442" s="70"/>
      <c r="BC442" s="62"/>
      <c r="BD442" s="70"/>
      <c r="BN442" s="62"/>
      <c r="BO442" s="70"/>
      <c r="BY442" s="62"/>
      <c r="BZ442" s="70"/>
      <c r="CJ442" s="62"/>
      <c r="CK442" s="70"/>
      <c r="CU442" s="62"/>
      <c r="CV442" s="70"/>
    </row>
    <row r="443" spans="1:100">
      <c r="A443" s="62">
        <v>8192</v>
      </c>
      <c r="B443" s="62">
        <f t="shared" si="514"/>
        <v>14.566666666666666</v>
      </c>
      <c r="C443" s="83">
        <f t="shared" si="585"/>
        <v>14.74</v>
      </c>
      <c r="D443" s="87"/>
      <c r="E443" s="65">
        <f t="shared" si="515"/>
        <v>2.0418395936245182E+26</v>
      </c>
      <c r="F443" s="62">
        <f t="shared" si="580"/>
        <v>87.400000000000048</v>
      </c>
      <c r="G443" s="66">
        <v>437</v>
      </c>
      <c r="K443" s="62"/>
      <c r="L443" s="70"/>
      <c r="V443" s="62"/>
      <c r="W443" s="70"/>
      <c r="AG443" s="62"/>
      <c r="AH443" s="70"/>
      <c r="AR443" s="62"/>
      <c r="AS443" s="70"/>
      <c r="BC443" s="62"/>
      <c r="BD443" s="70"/>
      <c r="BN443" s="62"/>
      <c r="BO443" s="70"/>
      <c r="BY443" s="62"/>
      <c r="BZ443" s="70"/>
      <c r="CJ443" s="62"/>
      <c r="CK443" s="70"/>
      <c r="CU443" s="62"/>
      <c r="CV443" s="70"/>
    </row>
    <row r="444" spans="1:100">
      <c r="A444" s="62">
        <v>8192</v>
      </c>
      <c r="B444" s="62">
        <f t="shared" si="514"/>
        <v>14.6</v>
      </c>
      <c r="C444" s="83">
        <f t="shared" si="585"/>
        <v>14.74</v>
      </c>
      <c r="D444" s="87"/>
      <c r="E444" s="65">
        <f t="shared" si="515"/>
        <v>2.3454577823642981E+26</v>
      </c>
      <c r="F444" s="62">
        <f t="shared" si="580"/>
        <v>87.600000000000051</v>
      </c>
      <c r="G444" s="66">
        <v>438</v>
      </c>
      <c r="K444" s="62"/>
      <c r="L444" s="70"/>
      <c r="V444" s="62"/>
      <c r="W444" s="70"/>
      <c r="AG444" s="62"/>
      <c r="AH444" s="70"/>
      <c r="AR444" s="62"/>
      <c r="AS444" s="70"/>
      <c r="BC444" s="62"/>
      <c r="BD444" s="70"/>
      <c r="BN444" s="62"/>
      <c r="BO444" s="70"/>
      <c r="BY444" s="62"/>
      <c r="BZ444" s="70"/>
      <c r="CJ444" s="62"/>
      <c r="CK444" s="70"/>
      <c r="CU444" s="62"/>
      <c r="CV444" s="70"/>
    </row>
    <row r="445" spans="1:100">
      <c r="A445" s="62">
        <v>8192</v>
      </c>
      <c r="B445" s="62">
        <f t="shared" si="514"/>
        <v>14.633333333333333</v>
      </c>
      <c r="C445" s="83">
        <f t="shared" si="585"/>
        <v>14.74</v>
      </c>
      <c r="D445" s="87"/>
      <c r="E445" s="65">
        <f t="shared" si="515"/>
        <v>2.6942234963168639E+26</v>
      </c>
      <c r="F445" s="62">
        <f t="shared" si="580"/>
        <v>87.80000000000004</v>
      </c>
      <c r="G445" s="66">
        <v>439</v>
      </c>
      <c r="K445" s="62"/>
      <c r="L445" s="70"/>
      <c r="V445" s="62"/>
      <c r="W445" s="70"/>
      <c r="AG445" s="62"/>
      <c r="AH445" s="70"/>
      <c r="AR445" s="62"/>
      <c r="AS445" s="70"/>
      <c r="BC445" s="62"/>
      <c r="BD445" s="70"/>
      <c r="BN445" s="62"/>
      <c r="BO445" s="70"/>
      <c r="BY445" s="62"/>
      <c r="BZ445" s="70"/>
      <c r="CJ445" s="62"/>
      <c r="CK445" s="70"/>
      <c r="CU445" s="62"/>
      <c r="CV445" s="70"/>
    </row>
    <row r="446" spans="1:100">
      <c r="A446" s="62">
        <v>8192</v>
      </c>
      <c r="B446" s="62">
        <f t="shared" si="514"/>
        <v>14.666666666666666</v>
      </c>
      <c r="C446" s="83">
        <f t="shared" si="585"/>
        <v>14.74</v>
      </c>
      <c r="D446" s="87"/>
      <c r="E446" s="65">
        <f t="shared" si="515"/>
        <v>3.0948500982135421E+26</v>
      </c>
      <c r="F446" s="62">
        <f t="shared" si="580"/>
        <v>88.000000000000043</v>
      </c>
      <c r="G446" s="66">
        <v>440</v>
      </c>
      <c r="K446" s="62"/>
      <c r="L446" s="70"/>
      <c r="V446" s="62"/>
      <c r="W446" s="70"/>
      <c r="AG446" s="62"/>
      <c r="AH446" s="70"/>
      <c r="AR446" s="62"/>
      <c r="AS446" s="70"/>
      <c r="BC446" s="62"/>
      <c r="BD446" s="70"/>
      <c r="BN446" s="62"/>
      <c r="BO446" s="70"/>
      <c r="BY446" s="62"/>
      <c r="BZ446" s="70"/>
      <c r="CJ446" s="62"/>
      <c r="CK446" s="70"/>
      <c r="CU446" s="62"/>
      <c r="CV446" s="70"/>
    </row>
    <row r="447" spans="1:100">
      <c r="A447" s="62">
        <v>8192</v>
      </c>
      <c r="B447" s="62">
        <f t="shared" si="514"/>
        <v>14.7</v>
      </c>
      <c r="C447" s="83">
        <f t="shared" si="585"/>
        <v>14.74</v>
      </c>
      <c r="D447" s="87"/>
      <c r="E447" s="65">
        <f t="shared" si="515"/>
        <v>3.5550492167803085E+26</v>
      </c>
      <c r="F447" s="62">
        <f t="shared" si="580"/>
        <v>88.200000000000045</v>
      </c>
      <c r="G447" s="66">
        <v>441</v>
      </c>
      <c r="K447" s="62"/>
      <c r="L447" s="70"/>
      <c r="V447" s="62"/>
      <c r="W447" s="70"/>
      <c r="AG447" s="62"/>
      <c r="AH447" s="70"/>
      <c r="AR447" s="62"/>
      <c r="AS447" s="70"/>
      <c r="BC447" s="62"/>
      <c r="BD447" s="70"/>
      <c r="BN447" s="62"/>
      <c r="BO447" s="70"/>
      <c r="BY447" s="62"/>
      <c r="BZ447" s="70"/>
      <c r="CJ447" s="62"/>
      <c r="CK447" s="70"/>
      <c r="CU447" s="62"/>
      <c r="CV447" s="70"/>
    </row>
    <row r="448" spans="1:100">
      <c r="A448" s="62">
        <v>8192</v>
      </c>
      <c r="B448" s="62">
        <f t="shared" si="514"/>
        <v>14.733333333333333</v>
      </c>
      <c r="C448" s="83">
        <f t="shared" si="585"/>
        <v>14.74</v>
      </c>
      <c r="D448" s="87"/>
      <c r="E448" s="65">
        <f t="shared" si="515"/>
        <v>4.083679187249037E+26</v>
      </c>
      <c r="F448" s="62">
        <f t="shared" si="580"/>
        <v>88.400000000000048</v>
      </c>
      <c r="G448" s="66">
        <v>442</v>
      </c>
      <c r="K448" s="62"/>
      <c r="L448" s="70"/>
      <c r="V448" s="62"/>
      <c r="W448" s="70"/>
      <c r="AG448" s="62"/>
      <c r="AH448" s="70"/>
      <c r="AR448" s="62"/>
      <c r="AS448" s="70"/>
      <c r="BC448" s="62"/>
      <c r="BD448" s="70"/>
      <c r="BN448" s="62"/>
      <c r="BO448" s="70"/>
      <c r="BY448" s="62"/>
      <c r="BZ448" s="70"/>
      <c r="CJ448" s="62"/>
      <c r="CK448" s="70"/>
      <c r="CU448" s="62"/>
      <c r="CV448" s="70"/>
    </row>
    <row r="449" spans="1:100">
      <c r="A449" s="62">
        <v>8192</v>
      </c>
      <c r="B449" s="62">
        <f t="shared" si="514"/>
        <v>14.766666666666667</v>
      </c>
      <c r="C449" s="83">
        <f t="shared" si="585"/>
        <v>14.74</v>
      </c>
      <c r="D449" s="87"/>
      <c r="E449" s="65">
        <f t="shared" si="515"/>
        <v>4.6909155647285983E+26</v>
      </c>
      <c r="F449" s="62">
        <f t="shared" si="580"/>
        <v>88.600000000000037</v>
      </c>
      <c r="G449" s="66">
        <v>443</v>
      </c>
      <c r="K449" s="62"/>
      <c r="L449" s="70"/>
      <c r="V449" s="62"/>
      <c r="W449" s="70"/>
      <c r="AG449" s="62"/>
      <c r="AH449" s="70"/>
      <c r="AR449" s="62"/>
      <c r="AS449" s="70"/>
      <c r="BC449" s="62"/>
      <c r="BD449" s="70"/>
      <c r="BN449" s="62"/>
      <c r="BO449" s="70"/>
      <c r="BY449" s="62"/>
      <c r="BZ449" s="70"/>
      <c r="CJ449" s="62"/>
      <c r="CK449" s="70"/>
      <c r="CU449" s="62"/>
      <c r="CV449" s="70"/>
    </row>
    <row r="450" spans="1:100">
      <c r="A450" s="62">
        <v>8192</v>
      </c>
      <c r="B450" s="62">
        <f t="shared" si="514"/>
        <v>14.8</v>
      </c>
      <c r="C450" s="83">
        <f t="shared" si="585"/>
        <v>14.74</v>
      </c>
      <c r="D450" s="87"/>
      <c r="E450" s="65">
        <f t="shared" si="515"/>
        <v>5.3884469926337286E+26</v>
      </c>
      <c r="F450" s="62">
        <f t="shared" si="580"/>
        <v>88.80000000000004</v>
      </c>
      <c r="G450" s="66">
        <v>444</v>
      </c>
      <c r="K450" s="62"/>
      <c r="L450" s="70"/>
      <c r="V450" s="62"/>
      <c r="W450" s="70"/>
      <c r="AG450" s="62"/>
      <c r="AH450" s="70"/>
      <c r="AR450" s="62"/>
      <c r="AS450" s="70"/>
      <c r="BC450" s="62"/>
      <c r="BD450" s="70"/>
      <c r="BN450" s="62"/>
      <c r="BO450" s="70"/>
      <c r="BY450" s="62"/>
      <c r="BZ450" s="70"/>
      <c r="CJ450" s="62"/>
      <c r="CK450" s="70"/>
      <c r="CU450" s="62"/>
      <c r="CV450" s="70"/>
    </row>
    <row r="451" spans="1:100">
      <c r="A451" s="62">
        <v>8192</v>
      </c>
      <c r="B451" s="62">
        <f t="shared" si="514"/>
        <v>14.833333333333334</v>
      </c>
      <c r="C451" s="83">
        <f t="shared" si="585"/>
        <v>14.74</v>
      </c>
      <c r="D451" s="87"/>
      <c r="E451" s="65">
        <f t="shared" si="515"/>
        <v>6.1897001964270842E+26</v>
      </c>
      <c r="F451" s="62">
        <f t="shared" si="580"/>
        <v>89.000000000000043</v>
      </c>
      <c r="G451" s="66">
        <v>445</v>
      </c>
      <c r="K451" s="62"/>
      <c r="L451" s="70"/>
      <c r="V451" s="62"/>
      <c r="W451" s="70"/>
      <c r="AG451" s="62"/>
      <c r="AH451" s="70"/>
      <c r="AR451" s="62"/>
      <c r="AS451" s="70"/>
      <c r="BC451" s="62"/>
      <c r="BD451" s="70"/>
      <c r="BN451" s="62"/>
      <c r="BO451" s="70"/>
      <c r="BY451" s="62"/>
      <c r="BZ451" s="70"/>
      <c r="CJ451" s="62"/>
      <c r="CK451" s="70"/>
      <c r="CU451" s="62"/>
      <c r="CV451" s="70"/>
    </row>
    <row r="452" spans="1:100">
      <c r="A452" s="62">
        <v>8192</v>
      </c>
      <c r="B452" s="62">
        <f t="shared" si="514"/>
        <v>14.866666666666667</v>
      </c>
      <c r="C452" s="83">
        <f t="shared" si="585"/>
        <v>14.74</v>
      </c>
      <c r="D452" s="87"/>
      <c r="E452" s="65">
        <f t="shared" si="515"/>
        <v>7.1100984335606169E+26</v>
      </c>
      <c r="F452" s="62">
        <f t="shared" si="580"/>
        <v>89.200000000000045</v>
      </c>
      <c r="G452" s="66">
        <v>446</v>
      </c>
      <c r="K452" s="62"/>
      <c r="L452" s="70"/>
      <c r="V452" s="62"/>
      <c r="W452" s="70"/>
      <c r="AG452" s="62"/>
      <c r="AH452" s="70"/>
      <c r="AR452" s="62"/>
      <c r="AS452" s="70"/>
      <c r="BC452" s="62"/>
      <c r="BD452" s="70"/>
      <c r="BN452" s="62"/>
      <c r="BO452" s="70"/>
      <c r="BY452" s="62"/>
      <c r="BZ452" s="70"/>
      <c r="CJ452" s="62"/>
      <c r="CK452" s="70"/>
      <c r="CU452" s="62"/>
      <c r="CV452" s="70"/>
    </row>
    <row r="453" spans="1:100">
      <c r="A453" s="62">
        <v>8192</v>
      </c>
      <c r="B453" s="62">
        <f t="shared" si="514"/>
        <v>14.9</v>
      </c>
      <c r="C453" s="83">
        <f t="shared" si="585"/>
        <v>14.74</v>
      </c>
      <c r="D453" s="87"/>
      <c r="E453" s="65">
        <f t="shared" si="515"/>
        <v>8.1673583744980781E+26</v>
      </c>
      <c r="F453" s="62">
        <f t="shared" si="580"/>
        <v>89.400000000000048</v>
      </c>
      <c r="G453" s="66">
        <v>447</v>
      </c>
      <c r="K453" s="62"/>
      <c r="L453" s="70"/>
      <c r="V453" s="62"/>
      <c r="W453" s="70"/>
      <c r="AG453" s="62"/>
      <c r="AH453" s="70"/>
      <c r="AR453" s="62"/>
      <c r="AS453" s="70"/>
      <c r="BC453" s="62"/>
      <c r="BD453" s="70"/>
      <c r="BN453" s="62"/>
      <c r="BO453" s="70"/>
      <c r="BY453" s="62"/>
      <c r="BZ453" s="70"/>
      <c r="CJ453" s="62"/>
      <c r="CK453" s="70"/>
      <c r="CU453" s="62"/>
      <c r="CV453" s="70"/>
    </row>
    <row r="454" spans="1:100">
      <c r="A454" s="62">
        <v>8192</v>
      </c>
      <c r="B454" s="62">
        <f t="shared" si="514"/>
        <v>14.933333333333334</v>
      </c>
      <c r="C454" s="83">
        <f t="shared" si="585"/>
        <v>14.74</v>
      </c>
      <c r="D454" s="87"/>
      <c r="E454" s="65">
        <f t="shared" si="515"/>
        <v>9.3818311294572007E+26</v>
      </c>
      <c r="F454" s="62">
        <f t="shared" si="580"/>
        <v>89.600000000000051</v>
      </c>
      <c r="G454" s="66">
        <v>448</v>
      </c>
      <c r="K454" s="62"/>
      <c r="L454" s="70"/>
      <c r="V454" s="62"/>
      <c r="W454" s="70"/>
      <c r="AG454" s="62"/>
      <c r="AH454" s="70"/>
      <c r="AR454" s="62"/>
      <c r="AS454" s="70"/>
      <c r="BC454" s="62"/>
      <c r="BD454" s="70"/>
      <c r="BN454" s="62"/>
      <c r="BO454" s="70"/>
      <c r="BY454" s="62"/>
      <c r="BZ454" s="70"/>
      <c r="CJ454" s="62"/>
      <c r="CK454" s="70"/>
      <c r="CU454" s="62"/>
      <c r="CV454" s="70"/>
    </row>
    <row r="455" spans="1:100">
      <c r="A455" s="62">
        <v>8192</v>
      </c>
      <c r="B455" s="62">
        <f t="shared" ref="B455:B518" si="587">G455/30</f>
        <v>14.966666666666667</v>
      </c>
      <c r="C455" s="83">
        <f t="shared" si="585"/>
        <v>14.74</v>
      </c>
      <c r="D455" s="87"/>
      <c r="E455" s="65">
        <f t="shared" ref="E455:E518" si="588">POWER($F$1,G455)</f>
        <v>1.0776893985267463E+27</v>
      </c>
      <c r="F455" s="62">
        <f t="shared" si="580"/>
        <v>89.800000000000054</v>
      </c>
      <c r="G455" s="66">
        <v>449</v>
      </c>
      <c r="K455" s="62"/>
      <c r="L455" s="70"/>
      <c r="V455" s="62"/>
      <c r="W455" s="70"/>
      <c r="AG455" s="62"/>
      <c r="AH455" s="70"/>
      <c r="AR455" s="62"/>
      <c r="AS455" s="70"/>
      <c r="BC455" s="62"/>
      <c r="BD455" s="70"/>
      <c r="BN455" s="62"/>
      <c r="BO455" s="70"/>
      <c r="BY455" s="62"/>
      <c r="BZ455" s="70"/>
      <c r="CJ455" s="62"/>
      <c r="CK455" s="70"/>
      <c r="CU455" s="62"/>
      <c r="CV455" s="70"/>
    </row>
    <row r="456" spans="1:100">
      <c r="A456" s="62">
        <v>8192</v>
      </c>
      <c r="B456" s="62">
        <f t="shared" si="587"/>
        <v>15</v>
      </c>
      <c r="C456" s="83">
        <f t="shared" si="585"/>
        <v>14.74</v>
      </c>
      <c r="D456" s="87"/>
      <c r="E456" s="65">
        <f t="shared" si="588"/>
        <v>1.2379400392854177E+27</v>
      </c>
      <c r="F456" s="62">
        <f t="shared" ref="F456:F519" si="589">LOG(E456,2)</f>
        <v>90.000000000000057</v>
      </c>
      <c r="G456" s="66">
        <v>450</v>
      </c>
      <c r="K456" s="62"/>
      <c r="L456" s="70"/>
      <c r="V456" s="62"/>
      <c r="W456" s="70"/>
      <c r="AG456" s="62"/>
      <c r="AH456" s="70"/>
      <c r="AR456" s="62"/>
      <c r="AS456" s="70"/>
      <c r="BC456" s="62"/>
      <c r="BD456" s="70"/>
      <c r="BN456" s="62"/>
      <c r="BO456" s="70"/>
      <c r="BY456" s="62"/>
      <c r="BZ456" s="70"/>
      <c r="CJ456" s="62"/>
      <c r="CK456" s="70"/>
      <c r="CU456" s="62"/>
      <c r="CV456" s="70"/>
    </row>
    <row r="457" spans="1:100">
      <c r="A457" s="62">
        <v>8192</v>
      </c>
      <c r="B457" s="62">
        <f t="shared" si="587"/>
        <v>15.033333333333333</v>
      </c>
      <c r="C457" s="83">
        <f t="shared" si="585"/>
        <v>14.74</v>
      </c>
      <c r="D457" s="87"/>
      <c r="E457" s="65">
        <f t="shared" si="588"/>
        <v>1.4220196867121242E+27</v>
      </c>
      <c r="F457" s="62">
        <f t="shared" si="589"/>
        <v>90.200000000000045</v>
      </c>
      <c r="G457" s="66">
        <v>451</v>
      </c>
      <c r="K457" s="62"/>
      <c r="L457" s="70"/>
      <c r="V457" s="62"/>
      <c r="W457" s="70"/>
      <c r="AG457" s="62"/>
      <c r="AH457" s="70"/>
      <c r="AR457" s="62"/>
      <c r="AS457" s="70"/>
      <c r="BC457" s="62"/>
      <c r="BD457" s="70"/>
      <c r="BN457" s="62"/>
      <c r="BO457" s="70"/>
      <c r="BY457" s="62"/>
      <c r="BZ457" s="70"/>
      <c r="CJ457" s="62"/>
      <c r="CK457" s="70"/>
      <c r="CU457" s="62"/>
      <c r="CV457" s="70"/>
    </row>
    <row r="458" spans="1:100">
      <c r="A458" s="62">
        <v>8192</v>
      </c>
      <c r="B458" s="62">
        <f t="shared" si="587"/>
        <v>15.066666666666666</v>
      </c>
      <c r="C458" s="83">
        <f t="shared" si="585"/>
        <v>14.74</v>
      </c>
      <c r="D458" s="87"/>
      <c r="E458" s="65">
        <f t="shared" si="588"/>
        <v>1.6334716748996162E+27</v>
      </c>
      <c r="F458" s="62">
        <f t="shared" si="589"/>
        <v>90.400000000000048</v>
      </c>
      <c r="G458" s="66">
        <v>452</v>
      </c>
      <c r="K458" s="62"/>
      <c r="L458" s="70"/>
      <c r="V458" s="62"/>
      <c r="W458" s="70"/>
      <c r="AG458" s="62"/>
      <c r="AH458" s="70"/>
      <c r="AR458" s="62"/>
      <c r="AS458" s="70"/>
      <c r="BC458" s="62"/>
      <c r="BD458" s="70"/>
      <c r="BN458" s="62"/>
      <c r="BO458" s="70"/>
      <c r="BY458" s="62"/>
      <c r="BZ458" s="70"/>
      <c r="CJ458" s="62"/>
      <c r="CK458" s="70"/>
      <c r="CU458" s="62"/>
      <c r="CV458" s="70"/>
    </row>
    <row r="459" spans="1:100">
      <c r="A459" s="62">
        <v>8192</v>
      </c>
      <c r="B459" s="62">
        <f t="shared" si="587"/>
        <v>15.1</v>
      </c>
      <c r="C459" s="83">
        <f t="shared" si="585"/>
        <v>14.74</v>
      </c>
      <c r="D459" s="87"/>
      <c r="E459" s="65">
        <f t="shared" si="588"/>
        <v>1.8763662258914404E+27</v>
      </c>
      <c r="F459" s="62">
        <f t="shared" si="589"/>
        <v>90.600000000000051</v>
      </c>
      <c r="G459" s="66">
        <v>453</v>
      </c>
      <c r="K459" s="62"/>
      <c r="L459" s="70"/>
      <c r="V459" s="62"/>
      <c r="W459" s="70"/>
      <c r="AG459" s="62"/>
      <c r="AH459" s="70"/>
      <c r="AR459" s="62"/>
      <c r="AS459" s="70"/>
      <c r="BC459" s="62"/>
      <c r="BD459" s="70"/>
      <c r="BN459" s="62"/>
      <c r="BO459" s="70"/>
      <c r="BY459" s="62"/>
      <c r="BZ459" s="70"/>
      <c r="CJ459" s="62"/>
      <c r="CK459" s="70"/>
      <c r="CU459" s="62"/>
      <c r="CV459" s="70"/>
    </row>
    <row r="460" spans="1:100">
      <c r="A460" s="62">
        <v>8192</v>
      </c>
      <c r="B460" s="62">
        <f t="shared" si="587"/>
        <v>15.133333333333333</v>
      </c>
      <c r="C460" s="83">
        <f t="shared" si="585"/>
        <v>14.74</v>
      </c>
      <c r="D460" s="87"/>
      <c r="E460" s="65">
        <f t="shared" si="588"/>
        <v>2.1553787970534931E+27</v>
      </c>
      <c r="F460" s="62">
        <f t="shared" si="589"/>
        <v>90.800000000000054</v>
      </c>
      <c r="G460" s="66">
        <v>454</v>
      </c>
      <c r="K460" s="62"/>
      <c r="L460" s="70"/>
      <c r="V460" s="62"/>
      <c r="W460" s="70"/>
      <c r="AG460" s="62"/>
      <c r="AH460" s="70"/>
      <c r="AR460" s="62"/>
      <c r="AS460" s="70"/>
      <c r="BC460" s="62"/>
      <c r="BD460" s="70"/>
      <c r="BN460" s="62"/>
      <c r="BO460" s="70"/>
      <c r="BY460" s="62"/>
      <c r="BZ460" s="70"/>
      <c r="CJ460" s="62"/>
      <c r="CK460" s="70"/>
      <c r="CU460" s="62"/>
      <c r="CV460" s="70"/>
    </row>
    <row r="461" spans="1:100">
      <c r="A461" s="62">
        <v>8192</v>
      </c>
      <c r="B461" s="62">
        <f t="shared" si="587"/>
        <v>15.166666666666666</v>
      </c>
      <c r="C461" s="83">
        <f t="shared" si="585"/>
        <v>14.74</v>
      </c>
      <c r="D461" s="87"/>
      <c r="E461" s="65">
        <f t="shared" si="588"/>
        <v>2.4758800785708359E+27</v>
      </c>
      <c r="F461" s="62">
        <f t="shared" si="589"/>
        <v>91.000000000000043</v>
      </c>
      <c r="G461" s="66">
        <v>455</v>
      </c>
      <c r="K461" s="62"/>
      <c r="L461" s="70"/>
      <c r="V461" s="62"/>
      <c r="W461" s="70"/>
      <c r="AG461" s="62"/>
      <c r="AH461" s="70"/>
      <c r="AR461" s="62"/>
      <c r="AS461" s="70"/>
      <c r="BC461" s="62"/>
      <c r="BD461" s="70"/>
      <c r="BN461" s="62"/>
      <c r="BO461" s="70"/>
      <c r="BY461" s="62"/>
      <c r="BZ461" s="70"/>
      <c r="CJ461" s="62"/>
      <c r="CK461" s="70"/>
      <c r="CU461" s="62"/>
      <c r="CV461" s="70"/>
    </row>
    <row r="462" spans="1:100">
      <c r="A462" s="62">
        <v>8192</v>
      </c>
      <c r="B462" s="62">
        <f t="shared" si="587"/>
        <v>15.2</v>
      </c>
      <c r="C462" s="83">
        <f t="shared" si="585"/>
        <v>14.74</v>
      </c>
      <c r="D462" s="87"/>
      <c r="E462" s="65">
        <f t="shared" si="588"/>
        <v>2.844039373424249E+27</v>
      </c>
      <c r="F462" s="62">
        <f t="shared" si="589"/>
        <v>91.200000000000045</v>
      </c>
      <c r="G462" s="66">
        <v>456</v>
      </c>
      <c r="K462" s="62"/>
      <c r="L462" s="70"/>
      <c r="V462" s="62"/>
      <c r="W462" s="70"/>
      <c r="AG462" s="62"/>
      <c r="AH462" s="70"/>
      <c r="AR462" s="62"/>
      <c r="AS462" s="70"/>
      <c r="BC462" s="62"/>
      <c r="BD462" s="70"/>
      <c r="BN462" s="62"/>
      <c r="BO462" s="70"/>
      <c r="BY462" s="62"/>
      <c r="BZ462" s="70"/>
      <c r="CJ462" s="62"/>
      <c r="CK462" s="70"/>
      <c r="CU462" s="62"/>
      <c r="CV462" s="70"/>
    </row>
    <row r="463" spans="1:100">
      <c r="A463" s="62">
        <v>8192</v>
      </c>
      <c r="B463" s="62">
        <f t="shared" si="587"/>
        <v>15.233333333333333</v>
      </c>
      <c r="C463" s="83">
        <f t="shared" si="585"/>
        <v>14.74</v>
      </c>
      <c r="D463" s="87"/>
      <c r="E463" s="65">
        <f t="shared" si="588"/>
        <v>3.2669433497992334E+27</v>
      </c>
      <c r="F463" s="62">
        <f t="shared" si="589"/>
        <v>91.400000000000048</v>
      </c>
      <c r="G463" s="66">
        <v>457</v>
      </c>
      <c r="K463" s="62"/>
      <c r="L463" s="70"/>
      <c r="V463" s="62"/>
      <c r="W463" s="70"/>
      <c r="AG463" s="62"/>
      <c r="AH463" s="70"/>
      <c r="AR463" s="62"/>
      <c r="AS463" s="70"/>
      <c r="BC463" s="62"/>
      <c r="BD463" s="70"/>
      <c r="BN463" s="62"/>
      <c r="BO463" s="70"/>
      <c r="BY463" s="62"/>
      <c r="BZ463" s="70"/>
      <c r="CJ463" s="62"/>
      <c r="CK463" s="70"/>
      <c r="CU463" s="62"/>
      <c r="CV463" s="70"/>
    </row>
    <row r="464" spans="1:100">
      <c r="A464" s="62">
        <v>8192</v>
      </c>
      <c r="B464" s="62">
        <f t="shared" si="587"/>
        <v>15.266666666666667</v>
      </c>
      <c r="C464" s="83">
        <f t="shared" si="585"/>
        <v>14.74</v>
      </c>
      <c r="D464" s="87"/>
      <c r="E464" s="65">
        <f t="shared" si="588"/>
        <v>3.752732451782883E+27</v>
      </c>
      <c r="F464" s="62">
        <f t="shared" si="589"/>
        <v>91.600000000000051</v>
      </c>
      <c r="G464" s="66">
        <v>458</v>
      </c>
      <c r="K464" s="62"/>
      <c r="L464" s="70"/>
      <c r="V464" s="62"/>
      <c r="W464" s="70"/>
      <c r="AG464" s="62"/>
      <c r="AH464" s="70"/>
      <c r="AR464" s="62"/>
      <c r="AS464" s="70"/>
      <c r="BC464" s="62"/>
      <c r="BD464" s="70"/>
      <c r="BN464" s="62"/>
      <c r="BO464" s="70"/>
      <c r="BY464" s="62"/>
      <c r="BZ464" s="70"/>
      <c r="CJ464" s="62"/>
      <c r="CK464" s="70"/>
      <c r="CU464" s="62"/>
      <c r="CV464" s="70"/>
    </row>
    <row r="465" spans="1:100">
      <c r="A465" s="62">
        <v>8192</v>
      </c>
      <c r="B465" s="62">
        <f t="shared" si="587"/>
        <v>15.3</v>
      </c>
      <c r="C465" s="83">
        <f t="shared" si="585"/>
        <v>14.74</v>
      </c>
      <c r="D465" s="87"/>
      <c r="E465" s="65">
        <f t="shared" si="588"/>
        <v>4.3107575941069867E+27</v>
      </c>
      <c r="F465" s="62">
        <f t="shared" si="589"/>
        <v>91.80000000000004</v>
      </c>
      <c r="G465" s="66">
        <v>459</v>
      </c>
      <c r="K465" s="62"/>
      <c r="L465" s="70"/>
      <c r="V465" s="62"/>
      <c r="W465" s="70"/>
      <c r="AG465" s="62"/>
      <c r="AH465" s="70"/>
      <c r="AR465" s="62"/>
      <c r="AS465" s="70"/>
      <c r="BC465" s="62"/>
      <c r="BD465" s="70"/>
      <c r="BN465" s="62"/>
      <c r="BO465" s="70"/>
      <c r="BY465" s="62"/>
      <c r="BZ465" s="70"/>
      <c r="CJ465" s="62"/>
      <c r="CK465" s="70"/>
      <c r="CU465" s="62"/>
      <c r="CV465" s="70"/>
    </row>
    <row r="466" spans="1:100">
      <c r="A466" s="62">
        <v>8192</v>
      </c>
      <c r="B466" s="62">
        <f t="shared" si="587"/>
        <v>15.333333333333334</v>
      </c>
      <c r="C466" s="83">
        <f t="shared" si="585"/>
        <v>14.74</v>
      </c>
      <c r="D466" s="87"/>
      <c r="E466" s="65">
        <f t="shared" si="588"/>
        <v>4.9517601571416728E+27</v>
      </c>
      <c r="F466" s="62">
        <f t="shared" si="589"/>
        <v>92.000000000000043</v>
      </c>
      <c r="G466" s="66">
        <v>460</v>
      </c>
      <c r="K466" s="62"/>
      <c r="L466" s="70"/>
      <c r="V466" s="62"/>
      <c r="W466" s="70"/>
      <c r="AG466" s="62"/>
      <c r="AH466" s="70"/>
      <c r="AR466" s="62"/>
      <c r="AS466" s="70"/>
      <c r="BC466" s="62"/>
      <c r="BD466" s="70"/>
      <c r="BN466" s="62"/>
      <c r="BO466" s="70"/>
      <c r="BY466" s="62"/>
      <c r="BZ466" s="70"/>
      <c r="CJ466" s="62"/>
      <c r="CK466" s="70"/>
      <c r="CU466" s="62"/>
      <c r="CV466" s="70"/>
    </row>
    <row r="467" spans="1:100">
      <c r="A467" s="62">
        <v>8192</v>
      </c>
      <c r="B467" s="62">
        <f t="shared" si="587"/>
        <v>15.366666666666667</v>
      </c>
      <c r="C467" s="83">
        <f t="shared" si="585"/>
        <v>14.74</v>
      </c>
      <c r="D467" s="87"/>
      <c r="E467" s="65">
        <f t="shared" si="588"/>
        <v>5.6880787468485001E+27</v>
      </c>
      <c r="F467" s="62">
        <f t="shared" si="589"/>
        <v>92.200000000000045</v>
      </c>
      <c r="G467" s="66">
        <v>461</v>
      </c>
      <c r="K467" s="62"/>
      <c r="L467" s="70"/>
      <c r="V467" s="62"/>
      <c r="W467" s="70"/>
      <c r="AG467" s="62"/>
      <c r="AH467" s="70"/>
      <c r="AR467" s="62"/>
      <c r="AS467" s="70"/>
      <c r="BC467" s="62"/>
      <c r="BD467" s="70"/>
      <c r="BN467" s="62"/>
      <c r="BO467" s="70"/>
      <c r="BY467" s="62"/>
      <c r="BZ467" s="70"/>
      <c r="CJ467" s="62"/>
      <c r="CK467" s="70"/>
      <c r="CU467" s="62"/>
      <c r="CV467" s="70"/>
    </row>
    <row r="468" spans="1:100">
      <c r="A468" s="62">
        <v>8192</v>
      </c>
      <c r="B468" s="62">
        <f t="shared" si="587"/>
        <v>15.4</v>
      </c>
      <c r="C468" s="83">
        <f t="shared" si="585"/>
        <v>14.74</v>
      </c>
      <c r="D468" s="87"/>
      <c r="E468" s="65">
        <f t="shared" si="588"/>
        <v>6.533886699598468E+27</v>
      </c>
      <c r="F468" s="62">
        <f t="shared" si="589"/>
        <v>92.400000000000048</v>
      </c>
      <c r="G468" s="66">
        <v>462</v>
      </c>
      <c r="K468" s="62"/>
      <c r="L468" s="70"/>
      <c r="V468" s="62"/>
      <c r="W468" s="70"/>
      <c r="AG468" s="62"/>
      <c r="AH468" s="70"/>
      <c r="AR468" s="62"/>
      <c r="AS468" s="70"/>
      <c r="BC468" s="62"/>
      <c r="BD468" s="70"/>
      <c r="BN468" s="62"/>
      <c r="BO468" s="70"/>
      <c r="BY468" s="62"/>
      <c r="BZ468" s="70"/>
      <c r="CJ468" s="62"/>
      <c r="CK468" s="70"/>
      <c r="CU468" s="62"/>
      <c r="CV468" s="70"/>
    </row>
    <row r="469" spans="1:100">
      <c r="A469" s="62">
        <v>8192</v>
      </c>
      <c r="B469" s="62">
        <f t="shared" si="587"/>
        <v>15.433333333333334</v>
      </c>
      <c r="C469" s="83">
        <f t="shared" si="585"/>
        <v>14.74</v>
      </c>
      <c r="D469" s="87"/>
      <c r="E469" s="65">
        <f t="shared" si="588"/>
        <v>7.5054649035657672E+27</v>
      </c>
      <c r="F469" s="62">
        <f t="shared" si="589"/>
        <v>92.600000000000037</v>
      </c>
      <c r="G469" s="66">
        <v>463</v>
      </c>
      <c r="K469" s="62"/>
      <c r="L469" s="70"/>
      <c r="V469" s="62"/>
      <c r="W469" s="70"/>
      <c r="AG469" s="62"/>
      <c r="AH469" s="70"/>
      <c r="AR469" s="62"/>
      <c r="AS469" s="70"/>
      <c r="BC469" s="62"/>
      <c r="BD469" s="70"/>
      <c r="BN469" s="62"/>
      <c r="BO469" s="70"/>
      <c r="BY469" s="62"/>
      <c r="BZ469" s="70"/>
      <c r="CJ469" s="62"/>
      <c r="CK469" s="70"/>
      <c r="CU469" s="62"/>
      <c r="CV469" s="70"/>
    </row>
    <row r="470" spans="1:100">
      <c r="A470" s="62">
        <v>8192</v>
      </c>
      <c r="B470" s="62">
        <f t="shared" si="587"/>
        <v>15.466666666666667</v>
      </c>
      <c r="C470" s="83">
        <f t="shared" ref="C470:C533" si="590">IF(D470&gt;0,C469+D470,C469)</f>
        <v>14.74</v>
      </c>
      <c r="D470" s="87"/>
      <c r="E470" s="65">
        <f t="shared" si="588"/>
        <v>8.6215151882139778E+27</v>
      </c>
      <c r="F470" s="62">
        <f t="shared" si="589"/>
        <v>92.800000000000054</v>
      </c>
      <c r="G470" s="66">
        <v>464</v>
      </c>
      <c r="K470" s="62"/>
      <c r="L470" s="70"/>
      <c r="V470" s="62"/>
      <c r="W470" s="70"/>
      <c r="AG470" s="62"/>
      <c r="AH470" s="70"/>
      <c r="AR470" s="62"/>
      <c r="AS470" s="70"/>
      <c r="BC470" s="62"/>
      <c r="BD470" s="70"/>
      <c r="BN470" s="62"/>
      <c r="BO470" s="70"/>
      <c r="BY470" s="62"/>
      <c r="BZ470" s="70"/>
      <c r="CJ470" s="62"/>
      <c r="CK470" s="70"/>
      <c r="CU470" s="62"/>
      <c r="CV470" s="70"/>
    </row>
    <row r="471" spans="1:100">
      <c r="A471" s="62">
        <v>8192</v>
      </c>
      <c r="B471" s="62">
        <f t="shared" si="587"/>
        <v>15.5</v>
      </c>
      <c r="C471" s="83">
        <f t="shared" si="590"/>
        <v>14.74</v>
      </c>
      <c r="D471" s="87"/>
      <c r="E471" s="65">
        <f t="shared" si="588"/>
        <v>9.9035203142833501E+27</v>
      </c>
      <c r="F471" s="62">
        <f t="shared" si="589"/>
        <v>93.000000000000043</v>
      </c>
      <c r="G471" s="66">
        <v>465</v>
      </c>
      <c r="K471" s="62"/>
      <c r="L471" s="70"/>
      <c r="V471" s="62"/>
      <c r="W471" s="70"/>
      <c r="AG471" s="62"/>
      <c r="AH471" s="70"/>
      <c r="AR471" s="62"/>
      <c r="AS471" s="70"/>
      <c r="BC471" s="62"/>
      <c r="BD471" s="70"/>
      <c r="BN471" s="62"/>
      <c r="BO471" s="70"/>
      <c r="BY471" s="62"/>
      <c r="BZ471" s="70"/>
      <c r="CJ471" s="62"/>
      <c r="CK471" s="70"/>
      <c r="CU471" s="62"/>
      <c r="CV471" s="70"/>
    </row>
    <row r="472" spans="1:100">
      <c r="A472" s="62">
        <v>8192</v>
      </c>
      <c r="B472" s="62">
        <f t="shared" si="587"/>
        <v>15.533333333333333</v>
      </c>
      <c r="C472" s="83">
        <f t="shared" si="590"/>
        <v>14.74</v>
      </c>
      <c r="D472" s="87"/>
      <c r="E472" s="65">
        <f t="shared" si="588"/>
        <v>1.1376157493697002E+28</v>
      </c>
      <c r="F472" s="62">
        <f t="shared" si="589"/>
        <v>93.200000000000045</v>
      </c>
      <c r="G472" s="66">
        <v>466</v>
      </c>
      <c r="K472" s="62"/>
      <c r="L472" s="70"/>
      <c r="V472" s="62"/>
      <c r="W472" s="70"/>
      <c r="AG472" s="62"/>
      <c r="AH472" s="70"/>
      <c r="AR472" s="62"/>
      <c r="AS472" s="70"/>
      <c r="BC472" s="62"/>
      <c r="BD472" s="70"/>
      <c r="BN472" s="62"/>
      <c r="BO472" s="70"/>
      <c r="BY472" s="62"/>
      <c r="BZ472" s="70"/>
      <c r="CJ472" s="62"/>
      <c r="CK472" s="70"/>
      <c r="CU472" s="62"/>
      <c r="CV472" s="70"/>
    </row>
    <row r="473" spans="1:100">
      <c r="A473" s="62">
        <v>8192</v>
      </c>
      <c r="B473" s="62">
        <f t="shared" si="587"/>
        <v>15.566666666666666</v>
      </c>
      <c r="C473" s="83">
        <f t="shared" si="590"/>
        <v>14.74</v>
      </c>
      <c r="D473" s="87"/>
      <c r="E473" s="65">
        <f t="shared" si="588"/>
        <v>1.306777339919694E+28</v>
      </c>
      <c r="F473" s="62">
        <f t="shared" si="589"/>
        <v>93.400000000000048</v>
      </c>
      <c r="G473" s="66">
        <v>467</v>
      </c>
      <c r="K473" s="62"/>
      <c r="L473" s="70"/>
      <c r="V473" s="62"/>
      <c r="W473" s="70"/>
      <c r="AG473" s="62"/>
      <c r="AH473" s="70"/>
      <c r="AR473" s="62"/>
      <c r="AS473" s="70"/>
      <c r="BC473" s="62"/>
      <c r="BD473" s="70"/>
      <c r="BN473" s="62"/>
      <c r="BO473" s="70"/>
      <c r="BY473" s="62"/>
      <c r="BZ473" s="70"/>
      <c r="CJ473" s="62"/>
      <c r="CK473" s="70"/>
      <c r="CU473" s="62"/>
      <c r="CV473" s="70"/>
    </row>
    <row r="474" spans="1:100">
      <c r="A474" s="62">
        <v>8192</v>
      </c>
      <c r="B474" s="62">
        <f t="shared" si="587"/>
        <v>15.6</v>
      </c>
      <c r="C474" s="83">
        <f t="shared" si="590"/>
        <v>14.74</v>
      </c>
      <c r="D474" s="87"/>
      <c r="E474" s="65">
        <f t="shared" si="588"/>
        <v>1.5010929807131541E+28</v>
      </c>
      <c r="F474" s="62">
        <f t="shared" si="589"/>
        <v>93.600000000000051</v>
      </c>
      <c r="G474" s="66">
        <v>468</v>
      </c>
      <c r="K474" s="62"/>
      <c r="L474" s="70"/>
      <c r="V474" s="62"/>
      <c r="W474" s="70"/>
      <c r="AG474" s="62"/>
      <c r="AH474" s="70"/>
      <c r="AR474" s="62"/>
      <c r="AS474" s="70"/>
      <c r="BC474" s="62"/>
      <c r="BD474" s="70"/>
      <c r="BN474" s="62"/>
      <c r="BO474" s="70"/>
      <c r="BY474" s="62"/>
      <c r="BZ474" s="70"/>
      <c r="CJ474" s="62"/>
      <c r="CK474" s="70"/>
      <c r="CU474" s="62"/>
      <c r="CV474" s="70"/>
    </row>
    <row r="475" spans="1:100">
      <c r="A475" s="62">
        <v>8192</v>
      </c>
      <c r="B475" s="62">
        <f t="shared" si="587"/>
        <v>15.633333333333333</v>
      </c>
      <c r="C475" s="83">
        <f t="shared" si="590"/>
        <v>14.74</v>
      </c>
      <c r="D475" s="87"/>
      <c r="E475" s="65">
        <f t="shared" si="588"/>
        <v>1.724303037642796E+28</v>
      </c>
      <c r="F475" s="62">
        <f t="shared" si="589"/>
        <v>93.80000000000004</v>
      </c>
      <c r="G475" s="66">
        <v>469</v>
      </c>
      <c r="K475" s="62"/>
      <c r="L475" s="70"/>
      <c r="V475" s="62"/>
      <c r="W475" s="70"/>
      <c r="AG475" s="62"/>
      <c r="AH475" s="70"/>
      <c r="AR475" s="62"/>
      <c r="AS475" s="70"/>
      <c r="BC475" s="62"/>
      <c r="BD475" s="70"/>
      <c r="BN475" s="62"/>
      <c r="BO475" s="70"/>
      <c r="BY475" s="62"/>
      <c r="BZ475" s="70"/>
      <c r="CJ475" s="62"/>
      <c r="CK475" s="70"/>
      <c r="CU475" s="62"/>
      <c r="CV475" s="70"/>
    </row>
    <row r="476" spans="1:100">
      <c r="A476" s="62">
        <v>8192</v>
      </c>
      <c r="B476" s="62">
        <f t="shared" si="587"/>
        <v>15.666666666666666</v>
      </c>
      <c r="C476" s="83">
        <f t="shared" si="590"/>
        <v>14.74</v>
      </c>
      <c r="D476" s="87"/>
      <c r="E476" s="65">
        <f t="shared" si="588"/>
        <v>1.9807040628566705E+28</v>
      </c>
      <c r="F476" s="62">
        <f t="shared" si="589"/>
        <v>94.000000000000057</v>
      </c>
      <c r="G476" s="66">
        <v>470</v>
      </c>
      <c r="K476" s="62"/>
      <c r="L476" s="70"/>
      <c r="V476" s="62"/>
      <c r="W476" s="70"/>
      <c r="AG476" s="62"/>
      <c r="AH476" s="70"/>
      <c r="AR476" s="62"/>
      <c r="AS476" s="70"/>
      <c r="BC476" s="62"/>
      <c r="BD476" s="70"/>
      <c r="BN476" s="62"/>
      <c r="BO476" s="70"/>
      <c r="BY476" s="62"/>
      <c r="BZ476" s="70"/>
      <c r="CJ476" s="62"/>
      <c r="CK476" s="70"/>
      <c r="CU476" s="62"/>
      <c r="CV476" s="70"/>
    </row>
    <row r="477" spans="1:100">
      <c r="A477" s="62">
        <v>8192</v>
      </c>
      <c r="B477" s="62">
        <f t="shared" si="587"/>
        <v>15.7</v>
      </c>
      <c r="C477" s="83">
        <f t="shared" si="590"/>
        <v>14.74</v>
      </c>
      <c r="D477" s="87"/>
      <c r="E477" s="65">
        <f t="shared" si="588"/>
        <v>2.2752314987394018E+28</v>
      </c>
      <c r="F477" s="62">
        <f t="shared" si="589"/>
        <v>94.200000000000045</v>
      </c>
      <c r="G477" s="66">
        <v>471</v>
      </c>
      <c r="K477" s="62"/>
      <c r="L477" s="70"/>
      <c r="V477" s="62"/>
      <c r="W477" s="70"/>
      <c r="AG477" s="62"/>
      <c r="AH477" s="70"/>
      <c r="AR477" s="62"/>
      <c r="AS477" s="70"/>
      <c r="BC477" s="62"/>
      <c r="BD477" s="70"/>
      <c r="BN477" s="62"/>
      <c r="BO477" s="70"/>
      <c r="BY477" s="62"/>
      <c r="BZ477" s="70"/>
      <c r="CJ477" s="62"/>
      <c r="CK477" s="70"/>
      <c r="CU477" s="62"/>
      <c r="CV477" s="70"/>
    </row>
    <row r="478" spans="1:100">
      <c r="A478" s="62">
        <v>8192</v>
      </c>
      <c r="B478" s="62">
        <f t="shared" si="587"/>
        <v>15.733333333333333</v>
      </c>
      <c r="C478" s="83">
        <f t="shared" si="590"/>
        <v>14.74</v>
      </c>
      <c r="D478" s="87"/>
      <c r="E478" s="65">
        <f t="shared" si="588"/>
        <v>2.613554679839389E+28</v>
      </c>
      <c r="F478" s="62">
        <f t="shared" si="589"/>
        <v>94.400000000000063</v>
      </c>
      <c r="G478" s="66">
        <v>472</v>
      </c>
      <c r="K478" s="62"/>
      <c r="L478" s="70"/>
      <c r="V478" s="62"/>
      <c r="W478" s="70"/>
      <c r="AG478" s="62"/>
      <c r="AH478" s="70"/>
      <c r="AR478" s="62"/>
      <c r="AS478" s="70"/>
      <c r="BC478" s="62"/>
      <c r="BD478" s="70"/>
      <c r="BN478" s="62"/>
      <c r="BO478" s="70"/>
      <c r="BY478" s="62"/>
      <c r="BZ478" s="70"/>
      <c r="CJ478" s="62"/>
      <c r="CK478" s="70"/>
      <c r="CU478" s="62"/>
      <c r="CV478" s="70"/>
    </row>
    <row r="479" spans="1:100">
      <c r="A479" s="62">
        <v>8192</v>
      </c>
      <c r="B479" s="62">
        <f t="shared" si="587"/>
        <v>15.766666666666667</v>
      </c>
      <c r="C479" s="83">
        <f t="shared" si="590"/>
        <v>14.74</v>
      </c>
      <c r="D479" s="87"/>
      <c r="E479" s="65">
        <f t="shared" si="588"/>
        <v>3.0021859614263099E+28</v>
      </c>
      <c r="F479" s="62">
        <f t="shared" si="589"/>
        <v>94.600000000000051</v>
      </c>
      <c r="G479" s="66">
        <v>473</v>
      </c>
      <c r="K479" s="62"/>
      <c r="L479" s="70"/>
      <c r="V479" s="62"/>
      <c r="W479" s="70"/>
      <c r="AG479" s="62"/>
      <c r="AH479" s="70"/>
      <c r="AR479" s="62"/>
      <c r="AS479" s="70"/>
      <c r="BC479" s="62"/>
      <c r="BD479" s="70"/>
      <c r="BN479" s="62"/>
      <c r="BO479" s="70"/>
      <c r="BY479" s="62"/>
      <c r="BZ479" s="70"/>
      <c r="CJ479" s="62"/>
      <c r="CK479" s="70"/>
      <c r="CU479" s="62"/>
      <c r="CV479" s="70"/>
    </row>
    <row r="480" spans="1:100">
      <c r="A480" s="62">
        <v>8192</v>
      </c>
      <c r="B480" s="62">
        <f t="shared" si="587"/>
        <v>15.8</v>
      </c>
      <c r="C480" s="83">
        <f t="shared" si="590"/>
        <v>14.74</v>
      </c>
      <c r="D480" s="87"/>
      <c r="E480" s="65">
        <f t="shared" si="588"/>
        <v>3.4486060752855938E+28</v>
      </c>
      <c r="F480" s="62">
        <f t="shared" si="589"/>
        <v>94.80000000000004</v>
      </c>
      <c r="G480" s="66">
        <v>474</v>
      </c>
      <c r="K480" s="62"/>
      <c r="L480" s="70"/>
      <c r="V480" s="62"/>
      <c r="W480" s="70"/>
      <c r="AG480" s="62"/>
      <c r="AH480" s="70"/>
      <c r="AR480" s="62"/>
      <c r="AS480" s="70"/>
      <c r="BC480" s="62"/>
      <c r="BD480" s="70"/>
      <c r="BN480" s="62"/>
      <c r="BO480" s="70"/>
      <c r="BY480" s="62"/>
      <c r="BZ480" s="70"/>
      <c r="CJ480" s="62"/>
      <c r="CK480" s="70"/>
      <c r="CU480" s="62"/>
      <c r="CV480" s="70"/>
    </row>
    <row r="481" spans="1:100">
      <c r="A481" s="62">
        <v>8192</v>
      </c>
      <c r="B481" s="62">
        <f t="shared" si="587"/>
        <v>15.833333333333334</v>
      </c>
      <c r="C481" s="83">
        <f t="shared" si="590"/>
        <v>14.74</v>
      </c>
      <c r="D481" s="87"/>
      <c r="E481" s="65">
        <f t="shared" si="588"/>
        <v>3.9614081257133418E+28</v>
      </c>
      <c r="F481" s="62">
        <f t="shared" si="589"/>
        <v>95.000000000000057</v>
      </c>
      <c r="G481" s="66">
        <v>475</v>
      </c>
      <c r="K481" s="62"/>
      <c r="L481" s="70"/>
      <c r="V481" s="62"/>
      <c r="W481" s="70"/>
      <c r="AG481" s="62"/>
      <c r="AH481" s="70"/>
      <c r="AR481" s="62"/>
      <c r="AS481" s="70"/>
      <c r="BC481" s="62"/>
      <c r="BD481" s="70"/>
      <c r="BN481" s="62"/>
      <c r="BO481" s="70"/>
      <c r="BY481" s="62"/>
      <c r="BZ481" s="70"/>
      <c r="CJ481" s="62"/>
      <c r="CK481" s="70"/>
      <c r="CU481" s="62"/>
      <c r="CV481" s="70"/>
    </row>
    <row r="482" spans="1:100">
      <c r="A482" s="62">
        <v>8192</v>
      </c>
      <c r="B482" s="62">
        <f t="shared" si="587"/>
        <v>15.866666666666667</v>
      </c>
      <c r="C482" s="83">
        <f t="shared" si="590"/>
        <v>14.74</v>
      </c>
      <c r="D482" s="87"/>
      <c r="E482" s="65">
        <f t="shared" si="588"/>
        <v>4.5504629974788045E+28</v>
      </c>
      <c r="F482" s="62">
        <f t="shared" si="589"/>
        <v>95.200000000000045</v>
      </c>
      <c r="G482" s="66">
        <v>476</v>
      </c>
      <c r="K482" s="62"/>
      <c r="L482" s="70"/>
      <c r="V482" s="62"/>
      <c r="W482" s="70"/>
      <c r="AG482" s="62"/>
      <c r="AH482" s="70"/>
      <c r="AR482" s="62"/>
      <c r="AS482" s="70"/>
      <c r="BC482" s="62"/>
      <c r="BD482" s="70"/>
      <c r="BN482" s="62"/>
      <c r="BO482" s="70"/>
      <c r="BY482" s="62"/>
      <c r="BZ482" s="70"/>
      <c r="CJ482" s="62"/>
      <c r="CK482" s="70"/>
      <c r="CU482" s="62"/>
      <c r="CV482" s="70"/>
    </row>
    <row r="483" spans="1:100">
      <c r="A483" s="62">
        <v>8192</v>
      </c>
      <c r="B483" s="62">
        <f t="shared" si="587"/>
        <v>15.9</v>
      </c>
      <c r="C483" s="83">
        <f t="shared" si="590"/>
        <v>14.74</v>
      </c>
      <c r="D483" s="87"/>
      <c r="E483" s="65">
        <f t="shared" si="588"/>
        <v>5.2271093596787806E+28</v>
      </c>
      <c r="F483" s="62">
        <f t="shared" si="589"/>
        <v>95.400000000000063</v>
      </c>
      <c r="G483" s="66">
        <v>477</v>
      </c>
      <c r="K483" s="62"/>
      <c r="L483" s="70"/>
      <c r="V483" s="62"/>
      <c r="W483" s="70"/>
      <c r="AG483" s="62"/>
      <c r="AH483" s="70"/>
      <c r="AR483" s="62"/>
      <c r="AS483" s="70"/>
      <c r="BC483" s="62"/>
      <c r="BD483" s="70"/>
      <c r="BN483" s="62"/>
      <c r="BO483" s="70"/>
      <c r="BY483" s="62"/>
      <c r="BZ483" s="70"/>
      <c r="CJ483" s="62"/>
      <c r="CK483" s="70"/>
      <c r="CU483" s="62"/>
      <c r="CV483" s="70"/>
    </row>
    <row r="484" spans="1:100">
      <c r="A484" s="62">
        <v>8192</v>
      </c>
      <c r="B484" s="62">
        <f t="shared" si="587"/>
        <v>15.933333333333334</v>
      </c>
      <c r="C484" s="83">
        <f t="shared" si="590"/>
        <v>14.74</v>
      </c>
      <c r="D484" s="87"/>
      <c r="E484" s="65">
        <f t="shared" si="588"/>
        <v>6.0043719228526199E+28</v>
      </c>
      <c r="F484" s="62">
        <f t="shared" si="589"/>
        <v>95.600000000000051</v>
      </c>
      <c r="G484" s="66">
        <v>478</v>
      </c>
      <c r="K484" s="62"/>
      <c r="L484" s="70"/>
      <c r="V484" s="62"/>
      <c r="W484" s="70"/>
      <c r="AG484" s="62"/>
      <c r="AH484" s="70"/>
      <c r="AR484" s="62"/>
      <c r="AS484" s="70"/>
      <c r="BC484" s="62"/>
      <c r="BD484" s="70"/>
      <c r="BN484" s="62"/>
      <c r="BO484" s="70"/>
      <c r="BY484" s="62"/>
      <c r="BZ484" s="70"/>
      <c r="CJ484" s="62"/>
      <c r="CK484" s="70"/>
      <c r="CU484" s="62"/>
      <c r="CV484" s="70"/>
    </row>
    <row r="485" spans="1:100">
      <c r="A485" s="62">
        <v>8192</v>
      </c>
      <c r="B485" s="62">
        <f t="shared" si="587"/>
        <v>15.966666666666667</v>
      </c>
      <c r="C485" s="83">
        <f t="shared" si="590"/>
        <v>14.74</v>
      </c>
      <c r="D485" s="87"/>
      <c r="E485" s="65">
        <f t="shared" si="588"/>
        <v>6.8972121505711902E+28</v>
      </c>
      <c r="F485" s="62">
        <f t="shared" si="589"/>
        <v>95.80000000000004</v>
      </c>
      <c r="G485" s="66">
        <v>479</v>
      </c>
      <c r="K485" s="62"/>
      <c r="L485" s="70"/>
      <c r="V485" s="62"/>
      <c r="W485" s="70"/>
      <c r="AG485" s="62"/>
      <c r="AH485" s="70"/>
      <c r="AR485" s="62"/>
      <c r="AS485" s="70"/>
      <c r="BC485" s="62"/>
      <c r="BD485" s="70"/>
      <c r="BN485" s="62"/>
      <c r="BO485" s="70"/>
      <c r="BY485" s="62"/>
      <c r="BZ485" s="70"/>
      <c r="CJ485" s="62"/>
      <c r="CK485" s="70"/>
      <c r="CU485" s="62"/>
      <c r="CV485" s="70"/>
    </row>
    <row r="486" spans="1:100">
      <c r="A486" s="62">
        <v>8192</v>
      </c>
      <c r="B486" s="62">
        <f t="shared" si="587"/>
        <v>16</v>
      </c>
      <c r="C486" s="83">
        <f t="shared" si="590"/>
        <v>14.74</v>
      </c>
      <c r="D486" s="87"/>
      <c r="E486" s="65">
        <f t="shared" si="588"/>
        <v>7.9228162514266888E+28</v>
      </c>
      <c r="F486" s="62">
        <f t="shared" si="589"/>
        <v>96.000000000000057</v>
      </c>
      <c r="G486" s="66">
        <v>480</v>
      </c>
      <c r="K486" s="62"/>
      <c r="L486" s="70"/>
      <c r="V486" s="62"/>
      <c r="W486" s="70"/>
      <c r="AG486" s="62"/>
      <c r="AH486" s="70"/>
      <c r="AR486" s="62"/>
      <c r="AS486" s="70"/>
      <c r="BC486" s="62"/>
      <c r="BD486" s="70"/>
      <c r="BN486" s="62"/>
      <c r="BO486" s="70"/>
      <c r="BY486" s="62"/>
      <c r="BZ486" s="70"/>
      <c r="CJ486" s="62"/>
      <c r="CK486" s="70"/>
      <c r="CU486" s="62"/>
      <c r="CV486" s="70"/>
    </row>
    <row r="487" spans="1:100">
      <c r="A487" s="62">
        <v>8192</v>
      </c>
      <c r="B487" s="62">
        <f t="shared" si="587"/>
        <v>16.033333333333335</v>
      </c>
      <c r="C487" s="83">
        <f t="shared" si="590"/>
        <v>14.74</v>
      </c>
      <c r="D487" s="87"/>
      <c r="E487" s="65">
        <f t="shared" si="588"/>
        <v>9.1009259949576143E+28</v>
      </c>
      <c r="F487" s="62">
        <f t="shared" si="589"/>
        <v>96.200000000000045</v>
      </c>
      <c r="G487" s="66">
        <v>481</v>
      </c>
      <c r="K487" s="62"/>
      <c r="L487" s="70"/>
      <c r="V487" s="62"/>
      <c r="W487" s="70"/>
      <c r="AG487" s="62"/>
      <c r="AH487" s="70"/>
      <c r="AR487" s="62"/>
      <c r="AS487" s="70"/>
      <c r="BC487" s="62"/>
      <c r="BD487" s="70"/>
      <c r="BN487" s="62"/>
      <c r="BO487" s="70"/>
      <c r="BY487" s="62"/>
      <c r="BZ487" s="70"/>
      <c r="CJ487" s="62"/>
      <c r="CK487" s="70"/>
      <c r="CU487" s="62"/>
      <c r="CV487" s="70"/>
    </row>
    <row r="488" spans="1:100">
      <c r="A488" s="62">
        <v>8192</v>
      </c>
      <c r="B488" s="62">
        <f t="shared" si="587"/>
        <v>16.066666666666666</v>
      </c>
      <c r="C488" s="83">
        <f t="shared" si="590"/>
        <v>14.74</v>
      </c>
      <c r="D488" s="87"/>
      <c r="E488" s="65">
        <f t="shared" si="588"/>
        <v>1.0454218719357565E+29</v>
      </c>
      <c r="F488" s="62">
        <f t="shared" si="589"/>
        <v>96.400000000000034</v>
      </c>
      <c r="G488" s="66">
        <v>482</v>
      </c>
      <c r="K488" s="62"/>
      <c r="L488" s="70"/>
      <c r="V488" s="62"/>
      <c r="W488" s="70"/>
      <c r="AG488" s="62"/>
      <c r="AH488" s="70"/>
      <c r="AR488" s="62"/>
      <c r="AS488" s="70"/>
      <c r="BC488" s="62"/>
      <c r="BD488" s="70"/>
      <c r="BN488" s="62"/>
      <c r="BO488" s="70"/>
      <c r="BY488" s="62"/>
      <c r="BZ488" s="70"/>
      <c r="CJ488" s="62"/>
      <c r="CK488" s="70"/>
      <c r="CU488" s="62"/>
      <c r="CV488" s="70"/>
    </row>
    <row r="489" spans="1:100">
      <c r="A489" s="62">
        <v>8192</v>
      </c>
      <c r="B489" s="62">
        <f t="shared" si="587"/>
        <v>16.100000000000001</v>
      </c>
      <c r="C489" s="83">
        <f t="shared" si="590"/>
        <v>14.74</v>
      </c>
      <c r="D489" s="87"/>
      <c r="E489" s="65">
        <f t="shared" si="588"/>
        <v>1.2008743845705245E+29</v>
      </c>
      <c r="F489" s="62">
        <f t="shared" si="589"/>
        <v>96.600000000000051</v>
      </c>
      <c r="G489" s="66">
        <v>483</v>
      </c>
      <c r="K489" s="62"/>
      <c r="L489" s="70"/>
      <c r="V489" s="62"/>
      <c r="W489" s="70"/>
      <c r="AG489" s="62"/>
      <c r="AH489" s="70"/>
      <c r="AR489" s="62"/>
      <c r="AS489" s="70"/>
      <c r="BC489" s="62"/>
      <c r="BD489" s="70"/>
      <c r="BN489" s="62"/>
      <c r="BO489" s="70"/>
      <c r="BY489" s="62"/>
      <c r="BZ489" s="70"/>
      <c r="CJ489" s="62"/>
      <c r="CK489" s="70"/>
      <c r="CU489" s="62"/>
      <c r="CV489" s="70"/>
    </row>
    <row r="490" spans="1:100">
      <c r="A490" s="62">
        <v>8192</v>
      </c>
      <c r="B490" s="62">
        <f t="shared" si="587"/>
        <v>16.133333333333333</v>
      </c>
      <c r="C490" s="83">
        <f t="shared" si="590"/>
        <v>14.74</v>
      </c>
      <c r="D490" s="87"/>
      <c r="E490" s="65">
        <f t="shared" si="588"/>
        <v>1.3794424301142382E+29</v>
      </c>
      <c r="F490" s="62">
        <f t="shared" si="589"/>
        <v>96.80000000000004</v>
      </c>
      <c r="G490" s="66">
        <v>484</v>
      </c>
      <c r="K490" s="62"/>
      <c r="L490" s="70"/>
      <c r="V490" s="62"/>
      <c r="W490" s="70"/>
      <c r="AG490" s="62"/>
      <c r="AH490" s="70"/>
      <c r="AR490" s="62"/>
      <c r="AS490" s="70"/>
      <c r="BC490" s="62"/>
      <c r="BD490" s="70"/>
      <c r="BN490" s="62"/>
      <c r="BO490" s="70"/>
      <c r="BY490" s="62"/>
      <c r="BZ490" s="70"/>
      <c r="CJ490" s="62"/>
      <c r="CK490" s="70"/>
      <c r="CU490" s="62"/>
      <c r="CV490" s="70"/>
    </row>
    <row r="491" spans="1:100">
      <c r="A491" s="62">
        <v>8192</v>
      </c>
      <c r="B491" s="62">
        <f t="shared" si="587"/>
        <v>16.166666666666668</v>
      </c>
      <c r="C491" s="83">
        <f t="shared" si="590"/>
        <v>14.74</v>
      </c>
      <c r="D491" s="87"/>
      <c r="E491" s="65">
        <f t="shared" si="588"/>
        <v>1.5845632502853381E+29</v>
      </c>
      <c r="F491" s="62">
        <f t="shared" si="589"/>
        <v>97.000000000000057</v>
      </c>
      <c r="G491" s="66">
        <v>485</v>
      </c>
      <c r="K491" s="62"/>
      <c r="L491" s="70"/>
      <c r="V491" s="62"/>
      <c r="W491" s="70"/>
      <c r="AG491" s="62"/>
      <c r="AH491" s="70"/>
      <c r="AR491" s="62"/>
      <c r="AS491" s="70"/>
      <c r="BC491" s="62"/>
      <c r="BD491" s="70"/>
      <c r="BN491" s="62"/>
      <c r="BO491" s="70"/>
      <c r="BY491" s="62"/>
      <c r="BZ491" s="70"/>
      <c r="CJ491" s="62"/>
      <c r="CK491" s="70"/>
      <c r="CU491" s="62"/>
      <c r="CV491" s="70"/>
    </row>
    <row r="492" spans="1:100">
      <c r="A492" s="62">
        <v>8192</v>
      </c>
      <c r="B492" s="62">
        <f t="shared" si="587"/>
        <v>16.2</v>
      </c>
      <c r="C492" s="83">
        <f t="shared" si="590"/>
        <v>14.74</v>
      </c>
      <c r="D492" s="87"/>
      <c r="E492" s="65">
        <f t="shared" si="588"/>
        <v>1.8201851989915229E+29</v>
      </c>
      <c r="F492" s="62">
        <f t="shared" si="589"/>
        <v>97.200000000000045</v>
      </c>
      <c r="G492" s="66">
        <v>486</v>
      </c>
      <c r="K492" s="62"/>
      <c r="L492" s="70"/>
      <c r="V492" s="62"/>
      <c r="W492" s="70"/>
      <c r="AG492" s="62"/>
      <c r="AH492" s="70"/>
      <c r="AR492" s="62"/>
      <c r="AS492" s="70"/>
      <c r="BC492" s="62"/>
      <c r="BD492" s="70"/>
      <c r="BN492" s="62"/>
      <c r="BO492" s="70"/>
      <c r="BY492" s="62"/>
      <c r="BZ492" s="70"/>
      <c r="CJ492" s="62"/>
      <c r="CK492" s="70"/>
      <c r="CU492" s="62"/>
      <c r="CV492" s="70"/>
    </row>
    <row r="493" spans="1:100">
      <c r="A493" s="62">
        <v>8192</v>
      </c>
      <c r="B493" s="62">
        <f t="shared" si="587"/>
        <v>16.233333333333334</v>
      </c>
      <c r="C493" s="83">
        <f t="shared" si="590"/>
        <v>14.74</v>
      </c>
      <c r="D493" s="87"/>
      <c r="E493" s="65">
        <f t="shared" si="588"/>
        <v>2.0908437438715136E+29</v>
      </c>
      <c r="F493" s="62">
        <f t="shared" si="589"/>
        <v>97.400000000000048</v>
      </c>
      <c r="G493" s="66">
        <v>487</v>
      </c>
      <c r="K493" s="62"/>
      <c r="L493" s="70"/>
      <c r="V493" s="62"/>
      <c r="W493" s="70"/>
      <c r="AG493" s="62"/>
      <c r="AH493" s="70"/>
      <c r="AR493" s="62"/>
      <c r="AS493" s="70"/>
      <c r="BC493" s="62"/>
      <c r="BD493" s="70"/>
      <c r="BN493" s="62"/>
      <c r="BO493" s="70"/>
      <c r="BY493" s="62"/>
      <c r="BZ493" s="70"/>
      <c r="CJ493" s="62"/>
      <c r="CK493" s="70"/>
      <c r="CU493" s="62"/>
      <c r="CV493" s="70"/>
    </row>
    <row r="494" spans="1:100">
      <c r="A494" s="62">
        <v>8192</v>
      </c>
      <c r="B494" s="62">
        <f t="shared" si="587"/>
        <v>16.266666666666666</v>
      </c>
      <c r="C494" s="83">
        <f t="shared" si="590"/>
        <v>14.74</v>
      </c>
      <c r="D494" s="87"/>
      <c r="E494" s="65">
        <f t="shared" si="588"/>
        <v>2.4017487691410501E+29</v>
      </c>
      <c r="F494" s="62">
        <f t="shared" si="589"/>
        <v>97.600000000000051</v>
      </c>
      <c r="G494" s="66">
        <v>488</v>
      </c>
      <c r="K494" s="62"/>
      <c r="L494" s="70"/>
      <c r="V494" s="62"/>
      <c r="W494" s="70"/>
      <c r="AG494" s="62"/>
      <c r="AH494" s="70"/>
      <c r="AR494" s="62"/>
      <c r="AS494" s="70"/>
      <c r="BC494" s="62"/>
      <c r="BD494" s="70"/>
      <c r="BN494" s="62"/>
      <c r="BO494" s="70"/>
      <c r="BY494" s="62"/>
      <c r="BZ494" s="70"/>
      <c r="CJ494" s="62"/>
      <c r="CK494" s="70"/>
      <c r="CU494" s="62"/>
      <c r="CV494" s="70"/>
    </row>
    <row r="495" spans="1:100">
      <c r="A495" s="62">
        <v>8192</v>
      </c>
      <c r="B495" s="62">
        <f t="shared" si="587"/>
        <v>16.3</v>
      </c>
      <c r="C495" s="83">
        <f t="shared" si="590"/>
        <v>14.74</v>
      </c>
      <c r="D495" s="87"/>
      <c r="E495" s="65">
        <f t="shared" si="588"/>
        <v>2.7588848602284782E+29</v>
      </c>
      <c r="F495" s="62">
        <f t="shared" si="589"/>
        <v>97.800000000000054</v>
      </c>
      <c r="G495" s="66">
        <v>489</v>
      </c>
      <c r="K495" s="62"/>
      <c r="L495" s="70"/>
      <c r="V495" s="62"/>
      <c r="W495" s="70"/>
      <c r="AG495" s="62"/>
      <c r="AH495" s="70"/>
      <c r="AR495" s="62"/>
      <c r="AS495" s="70"/>
      <c r="BC495" s="62"/>
      <c r="BD495" s="70"/>
      <c r="BN495" s="62"/>
      <c r="BO495" s="70"/>
      <c r="BY495" s="62"/>
      <c r="BZ495" s="70"/>
      <c r="CJ495" s="62"/>
      <c r="CK495" s="70"/>
      <c r="CU495" s="62"/>
      <c r="CV495" s="70"/>
    </row>
    <row r="496" spans="1:100">
      <c r="A496" s="62">
        <v>8192</v>
      </c>
      <c r="B496" s="62">
        <f t="shared" si="587"/>
        <v>16.333333333333332</v>
      </c>
      <c r="C496" s="83">
        <f t="shared" si="590"/>
        <v>14.74</v>
      </c>
      <c r="D496" s="87"/>
      <c r="E496" s="65">
        <f t="shared" si="588"/>
        <v>3.1691265005706776E+29</v>
      </c>
      <c r="F496" s="62">
        <f t="shared" si="589"/>
        <v>98.000000000000043</v>
      </c>
      <c r="G496" s="66">
        <v>490</v>
      </c>
      <c r="K496" s="62"/>
      <c r="L496" s="70"/>
      <c r="V496" s="62"/>
      <c r="W496" s="70"/>
      <c r="AG496" s="62"/>
      <c r="AH496" s="70"/>
      <c r="AR496" s="62"/>
      <c r="AS496" s="70"/>
      <c r="BC496" s="62"/>
      <c r="BD496" s="70"/>
      <c r="BN496" s="62"/>
      <c r="BO496" s="70"/>
      <c r="BY496" s="62"/>
      <c r="BZ496" s="70"/>
      <c r="CJ496" s="62"/>
      <c r="CK496" s="70"/>
      <c r="CU496" s="62"/>
      <c r="CV496" s="70"/>
    </row>
    <row r="497" spans="1:100">
      <c r="A497" s="62">
        <v>8192</v>
      </c>
      <c r="B497" s="62">
        <f t="shared" si="587"/>
        <v>16.366666666666667</v>
      </c>
      <c r="C497" s="83">
        <f t="shared" si="590"/>
        <v>14.74</v>
      </c>
      <c r="D497" s="87"/>
      <c r="E497" s="65">
        <f t="shared" si="588"/>
        <v>3.6403703979830478E+29</v>
      </c>
      <c r="F497" s="62">
        <f t="shared" si="589"/>
        <v>98.20000000000006</v>
      </c>
      <c r="G497" s="66">
        <v>491</v>
      </c>
      <c r="K497" s="62"/>
      <c r="L497" s="70"/>
      <c r="V497" s="62"/>
      <c r="W497" s="70"/>
      <c r="AG497" s="62"/>
      <c r="AH497" s="70"/>
      <c r="AR497" s="62"/>
      <c r="AS497" s="70"/>
      <c r="BC497" s="62"/>
      <c r="BD497" s="70"/>
      <c r="BN497" s="62"/>
      <c r="BO497" s="70"/>
      <c r="BY497" s="62"/>
      <c r="BZ497" s="70"/>
      <c r="CJ497" s="62"/>
      <c r="CK497" s="70"/>
      <c r="CU497" s="62"/>
      <c r="CV497" s="70"/>
    </row>
    <row r="498" spans="1:100">
      <c r="A498" s="62">
        <v>8192</v>
      </c>
      <c r="B498" s="62">
        <f t="shared" si="587"/>
        <v>16.399999999999999</v>
      </c>
      <c r="C498" s="83">
        <f t="shared" si="590"/>
        <v>14.74</v>
      </c>
      <c r="D498" s="87"/>
      <c r="E498" s="65">
        <f t="shared" si="588"/>
        <v>4.1816874877430287E+29</v>
      </c>
      <c r="F498" s="62">
        <f t="shared" si="589"/>
        <v>98.400000000000048</v>
      </c>
      <c r="G498" s="66">
        <v>492</v>
      </c>
      <c r="K498" s="62"/>
      <c r="L498" s="70"/>
      <c r="V498" s="62"/>
      <c r="W498" s="70"/>
      <c r="AG498" s="62"/>
      <c r="AH498" s="70"/>
      <c r="AR498" s="62"/>
      <c r="AS498" s="70"/>
      <c r="BC498" s="62"/>
      <c r="BD498" s="70"/>
      <c r="BN498" s="62"/>
      <c r="BO498" s="70"/>
      <c r="BY498" s="62"/>
      <c r="BZ498" s="70"/>
      <c r="CJ498" s="62"/>
      <c r="CK498" s="70"/>
      <c r="CU498" s="62"/>
      <c r="CV498" s="70"/>
    </row>
    <row r="499" spans="1:100">
      <c r="A499" s="62">
        <v>8192</v>
      </c>
      <c r="B499" s="62">
        <f t="shared" si="587"/>
        <v>16.433333333333334</v>
      </c>
      <c r="C499" s="83">
        <f t="shared" si="590"/>
        <v>14.74</v>
      </c>
      <c r="D499" s="87"/>
      <c r="E499" s="65">
        <f t="shared" si="588"/>
        <v>4.8034975382821008E+29</v>
      </c>
      <c r="F499" s="62">
        <f t="shared" si="589"/>
        <v>98.600000000000065</v>
      </c>
      <c r="G499" s="66">
        <v>493</v>
      </c>
      <c r="K499" s="62"/>
      <c r="L499" s="70"/>
      <c r="V499" s="62"/>
      <c r="W499" s="70"/>
      <c r="AG499" s="62"/>
      <c r="AH499" s="70"/>
      <c r="AR499" s="62"/>
      <c r="AS499" s="70"/>
      <c r="BC499" s="62"/>
      <c r="BD499" s="70"/>
      <c r="BN499" s="62"/>
      <c r="BO499" s="70"/>
      <c r="BY499" s="62"/>
      <c r="BZ499" s="70"/>
      <c r="CJ499" s="62"/>
      <c r="CK499" s="70"/>
      <c r="CU499" s="62"/>
      <c r="CV499" s="70"/>
    </row>
    <row r="500" spans="1:100">
      <c r="A500" s="62">
        <v>8192</v>
      </c>
      <c r="B500" s="62">
        <f t="shared" si="587"/>
        <v>16.466666666666665</v>
      </c>
      <c r="C500" s="83">
        <f t="shared" si="590"/>
        <v>14.74</v>
      </c>
      <c r="D500" s="87"/>
      <c r="E500" s="65">
        <f t="shared" si="588"/>
        <v>5.517769720456957E+29</v>
      </c>
      <c r="F500" s="62">
        <f t="shared" si="589"/>
        <v>98.800000000000054</v>
      </c>
      <c r="G500" s="66">
        <v>494</v>
      </c>
      <c r="K500" s="62"/>
      <c r="L500" s="70"/>
      <c r="V500" s="62"/>
      <c r="W500" s="70"/>
      <c r="AG500" s="62"/>
      <c r="AH500" s="70"/>
      <c r="AR500" s="62"/>
      <c r="AS500" s="70"/>
      <c r="BC500" s="62"/>
      <c r="BD500" s="70"/>
      <c r="BN500" s="62"/>
      <c r="BO500" s="70"/>
      <c r="BY500" s="62"/>
      <c r="BZ500" s="70"/>
      <c r="CJ500" s="62"/>
      <c r="CK500" s="70"/>
      <c r="CU500" s="62"/>
      <c r="CV500" s="70"/>
    </row>
    <row r="501" spans="1:100">
      <c r="A501" s="62">
        <v>8192</v>
      </c>
      <c r="B501" s="62">
        <f t="shared" si="587"/>
        <v>16.5</v>
      </c>
      <c r="C501" s="83">
        <f t="shared" si="590"/>
        <v>14.74</v>
      </c>
      <c r="D501" s="87"/>
      <c r="E501" s="65">
        <f t="shared" si="588"/>
        <v>6.3382530011413553E+29</v>
      </c>
      <c r="F501" s="62">
        <f t="shared" si="589"/>
        <v>99.000000000000043</v>
      </c>
      <c r="G501" s="66">
        <v>495</v>
      </c>
      <c r="K501" s="62"/>
      <c r="L501" s="70"/>
      <c r="V501" s="62"/>
      <c r="W501" s="70"/>
      <c r="AG501" s="62"/>
      <c r="AH501" s="70"/>
      <c r="AR501" s="62"/>
      <c r="AS501" s="70"/>
      <c r="BC501" s="62"/>
      <c r="BD501" s="70"/>
      <c r="BN501" s="62"/>
      <c r="BO501" s="70"/>
      <c r="BY501" s="62"/>
      <c r="BZ501" s="70"/>
      <c r="CJ501" s="62"/>
      <c r="CK501" s="70"/>
      <c r="CU501" s="62"/>
      <c r="CV501" s="70"/>
    </row>
    <row r="502" spans="1:100">
      <c r="A502" s="62">
        <v>8192</v>
      </c>
      <c r="B502" s="62">
        <f t="shared" si="587"/>
        <v>16.533333333333335</v>
      </c>
      <c r="C502" s="83">
        <f t="shared" si="590"/>
        <v>14.74</v>
      </c>
      <c r="D502" s="87"/>
      <c r="E502" s="65">
        <f t="shared" si="588"/>
        <v>7.2807407959660985E+29</v>
      </c>
      <c r="F502" s="62">
        <f t="shared" si="589"/>
        <v>99.20000000000006</v>
      </c>
      <c r="G502" s="66">
        <v>496</v>
      </c>
      <c r="K502" s="62"/>
      <c r="L502" s="70"/>
      <c r="V502" s="62"/>
      <c r="W502" s="70"/>
      <c r="AG502" s="62"/>
      <c r="AH502" s="70"/>
      <c r="AR502" s="62"/>
      <c r="AS502" s="70"/>
      <c r="BC502" s="62"/>
      <c r="BD502" s="70"/>
      <c r="BN502" s="62"/>
      <c r="BO502" s="70"/>
      <c r="BY502" s="62"/>
      <c r="BZ502" s="70"/>
      <c r="CJ502" s="62"/>
      <c r="CK502" s="70"/>
      <c r="CU502" s="62"/>
      <c r="CV502" s="70"/>
    </row>
    <row r="503" spans="1:100">
      <c r="A503" s="62">
        <v>8192</v>
      </c>
      <c r="B503" s="62">
        <f t="shared" si="587"/>
        <v>16.566666666666666</v>
      </c>
      <c r="C503" s="83">
        <f t="shared" si="590"/>
        <v>14.74</v>
      </c>
      <c r="D503" s="87"/>
      <c r="E503" s="65">
        <f t="shared" si="588"/>
        <v>8.3633749754860601E+29</v>
      </c>
      <c r="F503" s="62">
        <f t="shared" si="589"/>
        <v>99.400000000000048</v>
      </c>
      <c r="G503" s="66">
        <v>497</v>
      </c>
      <c r="K503" s="62"/>
      <c r="L503" s="70"/>
      <c r="V503" s="62"/>
      <c r="W503" s="70"/>
      <c r="AG503" s="62"/>
      <c r="AH503" s="70"/>
      <c r="AR503" s="62"/>
      <c r="AS503" s="70"/>
      <c r="BC503" s="62"/>
      <c r="BD503" s="70"/>
      <c r="BN503" s="62"/>
      <c r="BO503" s="70"/>
      <c r="BY503" s="62"/>
      <c r="BZ503" s="70"/>
      <c r="CJ503" s="62"/>
      <c r="CK503" s="70"/>
      <c r="CU503" s="62"/>
      <c r="CV503" s="70"/>
    </row>
    <row r="504" spans="1:100">
      <c r="A504" s="62">
        <v>8192</v>
      </c>
      <c r="B504" s="62">
        <f t="shared" si="587"/>
        <v>16.600000000000001</v>
      </c>
      <c r="C504" s="83">
        <f t="shared" si="590"/>
        <v>14.74</v>
      </c>
      <c r="D504" s="87"/>
      <c r="E504" s="65">
        <f t="shared" si="588"/>
        <v>9.6069950765642059E+29</v>
      </c>
      <c r="F504" s="62">
        <f t="shared" si="589"/>
        <v>99.600000000000037</v>
      </c>
      <c r="G504" s="66">
        <v>498</v>
      </c>
      <c r="K504" s="62"/>
      <c r="L504" s="70"/>
      <c r="V504" s="62"/>
      <c r="W504" s="70"/>
      <c r="AG504" s="62"/>
      <c r="AH504" s="70"/>
      <c r="AR504" s="62"/>
      <c r="AS504" s="70"/>
      <c r="BC504" s="62"/>
      <c r="BD504" s="70"/>
      <c r="BN504" s="62"/>
      <c r="BO504" s="70"/>
      <c r="BY504" s="62"/>
      <c r="BZ504" s="70"/>
      <c r="CJ504" s="62"/>
      <c r="CK504" s="70"/>
      <c r="CU504" s="62"/>
      <c r="CV504" s="70"/>
    </row>
    <row r="505" spans="1:100">
      <c r="A505" s="62">
        <v>8192</v>
      </c>
      <c r="B505" s="62">
        <f t="shared" si="587"/>
        <v>16.633333333333333</v>
      </c>
      <c r="C505" s="83">
        <f t="shared" si="590"/>
        <v>14.74</v>
      </c>
      <c r="D505" s="87"/>
      <c r="E505" s="65">
        <f t="shared" si="588"/>
        <v>1.1035539440913918E+30</v>
      </c>
      <c r="F505" s="62">
        <f t="shared" si="589"/>
        <v>99.800000000000054</v>
      </c>
      <c r="G505" s="66">
        <v>499</v>
      </c>
      <c r="K505" s="62"/>
      <c r="L505" s="70"/>
      <c r="V505" s="62"/>
      <c r="W505" s="70"/>
      <c r="AG505" s="62"/>
      <c r="AH505" s="70"/>
      <c r="AR505" s="62"/>
      <c r="AS505" s="70"/>
      <c r="BC505" s="62"/>
      <c r="BD505" s="70"/>
      <c r="BN505" s="62"/>
      <c r="BO505" s="70"/>
      <c r="BY505" s="62"/>
      <c r="BZ505" s="70"/>
      <c r="CJ505" s="62"/>
      <c r="CK505" s="70"/>
      <c r="CU505" s="62"/>
      <c r="CV505" s="70"/>
    </row>
    <row r="506" spans="1:100">
      <c r="A506" s="62">
        <v>8192</v>
      </c>
      <c r="B506" s="62">
        <f t="shared" si="587"/>
        <v>16.666666666666668</v>
      </c>
      <c r="C506" s="83">
        <f t="shared" si="590"/>
        <v>14.74</v>
      </c>
      <c r="D506" s="87"/>
      <c r="E506" s="65">
        <f t="shared" si="588"/>
        <v>1.2676506002282719E+30</v>
      </c>
      <c r="F506" s="62">
        <f t="shared" si="589"/>
        <v>100.00000000000004</v>
      </c>
      <c r="G506" s="66">
        <v>500</v>
      </c>
      <c r="K506" s="62"/>
      <c r="L506" s="70"/>
      <c r="V506" s="62"/>
      <c r="W506" s="70"/>
      <c r="AG506" s="62"/>
      <c r="AH506" s="70"/>
      <c r="AR506" s="62"/>
      <c r="AS506" s="70"/>
      <c r="BC506" s="62"/>
      <c r="BD506" s="70"/>
      <c r="BN506" s="62"/>
      <c r="BO506" s="70"/>
      <c r="BY506" s="62"/>
      <c r="BZ506" s="70"/>
      <c r="CJ506" s="62"/>
      <c r="CK506" s="70"/>
      <c r="CU506" s="62"/>
      <c r="CV506" s="70"/>
    </row>
    <row r="507" spans="1:100">
      <c r="A507" s="62">
        <v>8192</v>
      </c>
      <c r="B507" s="62">
        <f t="shared" si="587"/>
        <v>16.7</v>
      </c>
      <c r="C507" s="83">
        <f t="shared" si="590"/>
        <v>14.74</v>
      </c>
      <c r="D507" s="87"/>
      <c r="E507" s="65">
        <f t="shared" si="588"/>
        <v>1.4561481591932197E+30</v>
      </c>
      <c r="F507" s="62">
        <f t="shared" si="589"/>
        <v>100.20000000000006</v>
      </c>
      <c r="G507" s="66">
        <v>501</v>
      </c>
      <c r="K507" s="62"/>
      <c r="L507" s="70"/>
      <c r="V507" s="62"/>
      <c r="W507" s="70"/>
      <c r="AG507" s="62"/>
      <c r="AH507" s="70"/>
      <c r="AR507" s="62"/>
      <c r="AS507" s="70"/>
      <c r="BC507" s="62"/>
      <c r="BD507" s="70"/>
      <c r="BN507" s="62"/>
      <c r="BO507" s="70"/>
      <c r="BY507" s="62"/>
      <c r="BZ507" s="70"/>
      <c r="CJ507" s="62"/>
      <c r="CK507" s="70"/>
      <c r="CU507" s="62"/>
      <c r="CV507" s="70"/>
    </row>
    <row r="508" spans="1:100">
      <c r="A508" s="62">
        <v>8192</v>
      </c>
      <c r="B508" s="62">
        <f t="shared" si="587"/>
        <v>16.733333333333334</v>
      </c>
      <c r="C508" s="83">
        <f t="shared" si="590"/>
        <v>14.74</v>
      </c>
      <c r="D508" s="87"/>
      <c r="E508" s="65">
        <f t="shared" si="588"/>
        <v>1.6726749950972123E+30</v>
      </c>
      <c r="F508" s="62">
        <f t="shared" si="589"/>
        <v>100.40000000000005</v>
      </c>
      <c r="G508" s="66">
        <v>502</v>
      </c>
      <c r="K508" s="62"/>
      <c r="L508" s="70"/>
      <c r="V508" s="62"/>
      <c r="W508" s="70"/>
      <c r="AG508" s="62"/>
      <c r="AH508" s="70"/>
      <c r="AR508" s="62"/>
      <c r="AS508" s="70"/>
      <c r="BC508" s="62"/>
      <c r="BD508" s="70"/>
      <c r="BN508" s="62"/>
      <c r="BO508" s="70"/>
      <c r="BY508" s="62"/>
      <c r="BZ508" s="70"/>
      <c r="CJ508" s="62"/>
      <c r="CK508" s="70"/>
      <c r="CU508" s="62"/>
      <c r="CV508" s="70"/>
    </row>
    <row r="509" spans="1:100">
      <c r="A509" s="62">
        <v>8192</v>
      </c>
      <c r="B509" s="62">
        <f t="shared" si="587"/>
        <v>16.766666666666666</v>
      </c>
      <c r="C509" s="83">
        <f t="shared" si="590"/>
        <v>14.74</v>
      </c>
      <c r="D509" s="87"/>
      <c r="E509" s="65">
        <f t="shared" si="588"/>
        <v>1.9213990153128423E+30</v>
      </c>
      <c r="F509" s="62">
        <f t="shared" si="589"/>
        <v>100.60000000000005</v>
      </c>
      <c r="G509" s="66">
        <v>503</v>
      </c>
      <c r="K509" s="62"/>
      <c r="L509" s="70"/>
      <c r="V509" s="62"/>
      <c r="W509" s="70"/>
      <c r="AG509" s="62"/>
      <c r="AH509" s="70"/>
      <c r="AR509" s="62"/>
      <c r="AS509" s="70"/>
      <c r="BC509" s="62"/>
      <c r="BD509" s="70"/>
      <c r="BN509" s="62"/>
      <c r="BO509" s="70"/>
      <c r="BY509" s="62"/>
      <c r="BZ509" s="70"/>
      <c r="CJ509" s="62"/>
      <c r="CK509" s="70"/>
      <c r="CU509" s="62"/>
      <c r="CV509" s="70"/>
    </row>
    <row r="510" spans="1:100">
      <c r="A510" s="62">
        <v>8192</v>
      </c>
      <c r="B510" s="62">
        <f t="shared" si="587"/>
        <v>16.8</v>
      </c>
      <c r="C510" s="83">
        <f t="shared" si="590"/>
        <v>14.74</v>
      </c>
      <c r="D510" s="87"/>
      <c r="E510" s="65">
        <f t="shared" si="588"/>
        <v>2.2071078881827845E+30</v>
      </c>
      <c r="F510" s="62">
        <f t="shared" si="589"/>
        <v>100.80000000000005</v>
      </c>
      <c r="G510" s="66">
        <v>504</v>
      </c>
      <c r="K510" s="62"/>
      <c r="L510" s="70"/>
      <c r="V510" s="62"/>
      <c r="W510" s="70"/>
      <c r="AG510" s="62"/>
      <c r="AH510" s="70"/>
      <c r="AR510" s="62"/>
      <c r="AS510" s="70"/>
      <c r="BC510" s="62"/>
      <c r="BD510" s="70"/>
      <c r="BN510" s="62"/>
      <c r="BO510" s="70"/>
      <c r="BY510" s="62"/>
      <c r="BZ510" s="70"/>
      <c r="CJ510" s="62"/>
      <c r="CK510" s="70"/>
      <c r="CU510" s="62"/>
      <c r="CV510" s="70"/>
    </row>
    <row r="511" spans="1:100">
      <c r="A511" s="62">
        <v>8192</v>
      </c>
      <c r="B511" s="62">
        <f t="shared" si="587"/>
        <v>16.833333333333332</v>
      </c>
      <c r="C511" s="83">
        <f t="shared" si="590"/>
        <v>14.74</v>
      </c>
      <c r="D511" s="87"/>
      <c r="E511" s="65">
        <f t="shared" si="588"/>
        <v>2.5353012004565449E+30</v>
      </c>
      <c r="F511" s="62">
        <f t="shared" si="589"/>
        <v>101.00000000000004</v>
      </c>
      <c r="G511" s="66">
        <v>505</v>
      </c>
      <c r="K511" s="62"/>
      <c r="L511" s="70"/>
      <c r="V511" s="62"/>
      <c r="W511" s="70"/>
      <c r="AG511" s="62"/>
      <c r="AH511" s="70"/>
      <c r="AR511" s="62"/>
      <c r="AS511" s="70"/>
      <c r="BC511" s="62"/>
      <c r="BD511" s="70"/>
      <c r="BN511" s="62"/>
      <c r="BO511" s="70"/>
      <c r="BY511" s="62"/>
      <c r="BZ511" s="70"/>
      <c r="CJ511" s="62"/>
      <c r="CK511" s="70"/>
      <c r="CU511" s="62"/>
      <c r="CV511" s="70"/>
    </row>
    <row r="512" spans="1:100">
      <c r="A512" s="62">
        <v>8192</v>
      </c>
      <c r="B512" s="62">
        <f t="shared" si="587"/>
        <v>16.866666666666667</v>
      </c>
      <c r="C512" s="83">
        <f t="shared" si="590"/>
        <v>14.74</v>
      </c>
      <c r="D512" s="87"/>
      <c r="E512" s="65">
        <f t="shared" si="588"/>
        <v>2.9122963183864405E+30</v>
      </c>
      <c r="F512" s="62">
        <f t="shared" si="589"/>
        <v>101.20000000000005</v>
      </c>
      <c r="G512" s="66">
        <v>506</v>
      </c>
      <c r="K512" s="62"/>
      <c r="L512" s="70"/>
      <c r="V512" s="62"/>
      <c r="W512" s="70"/>
      <c r="AG512" s="62"/>
      <c r="AH512" s="70"/>
      <c r="AR512" s="62"/>
      <c r="AS512" s="70"/>
      <c r="BC512" s="62"/>
      <c r="BD512" s="70"/>
      <c r="BN512" s="62"/>
      <c r="BO512" s="70"/>
      <c r="BY512" s="62"/>
      <c r="BZ512" s="70"/>
      <c r="CJ512" s="62"/>
      <c r="CK512" s="70"/>
      <c r="CU512" s="62"/>
      <c r="CV512" s="70"/>
    </row>
    <row r="513" spans="1:100">
      <c r="A513" s="62">
        <v>8192</v>
      </c>
      <c r="B513" s="62">
        <f t="shared" si="587"/>
        <v>16.899999999999999</v>
      </c>
      <c r="C513" s="83">
        <f t="shared" si="590"/>
        <v>14.74</v>
      </c>
      <c r="D513" s="87"/>
      <c r="E513" s="65">
        <f t="shared" si="588"/>
        <v>3.3453499901944257E+30</v>
      </c>
      <c r="F513" s="62">
        <f t="shared" si="589"/>
        <v>101.40000000000005</v>
      </c>
      <c r="G513" s="66">
        <v>507</v>
      </c>
      <c r="K513" s="62"/>
      <c r="L513" s="70"/>
      <c r="V513" s="62"/>
      <c r="W513" s="70"/>
      <c r="AG513" s="62"/>
      <c r="AH513" s="70"/>
      <c r="AR513" s="62"/>
      <c r="AS513" s="70"/>
      <c r="BC513" s="62"/>
      <c r="BD513" s="70"/>
      <c r="BN513" s="62"/>
      <c r="BO513" s="70"/>
      <c r="BY513" s="62"/>
      <c r="BZ513" s="70"/>
      <c r="CJ513" s="62"/>
      <c r="CK513" s="70"/>
      <c r="CU513" s="62"/>
      <c r="CV513" s="70"/>
    </row>
    <row r="514" spans="1:100">
      <c r="A514" s="62">
        <v>8192</v>
      </c>
      <c r="B514" s="62">
        <f t="shared" si="587"/>
        <v>16.933333333333334</v>
      </c>
      <c r="C514" s="83">
        <f t="shared" si="590"/>
        <v>14.74</v>
      </c>
      <c r="D514" s="87"/>
      <c r="E514" s="65">
        <f t="shared" si="588"/>
        <v>3.8427980306256846E+30</v>
      </c>
      <c r="F514" s="62">
        <f t="shared" si="589"/>
        <v>101.60000000000005</v>
      </c>
      <c r="G514" s="66">
        <v>508</v>
      </c>
      <c r="K514" s="62"/>
      <c r="L514" s="70"/>
      <c r="V514" s="62"/>
      <c r="W514" s="70"/>
      <c r="AG514" s="62"/>
      <c r="AH514" s="70"/>
      <c r="AR514" s="62"/>
      <c r="AS514" s="70"/>
      <c r="BC514" s="62"/>
      <c r="BD514" s="70"/>
      <c r="BN514" s="62"/>
      <c r="BO514" s="70"/>
      <c r="BY514" s="62"/>
      <c r="BZ514" s="70"/>
      <c r="CJ514" s="62"/>
      <c r="CK514" s="70"/>
      <c r="CU514" s="62"/>
      <c r="CV514" s="70"/>
    </row>
    <row r="515" spans="1:100">
      <c r="A515" s="62">
        <v>8192</v>
      </c>
      <c r="B515" s="62">
        <f t="shared" si="587"/>
        <v>16.966666666666665</v>
      </c>
      <c r="C515" s="83">
        <f t="shared" si="590"/>
        <v>14.74</v>
      </c>
      <c r="D515" s="87"/>
      <c r="E515" s="65">
        <f t="shared" si="588"/>
        <v>4.4142157763655696E+30</v>
      </c>
      <c r="F515" s="62">
        <f t="shared" si="589"/>
        <v>101.80000000000005</v>
      </c>
      <c r="G515" s="66">
        <v>509</v>
      </c>
      <c r="K515" s="62"/>
      <c r="L515" s="70"/>
      <c r="V515" s="62"/>
      <c r="W515" s="70"/>
      <c r="AG515" s="62"/>
      <c r="AH515" s="70"/>
      <c r="AR515" s="62"/>
      <c r="AS515" s="70"/>
      <c r="BC515" s="62"/>
      <c r="BD515" s="70"/>
      <c r="BN515" s="62"/>
      <c r="BO515" s="70"/>
      <c r="BY515" s="62"/>
      <c r="BZ515" s="70"/>
      <c r="CJ515" s="62"/>
      <c r="CK515" s="70"/>
      <c r="CU515" s="62"/>
      <c r="CV515" s="70"/>
    </row>
    <row r="516" spans="1:100">
      <c r="A516" s="62">
        <v>8192</v>
      </c>
      <c r="B516" s="62">
        <f t="shared" si="587"/>
        <v>17</v>
      </c>
      <c r="C516" s="83">
        <f t="shared" si="590"/>
        <v>14.74</v>
      </c>
      <c r="D516" s="87"/>
      <c r="E516" s="65">
        <f t="shared" si="588"/>
        <v>5.0706024009130899E+30</v>
      </c>
      <c r="F516" s="62">
        <f t="shared" si="589"/>
        <v>102.00000000000006</v>
      </c>
      <c r="G516" s="66">
        <v>510</v>
      </c>
      <c r="K516" s="62"/>
      <c r="L516" s="70"/>
      <c r="V516" s="62"/>
      <c r="W516" s="70"/>
      <c r="AG516" s="62"/>
      <c r="AH516" s="70"/>
      <c r="AR516" s="62"/>
      <c r="AS516" s="70"/>
      <c r="BC516" s="62"/>
      <c r="BD516" s="70"/>
      <c r="BN516" s="62"/>
      <c r="BO516" s="70"/>
      <c r="BY516" s="62"/>
      <c r="BZ516" s="70"/>
      <c r="CJ516" s="62"/>
      <c r="CK516" s="70"/>
      <c r="CU516" s="62"/>
      <c r="CV516" s="70"/>
    </row>
    <row r="517" spans="1:100">
      <c r="A517" s="62">
        <v>8192</v>
      </c>
      <c r="B517" s="62">
        <f t="shared" si="587"/>
        <v>17.033333333333335</v>
      </c>
      <c r="C517" s="83">
        <f t="shared" si="590"/>
        <v>14.74</v>
      </c>
      <c r="D517" s="87"/>
      <c r="E517" s="65">
        <f t="shared" si="588"/>
        <v>5.8245926367728833E+30</v>
      </c>
      <c r="F517" s="62">
        <f t="shared" si="589"/>
        <v>102.20000000000005</v>
      </c>
      <c r="G517" s="66">
        <v>511</v>
      </c>
      <c r="K517" s="62"/>
      <c r="L517" s="70"/>
      <c r="V517" s="62"/>
      <c r="W517" s="70"/>
      <c r="AG517" s="62"/>
      <c r="AH517" s="70"/>
      <c r="AR517" s="62"/>
      <c r="AS517" s="70"/>
      <c r="BC517" s="62"/>
      <c r="BD517" s="70"/>
      <c r="BN517" s="62"/>
      <c r="BO517" s="70"/>
      <c r="BY517" s="62"/>
      <c r="BZ517" s="70"/>
      <c r="CJ517" s="62"/>
      <c r="CK517" s="70"/>
      <c r="CU517" s="62"/>
      <c r="CV517" s="70"/>
    </row>
    <row r="518" spans="1:100">
      <c r="A518" s="62">
        <v>8192</v>
      </c>
      <c r="B518" s="62">
        <f t="shared" si="587"/>
        <v>17.066666666666666</v>
      </c>
      <c r="C518" s="83">
        <f t="shared" si="590"/>
        <v>14.74</v>
      </c>
      <c r="D518" s="87"/>
      <c r="E518" s="65">
        <f t="shared" si="588"/>
        <v>6.6906999803888537E+30</v>
      </c>
      <c r="F518" s="62">
        <f t="shared" si="589"/>
        <v>102.40000000000006</v>
      </c>
      <c r="G518" s="66">
        <v>512</v>
      </c>
      <c r="K518" s="62"/>
      <c r="L518" s="70"/>
      <c r="V518" s="62"/>
      <c r="W518" s="70"/>
      <c r="AG518" s="62"/>
      <c r="AH518" s="70"/>
      <c r="AR518" s="62"/>
      <c r="AS518" s="70"/>
      <c r="BC518" s="62"/>
      <c r="BD518" s="70"/>
      <c r="BN518" s="62"/>
      <c r="BO518" s="70"/>
      <c r="BY518" s="62"/>
      <c r="BZ518" s="70"/>
      <c r="CJ518" s="62"/>
      <c r="CK518" s="70"/>
      <c r="CU518" s="62"/>
      <c r="CV518" s="70"/>
    </row>
    <row r="519" spans="1:100">
      <c r="A519" s="62">
        <v>8192</v>
      </c>
      <c r="B519" s="62">
        <f t="shared" ref="B519:B582" si="591">G519/30</f>
        <v>17.100000000000001</v>
      </c>
      <c r="C519" s="83">
        <f t="shared" si="590"/>
        <v>14.74</v>
      </c>
      <c r="D519" s="87"/>
      <c r="E519" s="65">
        <f t="shared" ref="E519:E545" si="592">POWER($F$1,G519)</f>
        <v>7.6855960612513715E+30</v>
      </c>
      <c r="F519" s="62">
        <f t="shared" si="589"/>
        <v>102.60000000000005</v>
      </c>
      <c r="G519" s="66">
        <v>513</v>
      </c>
      <c r="K519" s="62"/>
      <c r="L519" s="70"/>
      <c r="V519" s="62"/>
      <c r="W519" s="70"/>
      <c r="AG519" s="62"/>
      <c r="AH519" s="70"/>
      <c r="AR519" s="62"/>
      <c r="AS519" s="70"/>
      <c r="BC519" s="62"/>
      <c r="BD519" s="70"/>
      <c r="BN519" s="62"/>
      <c r="BO519" s="70"/>
      <c r="BY519" s="62"/>
      <c r="BZ519" s="70"/>
      <c r="CJ519" s="62"/>
      <c r="CK519" s="70"/>
      <c r="CU519" s="62"/>
      <c r="CV519" s="70"/>
    </row>
    <row r="520" spans="1:100">
      <c r="A520" s="62">
        <v>8192</v>
      </c>
      <c r="B520" s="62">
        <f t="shared" si="591"/>
        <v>17.133333333333333</v>
      </c>
      <c r="C520" s="83">
        <f t="shared" si="590"/>
        <v>14.74</v>
      </c>
      <c r="D520" s="87"/>
      <c r="E520" s="65">
        <f t="shared" si="592"/>
        <v>8.8284315527311425E+30</v>
      </c>
      <c r="F520" s="62">
        <f t="shared" ref="F520:F545" si="593">LOG(E520,2)</f>
        <v>102.80000000000007</v>
      </c>
      <c r="G520" s="66">
        <v>514</v>
      </c>
      <c r="K520" s="62"/>
      <c r="L520" s="70"/>
      <c r="V520" s="62"/>
      <c r="W520" s="70"/>
      <c r="AG520" s="62"/>
      <c r="AH520" s="70"/>
      <c r="AR520" s="62"/>
      <c r="AS520" s="70"/>
      <c r="BC520" s="62"/>
      <c r="BD520" s="70"/>
      <c r="BN520" s="62"/>
      <c r="BO520" s="70"/>
      <c r="BY520" s="62"/>
      <c r="BZ520" s="70"/>
      <c r="CJ520" s="62"/>
      <c r="CK520" s="70"/>
      <c r="CU520" s="62"/>
      <c r="CV520" s="70"/>
    </row>
    <row r="521" spans="1:100">
      <c r="A521" s="62">
        <v>8192</v>
      </c>
      <c r="B521" s="62">
        <f t="shared" si="591"/>
        <v>17.166666666666668</v>
      </c>
      <c r="C521" s="83">
        <f t="shared" si="590"/>
        <v>14.74</v>
      </c>
      <c r="D521" s="87"/>
      <c r="E521" s="65">
        <f t="shared" si="592"/>
        <v>1.0141204801826184E+31</v>
      </c>
      <c r="F521" s="62">
        <f t="shared" si="593"/>
        <v>103.00000000000006</v>
      </c>
      <c r="G521" s="66">
        <v>515</v>
      </c>
      <c r="K521" s="62"/>
      <c r="L521" s="70"/>
      <c r="V521" s="62"/>
      <c r="W521" s="70"/>
      <c r="AG521" s="62"/>
      <c r="AH521" s="70"/>
      <c r="AR521" s="62"/>
      <c r="AS521" s="70"/>
      <c r="BC521" s="62"/>
      <c r="BD521" s="70"/>
      <c r="BN521" s="62"/>
      <c r="BO521" s="70"/>
      <c r="BY521" s="62"/>
      <c r="BZ521" s="70"/>
      <c r="CJ521" s="62"/>
      <c r="CK521" s="70"/>
      <c r="CU521" s="62"/>
      <c r="CV521" s="70"/>
    </row>
    <row r="522" spans="1:100">
      <c r="A522" s="62">
        <v>8192</v>
      </c>
      <c r="B522" s="62">
        <f t="shared" si="591"/>
        <v>17.2</v>
      </c>
      <c r="C522" s="83">
        <f t="shared" si="590"/>
        <v>14.74</v>
      </c>
      <c r="D522" s="87"/>
      <c r="E522" s="65">
        <f t="shared" si="592"/>
        <v>1.1649185273545769E+31</v>
      </c>
      <c r="F522" s="62">
        <f t="shared" si="593"/>
        <v>103.20000000000005</v>
      </c>
      <c r="G522" s="66">
        <v>516</v>
      </c>
      <c r="K522" s="62"/>
      <c r="L522" s="70"/>
      <c r="V522" s="62"/>
      <c r="W522" s="70"/>
      <c r="AG522" s="62"/>
      <c r="AH522" s="70"/>
      <c r="AR522" s="62"/>
      <c r="AS522" s="70"/>
      <c r="BC522" s="62"/>
      <c r="BD522" s="70"/>
      <c r="BN522" s="62"/>
      <c r="BO522" s="70"/>
      <c r="BY522" s="62"/>
      <c r="BZ522" s="70"/>
      <c r="CJ522" s="62"/>
      <c r="CK522" s="70"/>
      <c r="CU522" s="62"/>
      <c r="CV522" s="70"/>
    </row>
    <row r="523" spans="1:100">
      <c r="A523" s="62">
        <v>8192</v>
      </c>
      <c r="B523" s="62">
        <f t="shared" si="591"/>
        <v>17.233333333333334</v>
      </c>
      <c r="C523" s="83">
        <f t="shared" si="590"/>
        <v>14.74</v>
      </c>
      <c r="D523" s="87"/>
      <c r="E523" s="65">
        <f t="shared" si="592"/>
        <v>1.338139996077771E+31</v>
      </c>
      <c r="F523" s="62">
        <f t="shared" si="593"/>
        <v>103.40000000000006</v>
      </c>
      <c r="G523" s="66">
        <v>517</v>
      </c>
      <c r="K523" s="62"/>
      <c r="L523" s="70"/>
      <c r="V523" s="62"/>
      <c r="W523" s="70"/>
      <c r="AG523" s="62"/>
      <c r="AH523" s="70"/>
      <c r="AR523" s="62"/>
      <c r="AS523" s="70"/>
      <c r="BC523" s="62"/>
      <c r="BD523" s="70"/>
      <c r="BN523" s="62"/>
      <c r="BO523" s="70"/>
      <c r="BY523" s="62"/>
      <c r="BZ523" s="70"/>
      <c r="CJ523" s="62"/>
      <c r="CK523" s="70"/>
      <c r="CU523" s="62"/>
      <c r="CV523" s="70"/>
    </row>
    <row r="524" spans="1:100">
      <c r="A524" s="62">
        <v>8192</v>
      </c>
      <c r="B524" s="62">
        <f t="shared" si="591"/>
        <v>17.266666666666666</v>
      </c>
      <c r="C524" s="83">
        <f t="shared" si="590"/>
        <v>14.74</v>
      </c>
      <c r="D524" s="87"/>
      <c r="E524" s="65">
        <f t="shared" si="592"/>
        <v>1.5371192122502745E+31</v>
      </c>
      <c r="F524" s="62">
        <f t="shared" si="593"/>
        <v>103.60000000000005</v>
      </c>
      <c r="G524" s="66">
        <v>518</v>
      </c>
      <c r="K524" s="62"/>
      <c r="L524" s="70"/>
      <c r="V524" s="62"/>
      <c r="W524" s="70"/>
      <c r="AG524" s="62"/>
      <c r="AH524" s="70"/>
      <c r="AR524" s="62"/>
      <c r="AS524" s="70"/>
      <c r="BC524" s="62"/>
      <c r="BD524" s="70"/>
      <c r="BN524" s="62"/>
      <c r="BO524" s="70"/>
      <c r="BY524" s="62"/>
      <c r="BZ524" s="70"/>
      <c r="CJ524" s="62"/>
      <c r="CK524" s="70"/>
      <c r="CU524" s="62"/>
      <c r="CV524" s="70"/>
    </row>
    <row r="525" spans="1:100">
      <c r="A525" s="62">
        <v>8192</v>
      </c>
      <c r="B525" s="62">
        <f t="shared" si="591"/>
        <v>17.3</v>
      </c>
      <c r="C525" s="83">
        <f t="shared" si="590"/>
        <v>14.74</v>
      </c>
      <c r="D525" s="87"/>
      <c r="E525" s="65">
        <f t="shared" si="592"/>
        <v>1.765686310546229E+31</v>
      </c>
      <c r="F525" s="62">
        <f t="shared" si="593"/>
        <v>103.80000000000004</v>
      </c>
      <c r="G525" s="66">
        <v>519</v>
      </c>
      <c r="K525" s="62"/>
      <c r="L525" s="70"/>
      <c r="V525" s="62"/>
      <c r="W525" s="70"/>
      <c r="AG525" s="62"/>
      <c r="AH525" s="70"/>
      <c r="AR525" s="62"/>
      <c r="AS525" s="70"/>
      <c r="BC525" s="62"/>
      <c r="BD525" s="70"/>
      <c r="BN525" s="62"/>
      <c r="BO525" s="70"/>
      <c r="BY525" s="62"/>
      <c r="BZ525" s="70"/>
      <c r="CJ525" s="62"/>
      <c r="CK525" s="70"/>
      <c r="CU525" s="62"/>
      <c r="CV525" s="70"/>
    </row>
    <row r="526" spans="1:100">
      <c r="A526" s="62">
        <v>8192</v>
      </c>
      <c r="B526" s="62">
        <f t="shared" si="591"/>
        <v>17.333333333333332</v>
      </c>
      <c r="C526" s="83">
        <f t="shared" si="590"/>
        <v>14.74</v>
      </c>
      <c r="D526" s="87"/>
      <c r="E526" s="65">
        <f t="shared" si="592"/>
        <v>2.0282409603652373E+31</v>
      </c>
      <c r="F526" s="62">
        <f t="shared" si="593"/>
        <v>104.00000000000006</v>
      </c>
      <c r="G526" s="66">
        <v>520</v>
      </c>
      <c r="K526" s="62"/>
      <c r="L526" s="70"/>
      <c r="V526" s="62"/>
      <c r="W526" s="70"/>
      <c r="AG526" s="62"/>
      <c r="AH526" s="70"/>
      <c r="AR526" s="62"/>
      <c r="AS526" s="70"/>
      <c r="BC526" s="62"/>
      <c r="BD526" s="70"/>
      <c r="BN526" s="62"/>
      <c r="BO526" s="70"/>
      <c r="BY526" s="62"/>
      <c r="BZ526" s="70"/>
      <c r="CJ526" s="62"/>
      <c r="CK526" s="70"/>
      <c r="CU526" s="62"/>
      <c r="CV526" s="70"/>
    </row>
    <row r="527" spans="1:100">
      <c r="A527" s="62">
        <v>8192</v>
      </c>
      <c r="B527" s="62">
        <f t="shared" si="591"/>
        <v>17.366666666666667</v>
      </c>
      <c r="C527" s="83">
        <f t="shared" si="590"/>
        <v>14.74</v>
      </c>
      <c r="D527" s="87"/>
      <c r="E527" s="65">
        <f t="shared" si="592"/>
        <v>2.3298370547091547E+31</v>
      </c>
      <c r="F527" s="62">
        <f t="shared" si="593"/>
        <v>104.20000000000005</v>
      </c>
      <c r="G527" s="66">
        <v>521</v>
      </c>
      <c r="K527" s="62"/>
      <c r="L527" s="70"/>
      <c r="V527" s="62"/>
      <c r="W527" s="70"/>
      <c r="AG527" s="62"/>
      <c r="AH527" s="70"/>
      <c r="AR527" s="62"/>
      <c r="AS527" s="70"/>
      <c r="BC527" s="62"/>
      <c r="BD527" s="70"/>
      <c r="BN527" s="62"/>
      <c r="BO527" s="70"/>
      <c r="BY527" s="62"/>
      <c r="BZ527" s="70"/>
      <c r="CJ527" s="62"/>
      <c r="CK527" s="70"/>
      <c r="CU527" s="62"/>
      <c r="CV527" s="70"/>
    </row>
    <row r="528" spans="1:100">
      <c r="A528" s="62">
        <v>8192</v>
      </c>
      <c r="B528" s="62">
        <f t="shared" si="591"/>
        <v>17.399999999999999</v>
      </c>
      <c r="C528" s="83">
        <f t="shared" si="590"/>
        <v>14.74</v>
      </c>
      <c r="D528" s="87"/>
      <c r="E528" s="65">
        <f t="shared" si="592"/>
        <v>2.6762799921555433E+31</v>
      </c>
      <c r="F528" s="62">
        <f t="shared" si="593"/>
        <v>104.40000000000006</v>
      </c>
      <c r="G528" s="66">
        <v>522</v>
      </c>
      <c r="K528" s="62"/>
      <c r="L528" s="70"/>
      <c r="V528" s="62"/>
      <c r="W528" s="70"/>
      <c r="AG528" s="62"/>
      <c r="AH528" s="70"/>
      <c r="AR528" s="62"/>
      <c r="AS528" s="70"/>
      <c r="BC528" s="62"/>
      <c r="BD528" s="70"/>
      <c r="BN528" s="62"/>
      <c r="BO528" s="70"/>
      <c r="BY528" s="62"/>
      <c r="BZ528" s="70"/>
      <c r="CJ528" s="62"/>
      <c r="CK528" s="70"/>
      <c r="CU528" s="62"/>
      <c r="CV528" s="70"/>
    </row>
    <row r="529" spans="1:100">
      <c r="A529" s="62">
        <v>8192</v>
      </c>
      <c r="B529" s="62">
        <f t="shared" si="591"/>
        <v>17.433333333333334</v>
      </c>
      <c r="C529" s="83">
        <f t="shared" si="590"/>
        <v>14.74</v>
      </c>
      <c r="D529" s="87"/>
      <c r="E529" s="65">
        <f t="shared" si="592"/>
        <v>3.0742384245005504E+31</v>
      </c>
      <c r="F529" s="62">
        <f t="shared" si="593"/>
        <v>104.60000000000005</v>
      </c>
      <c r="G529" s="66">
        <v>523</v>
      </c>
      <c r="K529" s="62"/>
      <c r="L529" s="70"/>
      <c r="V529" s="62"/>
      <c r="W529" s="70"/>
      <c r="AG529" s="62"/>
      <c r="AH529" s="70"/>
      <c r="AR529" s="62"/>
      <c r="AS529" s="70"/>
      <c r="BC529" s="62"/>
      <c r="BD529" s="70"/>
      <c r="BN529" s="62"/>
      <c r="BO529" s="70"/>
      <c r="BY529" s="62"/>
      <c r="BZ529" s="70"/>
      <c r="CJ529" s="62"/>
      <c r="CK529" s="70"/>
      <c r="CU529" s="62"/>
      <c r="CV529" s="70"/>
    </row>
    <row r="530" spans="1:100">
      <c r="A530" s="62">
        <v>8192</v>
      </c>
      <c r="B530" s="62">
        <f t="shared" si="591"/>
        <v>17.466666666666665</v>
      </c>
      <c r="C530" s="83">
        <f t="shared" si="590"/>
        <v>14.74</v>
      </c>
      <c r="D530" s="87"/>
      <c r="E530" s="65">
        <f t="shared" si="592"/>
        <v>3.5313726210924593E+31</v>
      </c>
      <c r="F530" s="62">
        <f t="shared" si="593"/>
        <v>104.80000000000005</v>
      </c>
      <c r="G530" s="66">
        <v>524</v>
      </c>
      <c r="K530" s="62"/>
      <c r="L530" s="70"/>
      <c r="V530" s="62"/>
      <c r="W530" s="70"/>
      <c r="AG530" s="62"/>
      <c r="AH530" s="70"/>
      <c r="AR530" s="62"/>
      <c r="AS530" s="70"/>
      <c r="BC530" s="62"/>
      <c r="BD530" s="70"/>
      <c r="BN530" s="62"/>
      <c r="BO530" s="70"/>
      <c r="BY530" s="62"/>
      <c r="BZ530" s="70"/>
      <c r="CJ530" s="62"/>
      <c r="CK530" s="70"/>
      <c r="CU530" s="62"/>
      <c r="CV530" s="70"/>
    </row>
    <row r="531" spans="1:100">
      <c r="A531" s="62">
        <v>8192</v>
      </c>
      <c r="B531" s="62">
        <f t="shared" si="591"/>
        <v>17.5</v>
      </c>
      <c r="C531" s="83">
        <f t="shared" si="590"/>
        <v>14.74</v>
      </c>
      <c r="D531" s="87"/>
      <c r="E531" s="65">
        <f t="shared" si="592"/>
        <v>4.0564819207304755E+31</v>
      </c>
      <c r="F531" s="62">
        <f t="shared" si="593"/>
        <v>105.00000000000006</v>
      </c>
      <c r="G531" s="66">
        <v>525</v>
      </c>
      <c r="K531" s="62"/>
      <c r="L531" s="70"/>
      <c r="V531" s="62"/>
      <c r="W531" s="70"/>
      <c r="AG531" s="62"/>
      <c r="AH531" s="70"/>
      <c r="AR531" s="62"/>
      <c r="AS531" s="70"/>
      <c r="BC531" s="62"/>
      <c r="BD531" s="70"/>
      <c r="BN531" s="62"/>
      <c r="BO531" s="70"/>
      <c r="BY531" s="62"/>
      <c r="BZ531" s="70"/>
      <c r="CJ531" s="62"/>
      <c r="CK531" s="70"/>
      <c r="CU531" s="62"/>
      <c r="CV531" s="70"/>
    </row>
    <row r="532" spans="1:100">
      <c r="A532" s="62">
        <v>8192</v>
      </c>
      <c r="B532" s="62">
        <f t="shared" si="591"/>
        <v>17.533333333333335</v>
      </c>
      <c r="C532" s="83">
        <f t="shared" si="590"/>
        <v>14.74</v>
      </c>
      <c r="D532" s="87"/>
      <c r="E532" s="65">
        <f t="shared" si="592"/>
        <v>4.6596741094183102E+31</v>
      </c>
      <c r="F532" s="62">
        <f t="shared" si="593"/>
        <v>105.20000000000006</v>
      </c>
      <c r="G532" s="66">
        <v>526</v>
      </c>
      <c r="K532" s="62"/>
      <c r="L532" s="70"/>
      <c r="V532" s="62"/>
      <c r="W532" s="70"/>
      <c r="AG532" s="62"/>
      <c r="AH532" s="70"/>
      <c r="AR532" s="62"/>
      <c r="AS532" s="70"/>
      <c r="BC532" s="62"/>
      <c r="BD532" s="70"/>
      <c r="BN532" s="62"/>
      <c r="BO532" s="70"/>
      <c r="BY532" s="62"/>
      <c r="BZ532" s="70"/>
      <c r="CJ532" s="62"/>
      <c r="CK532" s="70"/>
      <c r="CU532" s="62"/>
      <c r="CV532" s="70"/>
    </row>
    <row r="533" spans="1:100">
      <c r="A533" s="62">
        <v>8192</v>
      </c>
      <c r="B533" s="62">
        <f t="shared" si="591"/>
        <v>17.566666666666666</v>
      </c>
      <c r="C533" s="83">
        <f t="shared" si="590"/>
        <v>14.74</v>
      </c>
      <c r="D533" s="87"/>
      <c r="E533" s="65">
        <f t="shared" si="592"/>
        <v>5.3525599843110875E+31</v>
      </c>
      <c r="F533" s="62">
        <f t="shared" si="593"/>
        <v>105.40000000000005</v>
      </c>
      <c r="G533" s="66">
        <v>527</v>
      </c>
      <c r="K533" s="62"/>
      <c r="L533" s="70"/>
      <c r="V533" s="62"/>
      <c r="W533" s="70"/>
      <c r="AG533" s="62"/>
      <c r="AH533" s="70"/>
      <c r="AR533" s="62"/>
      <c r="AS533" s="70"/>
      <c r="BC533" s="62"/>
      <c r="BD533" s="70"/>
      <c r="BN533" s="62"/>
      <c r="BO533" s="70"/>
      <c r="BY533" s="62"/>
      <c r="BZ533" s="70"/>
      <c r="CJ533" s="62"/>
      <c r="CK533" s="70"/>
      <c r="CU533" s="62"/>
      <c r="CV533" s="70"/>
    </row>
    <row r="534" spans="1:100">
      <c r="A534" s="62">
        <v>8192</v>
      </c>
      <c r="B534" s="62">
        <f t="shared" si="591"/>
        <v>17.600000000000001</v>
      </c>
      <c r="C534" s="83">
        <f t="shared" ref="C534:C597" si="594">IF(D534&gt;0,C533+D534,C533)</f>
        <v>14.74</v>
      </c>
      <c r="D534" s="87"/>
      <c r="E534" s="65">
        <f t="shared" si="592"/>
        <v>6.1484768490011026E+31</v>
      </c>
      <c r="F534" s="62">
        <f t="shared" si="593"/>
        <v>105.60000000000005</v>
      </c>
      <c r="G534" s="66">
        <v>528</v>
      </c>
      <c r="K534" s="62"/>
      <c r="L534" s="70"/>
      <c r="V534" s="62"/>
      <c r="W534" s="70"/>
      <c r="AG534" s="62"/>
      <c r="AH534" s="70"/>
      <c r="AR534" s="62"/>
      <c r="AS534" s="70"/>
      <c r="BC534" s="62"/>
      <c r="BD534" s="70"/>
      <c r="BN534" s="62"/>
      <c r="BO534" s="70"/>
      <c r="BY534" s="62"/>
      <c r="BZ534" s="70"/>
      <c r="CJ534" s="62"/>
      <c r="CK534" s="70"/>
      <c r="CU534" s="62"/>
      <c r="CV534" s="70"/>
    </row>
    <row r="535" spans="1:100">
      <c r="A535" s="62">
        <v>8192</v>
      </c>
      <c r="B535" s="62">
        <f t="shared" si="591"/>
        <v>17.633333333333333</v>
      </c>
      <c r="C535" s="83">
        <f t="shared" si="594"/>
        <v>14.74</v>
      </c>
      <c r="D535" s="87"/>
      <c r="E535" s="65">
        <f t="shared" si="592"/>
        <v>7.0627452421849212E+31</v>
      </c>
      <c r="F535" s="62">
        <f t="shared" si="593"/>
        <v>105.80000000000005</v>
      </c>
      <c r="G535" s="66">
        <v>529</v>
      </c>
      <c r="K535" s="62"/>
      <c r="L535" s="70"/>
      <c r="V535" s="62"/>
      <c r="W535" s="70"/>
      <c r="AG535" s="62"/>
      <c r="AH535" s="70"/>
      <c r="AR535" s="62"/>
      <c r="AS535" s="70"/>
      <c r="BC535" s="62"/>
      <c r="BD535" s="70"/>
      <c r="BN535" s="62"/>
      <c r="BO535" s="70"/>
      <c r="BY535" s="62"/>
      <c r="BZ535" s="70"/>
      <c r="CJ535" s="62"/>
      <c r="CK535" s="70"/>
      <c r="CU535" s="62"/>
      <c r="CV535" s="70"/>
    </row>
    <row r="536" spans="1:100">
      <c r="A536" s="62">
        <v>8192</v>
      </c>
      <c r="B536" s="62">
        <f t="shared" si="591"/>
        <v>17.666666666666668</v>
      </c>
      <c r="C536" s="83">
        <f t="shared" si="594"/>
        <v>14.74</v>
      </c>
      <c r="D536" s="87"/>
      <c r="E536" s="65">
        <f t="shared" si="592"/>
        <v>8.1129638414609546E+31</v>
      </c>
      <c r="F536" s="62">
        <f t="shared" si="593"/>
        <v>106.00000000000006</v>
      </c>
      <c r="G536" s="66">
        <v>530</v>
      </c>
      <c r="K536" s="62"/>
      <c r="L536" s="70"/>
      <c r="V536" s="62"/>
      <c r="W536" s="70"/>
      <c r="AG536" s="62"/>
      <c r="AH536" s="70"/>
      <c r="AR536" s="62"/>
      <c r="AS536" s="70"/>
      <c r="BC536" s="62"/>
      <c r="BD536" s="70"/>
      <c r="BN536" s="62"/>
      <c r="BO536" s="70"/>
      <c r="BY536" s="62"/>
      <c r="BZ536" s="70"/>
      <c r="CJ536" s="62"/>
      <c r="CK536" s="70"/>
      <c r="CU536" s="62"/>
      <c r="CV536" s="70"/>
    </row>
    <row r="537" spans="1:100">
      <c r="A537" s="62">
        <v>8192</v>
      </c>
      <c r="B537" s="62">
        <f t="shared" si="591"/>
        <v>17.7</v>
      </c>
      <c r="C537" s="83">
        <f t="shared" si="594"/>
        <v>14.74</v>
      </c>
      <c r="D537" s="87"/>
      <c r="E537" s="65">
        <f t="shared" si="592"/>
        <v>9.3193482188366258E+31</v>
      </c>
      <c r="F537" s="62">
        <f t="shared" si="593"/>
        <v>106.20000000000006</v>
      </c>
      <c r="G537" s="66">
        <v>531</v>
      </c>
      <c r="K537" s="62"/>
      <c r="L537" s="70"/>
      <c r="V537" s="62"/>
      <c r="W537" s="70"/>
      <c r="AG537" s="62"/>
      <c r="AH537" s="70"/>
      <c r="AR537" s="62"/>
      <c r="AS537" s="70"/>
      <c r="BC537" s="62"/>
      <c r="BD537" s="70"/>
      <c r="BN537" s="62"/>
      <c r="BO537" s="70"/>
      <c r="BY537" s="62"/>
      <c r="BZ537" s="70"/>
      <c r="CJ537" s="62"/>
      <c r="CK537" s="70"/>
      <c r="CU537" s="62"/>
      <c r="CV537" s="70"/>
    </row>
    <row r="538" spans="1:100">
      <c r="A538" s="62">
        <v>8192</v>
      </c>
      <c r="B538" s="62">
        <f t="shared" si="591"/>
        <v>17.733333333333334</v>
      </c>
      <c r="C538" s="83">
        <f t="shared" si="594"/>
        <v>14.74</v>
      </c>
      <c r="D538" s="87"/>
      <c r="E538" s="65">
        <f t="shared" si="592"/>
        <v>1.070511996862218E+32</v>
      </c>
      <c r="F538" s="62">
        <f t="shared" si="593"/>
        <v>106.40000000000005</v>
      </c>
      <c r="G538" s="66">
        <v>532</v>
      </c>
      <c r="K538" s="62"/>
      <c r="L538" s="70"/>
      <c r="V538" s="62"/>
      <c r="W538" s="70"/>
      <c r="AG538" s="62"/>
      <c r="AH538" s="70"/>
      <c r="AR538" s="62"/>
      <c r="AS538" s="70"/>
      <c r="BC538" s="62"/>
      <c r="BD538" s="70"/>
      <c r="BN538" s="62"/>
      <c r="BO538" s="70"/>
      <c r="BY538" s="62"/>
      <c r="BZ538" s="70"/>
      <c r="CJ538" s="62"/>
      <c r="CK538" s="70"/>
      <c r="CU538" s="62"/>
      <c r="CV538" s="70"/>
    </row>
    <row r="539" spans="1:100">
      <c r="A539" s="62">
        <v>8192</v>
      </c>
      <c r="B539" s="62">
        <f t="shared" si="591"/>
        <v>17.766666666666666</v>
      </c>
      <c r="C539" s="83">
        <f t="shared" si="594"/>
        <v>14.74</v>
      </c>
      <c r="D539" s="87"/>
      <c r="E539" s="65">
        <f t="shared" si="592"/>
        <v>1.2296953698002209E+32</v>
      </c>
      <c r="F539" s="62">
        <f t="shared" si="593"/>
        <v>106.60000000000007</v>
      </c>
      <c r="G539" s="66">
        <v>533</v>
      </c>
      <c r="K539" s="62"/>
      <c r="L539" s="70"/>
      <c r="V539" s="62"/>
      <c r="W539" s="70"/>
      <c r="AG539" s="62"/>
      <c r="AH539" s="70"/>
      <c r="AR539" s="62"/>
      <c r="AS539" s="70"/>
      <c r="BC539" s="62"/>
      <c r="BD539" s="70"/>
      <c r="BN539" s="62"/>
      <c r="BO539" s="70"/>
      <c r="BY539" s="62"/>
      <c r="BZ539" s="70"/>
      <c r="CJ539" s="62"/>
      <c r="CK539" s="70"/>
      <c r="CU539" s="62"/>
      <c r="CV539" s="70"/>
    </row>
    <row r="540" spans="1:100">
      <c r="A540" s="62">
        <v>8192</v>
      </c>
      <c r="B540" s="62">
        <f t="shared" si="591"/>
        <v>17.8</v>
      </c>
      <c r="C540" s="83">
        <f t="shared" si="594"/>
        <v>14.74</v>
      </c>
      <c r="D540" s="87"/>
      <c r="E540" s="65">
        <f t="shared" si="592"/>
        <v>1.4125490484369844E+32</v>
      </c>
      <c r="F540" s="62">
        <f t="shared" si="593"/>
        <v>106.80000000000005</v>
      </c>
      <c r="G540" s="66">
        <v>534</v>
      </c>
      <c r="K540" s="62"/>
      <c r="L540" s="70"/>
      <c r="V540" s="62"/>
      <c r="W540" s="70"/>
      <c r="AG540" s="62"/>
      <c r="AH540" s="70"/>
      <c r="AR540" s="62"/>
      <c r="AS540" s="70"/>
      <c r="BC540" s="62"/>
      <c r="BD540" s="70"/>
      <c r="BN540" s="62"/>
      <c r="BO540" s="70"/>
      <c r="BY540" s="62"/>
      <c r="BZ540" s="70"/>
      <c r="CJ540" s="62"/>
      <c r="CK540" s="70"/>
      <c r="CU540" s="62"/>
      <c r="CV540" s="70"/>
    </row>
    <row r="541" spans="1:100">
      <c r="A541" s="62">
        <v>8192</v>
      </c>
      <c r="B541" s="62">
        <f t="shared" si="591"/>
        <v>17.833333333333332</v>
      </c>
      <c r="C541" s="83">
        <f t="shared" si="594"/>
        <v>14.74</v>
      </c>
      <c r="D541" s="87"/>
      <c r="E541" s="65">
        <f t="shared" si="592"/>
        <v>1.6225927682921916E+32</v>
      </c>
      <c r="F541" s="62">
        <f t="shared" si="593"/>
        <v>107.00000000000004</v>
      </c>
      <c r="G541" s="66">
        <v>535</v>
      </c>
      <c r="K541" s="62"/>
      <c r="L541" s="70"/>
      <c r="V541" s="62"/>
      <c r="W541" s="70"/>
      <c r="AG541" s="62"/>
      <c r="AH541" s="70"/>
      <c r="AR541" s="62"/>
      <c r="AS541" s="70"/>
      <c r="BC541" s="62"/>
      <c r="BD541" s="70"/>
      <c r="BN541" s="62"/>
      <c r="BO541" s="70"/>
      <c r="BY541" s="62"/>
      <c r="BZ541" s="70"/>
      <c r="CJ541" s="62"/>
      <c r="CK541" s="70"/>
      <c r="CU541" s="62"/>
      <c r="CV541" s="70"/>
    </row>
    <row r="542" spans="1:100">
      <c r="A542" s="62">
        <v>8192</v>
      </c>
      <c r="B542" s="62">
        <f t="shared" si="591"/>
        <v>17.866666666666667</v>
      </c>
      <c r="C542" s="83">
        <f t="shared" si="594"/>
        <v>14.74</v>
      </c>
      <c r="D542" s="87"/>
      <c r="E542" s="65">
        <f t="shared" si="592"/>
        <v>1.8638696437673255E+32</v>
      </c>
      <c r="F542" s="62">
        <f t="shared" si="593"/>
        <v>107.20000000000006</v>
      </c>
      <c r="G542" s="66">
        <v>536</v>
      </c>
      <c r="K542" s="62"/>
      <c r="L542" s="70"/>
      <c r="V542" s="62"/>
      <c r="W542" s="70"/>
      <c r="AG542" s="62"/>
      <c r="AH542" s="70"/>
      <c r="AR542" s="62"/>
      <c r="AS542" s="70"/>
      <c r="BC542" s="62"/>
      <c r="BD542" s="70"/>
      <c r="BN542" s="62"/>
      <c r="BO542" s="70"/>
      <c r="BY542" s="62"/>
      <c r="BZ542" s="70"/>
      <c r="CJ542" s="62"/>
      <c r="CK542" s="70"/>
      <c r="CU542" s="62"/>
      <c r="CV542" s="70"/>
    </row>
    <row r="543" spans="1:100">
      <c r="A543" s="62">
        <v>8192</v>
      </c>
      <c r="B543" s="62">
        <f t="shared" si="591"/>
        <v>17.899999999999999</v>
      </c>
      <c r="C543" s="83">
        <f t="shared" si="594"/>
        <v>14.74</v>
      </c>
      <c r="D543" s="87"/>
      <c r="E543" s="65">
        <f t="shared" si="592"/>
        <v>2.1410239937244372E+32</v>
      </c>
      <c r="F543" s="62">
        <f t="shared" si="593"/>
        <v>107.40000000000005</v>
      </c>
      <c r="G543" s="66">
        <v>537</v>
      </c>
      <c r="K543" s="62"/>
      <c r="L543" s="70"/>
      <c r="V543" s="62"/>
      <c r="W543" s="70"/>
      <c r="AG543" s="62"/>
      <c r="AH543" s="70"/>
      <c r="AR543" s="62"/>
      <c r="AS543" s="70"/>
      <c r="BC543" s="62"/>
      <c r="BD543" s="70"/>
      <c r="BN543" s="62"/>
      <c r="BO543" s="70"/>
      <c r="BY543" s="62"/>
      <c r="BZ543" s="70"/>
      <c r="CJ543" s="62"/>
      <c r="CK543" s="70"/>
      <c r="CU543" s="62"/>
      <c r="CV543" s="70"/>
    </row>
    <row r="544" spans="1:100">
      <c r="A544" s="62">
        <v>8192</v>
      </c>
      <c r="B544" s="62">
        <f t="shared" si="591"/>
        <v>17.933333333333334</v>
      </c>
      <c r="C544" s="83">
        <f t="shared" si="594"/>
        <v>14.74</v>
      </c>
      <c r="D544" s="87"/>
      <c r="E544" s="65">
        <f t="shared" si="592"/>
        <v>2.4593907396004425E+32</v>
      </c>
      <c r="F544" s="62">
        <f t="shared" si="593"/>
        <v>107.60000000000007</v>
      </c>
      <c r="G544" s="66">
        <v>538</v>
      </c>
      <c r="K544" s="62"/>
      <c r="L544" s="70"/>
      <c r="V544" s="62"/>
      <c r="W544" s="70"/>
      <c r="AG544" s="62"/>
      <c r="AH544" s="70"/>
      <c r="AR544" s="62"/>
      <c r="AS544" s="70"/>
      <c r="BC544" s="62"/>
      <c r="BD544" s="70"/>
      <c r="BN544" s="62"/>
      <c r="BO544" s="70"/>
      <c r="BY544" s="62"/>
      <c r="BZ544" s="70"/>
      <c r="CJ544" s="62"/>
      <c r="CK544" s="70"/>
      <c r="CU544" s="62"/>
      <c r="CV544" s="70"/>
    </row>
    <row r="545" spans="1:100">
      <c r="A545" s="62">
        <v>8192</v>
      </c>
      <c r="B545" s="62">
        <f t="shared" si="591"/>
        <v>17.966666666666665</v>
      </c>
      <c r="C545" s="83">
        <f t="shared" si="594"/>
        <v>14.74</v>
      </c>
      <c r="D545" s="87"/>
      <c r="E545" s="65">
        <f t="shared" si="592"/>
        <v>2.8250980968739696E+32</v>
      </c>
      <c r="F545" s="62">
        <f t="shared" si="593"/>
        <v>107.80000000000005</v>
      </c>
      <c r="G545" s="66">
        <v>539</v>
      </c>
      <c r="K545" s="62"/>
      <c r="L545" s="70"/>
      <c r="V545" s="62"/>
      <c r="W545" s="70"/>
      <c r="AG545" s="62"/>
      <c r="AH545" s="70"/>
      <c r="AR545" s="62"/>
      <c r="AS545" s="70"/>
      <c r="BC545" s="62"/>
      <c r="BD545" s="70"/>
      <c r="BN545" s="62"/>
      <c r="BO545" s="70"/>
      <c r="BY545" s="62"/>
      <c r="BZ545" s="70"/>
      <c r="CJ545" s="62"/>
      <c r="CK545" s="70"/>
      <c r="CU545" s="62"/>
      <c r="CV545" s="70"/>
    </row>
    <row r="546" spans="1:100">
      <c r="A546" s="62">
        <v>8192</v>
      </c>
      <c r="B546" s="62">
        <f t="shared" si="591"/>
        <v>18</v>
      </c>
      <c r="C546" s="83">
        <f t="shared" si="594"/>
        <v>14.74</v>
      </c>
      <c r="D546" s="87"/>
      <c r="E546" s="65">
        <f t="shared" ref="E546:E609" si="595">POWER($F$1,G546)</f>
        <v>3.245185536584384E+32</v>
      </c>
      <c r="F546" s="62">
        <f t="shared" ref="F546:F609" si="596">LOG(E546,2)</f>
        <v>108.00000000000004</v>
      </c>
      <c r="G546" s="66">
        <v>540</v>
      </c>
      <c r="K546" s="62"/>
      <c r="L546" s="70"/>
      <c r="V546" s="62"/>
      <c r="W546" s="70"/>
      <c r="AG546" s="62"/>
      <c r="AH546" s="70"/>
      <c r="AR546" s="62"/>
      <c r="AS546" s="70"/>
      <c r="BC546" s="62"/>
      <c r="BD546" s="70"/>
      <c r="BN546" s="62"/>
      <c r="BO546" s="70"/>
      <c r="BY546" s="62"/>
      <c r="BZ546" s="70"/>
      <c r="CJ546" s="62"/>
      <c r="CK546" s="70"/>
      <c r="CU546" s="62"/>
      <c r="CV546" s="70"/>
    </row>
    <row r="547" spans="1:100">
      <c r="A547" s="62">
        <v>8192</v>
      </c>
      <c r="B547" s="62">
        <f t="shared" si="591"/>
        <v>18.033333333333335</v>
      </c>
      <c r="C547" s="83">
        <f t="shared" si="594"/>
        <v>14.74</v>
      </c>
      <c r="D547" s="87"/>
      <c r="E547" s="65">
        <f t="shared" si="595"/>
        <v>3.7277392875346525E+32</v>
      </c>
      <c r="F547" s="62">
        <f t="shared" si="596"/>
        <v>108.20000000000006</v>
      </c>
      <c r="G547" s="66">
        <v>541</v>
      </c>
      <c r="K547" s="62"/>
      <c r="L547" s="70"/>
      <c r="V547" s="62"/>
      <c r="W547" s="70"/>
      <c r="AG547" s="62"/>
      <c r="AH547" s="70"/>
      <c r="AR547" s="62"/>
      <c r="AS547" s="70"/>
      <c r="BC547" s="62"/>
      <c r="BD547" s="70"/>
      <c r="BN547" s="62"/>
      <c r="BO547" s="70"/>
      <c r="BY547" s="62"/>
      <c r="BZ547" s="70"/>
      <c r="CJ547" s="62"/>
      <c r="CK547" s="70"/>
      <c r="CU547" s="62"/>
      <c r="CV547" s="70"/>
    </row>
    <row r="548" spans="1:100">
      <c r="A548" s="62">
        <v>8192</v>
      </c>
      <c r="B548" s="62">
        <f t="shared" si="591"/>
        <v>18.066666666666666</v>
      </c>
      <c r="C548" s="83">
        <f t="shared" si="594"/>
        <v>14.74</v>
      </c>
      <c r="D548" s="87"/>
      <c r="E548" s="65">
        <f t="shared" si="595"/>
        <v>4.2820479874488743E+32</v>
      </c>
      <c r="F548" s="62">
        <f t="shared" si="596"/>
        <v>108.40000000000005</v>
      </c>
      <c r="G548" s="66">
        <v>542</v>
      </c>
      <c r="K548" s="62"/>
      <c r="L548" s="70"/>
      <c r="V548" s="62"/>
      <c r="W548" s="70"/>
      <c r="AG548" s="62"/>
      <c r="AH548" s="70"/>
      <c r="AR548" s="62"/>
      <c r="AS548" s="70"/>
      <c r="BC548" s="62"/>
      <c r="BD548" s="70"/>
      <c r="BN548" s="62"/>
      <c r="BO548" s="70"/>
      <c r="BY548" s="62"/>
      <c r="BZ548" s="70"/>
      <c r="CJ548" s="62"/>
      <c r="CK548" s="70"/>
      <c r="CU548" s="62"/>
      <c r="CV548" s="70"/>
    </row>
    <row r="549" spans="1:100">
      <c r="A549" s="62">
        <v>8192</v>
      </c>
      <c r="B549" s="62">
        <f t="shared" si="591"/>
        <v>18.100000000000001</v>
      </c>
      <c r="C549" s="83">
        <f t="shared" si="594"/>
        <v>14.74</v>
      </c>
      <c r="D549" s="87"/>
      <c r="E549" s="65">
        <f t="shared" si="595"/>
        <v>4.9187814792008871E+32</v>
      </c>
      <c r="F549" s="62">
        <f t="shared" si="596"/>
        <v>108.60000000000005</v>
      </c>
      <c r="G549" s="66">
        <v>543</v>
      </c>
      <c r="K549" s="62"/>
      <c r="L549" s="70"/>
      <c r="V549" s="62"/>
      <c r="W549" s="70"/>
      <c r="AG549" s="62"/>
      <c r="AH549" s="70"/>
      <c r="AR549" s="62"/>
      <c r="AS549" s="70"/>
      <c r="BC549" s="62"/>
      <c r="BD549" s="70"/>
      <c r="BN549" s="62"/>
      <c r="BO549" s="70"/>
      <c r="BY549" s="62"/>
      <c r="BZ549" s="70"/>
      <c r="CJ549" s="62"/>
      <c r="CK549" s="70"/>
      <c r="CU549" s="62"/>
      <c r="CV549" s="70"/>
    </row>
    <row r="550" spans="1:100">
      <c r="A550" s="62">
        <v>8192</v>
      </c>
      <c r="B550" s="62">
        <f t="shared" si="591"/>
        <v>18.133333333333333</v>
      </c>
      <c r="C550" s="83">
        <f t="shared" si="594"/>
        <v>14.74</v>
      </c>
      <c r="D550" s="87"/>
      <c r="E550" s="65">
        <f t="shared" si="595"/>
        <v>5.650196193747942E+32</v>
      </c>
      <c r="F550" s="62">
        <f t="shared" si="596"/>
        <v>108.80000000000005</v>
      </c>
      <c r="G550" s="66">
        <v>544</v>
      </c>
      <c r="K550" s="62"/>
      <c r="L550" s="70"/>
      <c r="V550" s="62"/>
      <c r="W550" s="70"/>
      <c r="AG550" s="62"/>
      <c r="AH550" s="70"/>
      <c r="AR550" s="62"/>
      <c r="AS550" s="70"/>
      <c r="BC550" s="62"/>
      <c r="BD550" s="70"/>
      <c r="BN550" s="62"/>
      <c r="BO550" s="70"/>
      <c r="BY550" s="62"/>
      <c r="BZ550" s="70"/>
      <c r="CJ550" s="62"/>
      <c r="CK550" s="70"/>
      <c r="CU550" s="62"/>
      <c r="CV550" s="70"/>
    </row>
    <row r="551" spans="1:100">
      <c r="A551" s="62">
        <v>8192</v>
      </c>
      <c r="B551" s="62">
        <f t="shared" si="591"/>
        <v>18.166666666666668</v>
      </c>
      <c r="C551" s="83">
        <f t="shared" si="594"/>
        <v>14.74</v>
      </c>
      <c r="D551" s="87"/>
      <c r="E551" s="65">
        <f t="shared" si="595"/>
        <v>6.4903710731687709E+32</v>
      </c>
      <c r="F551" s="62">
        <f t="shared" si="596"/>
        <v>109.00000000000006</v>
      </c>
      <c r="G551" s="66">
        <v>545</v>
      </c>
      <c r="K551" s="62"/>
      <c r="L551" s="70"/>
      <c r="V551" s="62"/>
      <c r="W551" s="70"/>
      <c r="AG551" s="62"/>
      <c r="AH551" s="70"/>
      <c r="AR551" s="62"/>
      <c r="AS551" s="70"/>
      <c r="BC551" s="62"/>
      <c r="BD551" s="70"/>
      <c r="BN551" s="62"/>
      <c r="BO551" s="70"/>
      <c r="BY551" s="62"/>
      <c r="BZ551" s="70"/>
      <c r="CJ551" s="62"/>
      <c r="CK551" s="70"/>
      <c r="CU551" s="62"/>
      <c r="CV551" s="70"/>
    </row>
    <row r="552" spans="1:100">
      <c r="A552" s="62">
        <v>8192</v>
      </c>
      <c r="B552" s="62">
        <f t="shared" si="591"/>
        <v>18.2</v>
      </c>
      <c r="C552" s="83">
        <f t="shared" si="594"/>
        <v>14.74</v>
      </c>
      <c r="D552" s="87"/>
      <c r="E552" s="65">
        <f t="shared" si="595"/>
        <v>7.4554785750693079E+32</v>
      </c>
      <c r="F552" s="62">
        <f t="shared" si="596"/>
        <v>109.20000000000006</v>
      </c>
      <c r="G552" s="66">
        <v>546</v>
      </c>
      <c r="K552" s="62"/>
      <c r="L552" s="70"/>
      <c r="V552" s="62"/>
      <c r="W552" s="70"/>
      <c r="AG552" s="62"/>
      <c r="AH552" s="70"/>
      <c r="AR552" s="62"/>
      <c r="AS552" s="70"/>
      <c r="BC552" s="62"/>
      <c r="BD552" s="70"/>
      <c r="BN552" s="62"/>
      <c r="BO552" s="70"/>
      <c r="BY552" s="62"/>
      <c r="BZ552" s="70"/>
      <c r="CJ552" s="62"/>
      <c r="CK552" s="70"/>
      <c r="CU552" s="62"/>
      <c r="CV552" s="70"/>
    </row>
    <row r="553" spans="1:100">
      <c r="A553" s="62">
        <v>8192</v>
      </c>
      <c r="B553" s="62">
        <f t="shared" si="591"/>
        <v>18.233333333333334</v>
      </c>
      <c r="C553" s="83">
        <f t="shared" si="594"/>
        <v>14.74</v>
      </c>
      <c r="D553" s="87"/>
      <c r="E553" s="65">
        <f t="shared" si="595"/>
        <v>8.5640959748977544E+32</v>
      </c>
      <c r="F553" s="62">
        <f t="shared" si="596"/>
        <v>109.40000000000006</v>
      </c>
      <c r="G553" s="66">
        <v>547</v>
      </c>
      <c r="K553" s="62"/>
      <c r="L553" s="70"/>
      <c r="V553" s="62"/>
      <c r="W553" s="70"/>
      <c r="AG553" s="62"/>
      <c r="AH553" s="70"/>
      <c r="AR553" s="62"/>
      <c r="AS553" s="70"/>
      <c r="BC553" s="62"/>
      <c r="BD553" s="70"/>
      <c r="BN553" s="62"/>
      <c r="BO553" s="70"/>
      <c r="BY553" s="62"/>
      <c r="BZ553" s="70"/>
      <c r="CJ553" s="62"/>
      <c r="CK553" s="70"/>
      <c r="CU553" s="62"/>
      <c r="CV553" s="70"/>
    </row>
    <row r="554" spans="1:100">
      <c r="A554" s="62">
        <v>8192</v>
      </c>
      <c r="B554" s="62">
        <f t="shared" si="591"/>
        <v>18.266666666666666</v>
      </c>
      <c r="C554" s="83">
        <f t="shared" si="594"/>
        <v>14.74</v>
      </c>
      <c r="D554" s="87"/>
      <c r="E554" s="65">
        <f t="shared" si="595"/>
        <v>9.8375629584017785E+32</v>
      </c>
      <c r="F554" s="62">
        <f t="shared" si="596"/>
        <v>109.60000000000005</v>
      </c>
      <c r="G554" s="66">
        <v>548</v>
      </c>
      <c r="K554" s="62"/>
      <c r="L554" s="70"/>
      <c r="V554" s="62"/>
      <c r="W554" s="70"/>
      <c r="AG554" s="62"/>
      <c r="AH554" s="70"/>
      <c r="AR554" s="62"/>
      <c r="AS554" s="70"/>
      <c r="BC554" s="62"/>
      <c r="BD554" s="70"/>
      <c r="BN554" s="62"/>
      <c r="BO554" s="70"/>
      <c r="BY554" s="62"/>
      <c r="BZ554" s="70"/>
      <c r="CJ554" s="62"/>
      <c r="CK554" s="70"/>
      <c r="CU554" s="62"/>
      <c r="CV554" s="70"/>
    </row>
    <row r="555" spans="1:100">
      <c r="A555" s="62">
        <v>8192</v>
      </c>
      <c r="B555" s="62">
        <f t="shared" si="591"/>
        <v>18.3</v>
      </c>
      <c r="C555" s="83">
        <f t="shared" si="594"/>
        <v>14.74</v>
      </c>
      <c r="D555" s="87"/>
      <c r="E555" s="65">
        <f t="shared" si="595"/>
        <v>1.1300392387495887E+33</v>
      </c>
      <c r="F555" s="62">
        <f t="shared" si="596"/>
        <v>109.80000000000007</v>
      </c>
      <c r="G555" s="66">
        <v>549</v>
      </c>
      <c r="K555" s="62"/>
      <c r="L555" s="70"/>
      <c r="V555" s="62"/>
      <c r="W555" s="70"/>
      <c r="AG555" s="62"/>
      <c r="AH555" s="70"/>
      <c r="AR555" s="62"/>
      <c r="AS555" s="70"/>
      <c r="BC555" s="62"/>
      <c r="BD555" s="70"/>
      <c r="BN555" s="62"/>
      <c r="BO555" s="70"/>
      <c r="BY555" s="62"/>
      <c r="BZ555" s="70"/>
      <c r="CJ555" s="62"/>
      <c r="CK555" s="70"/>
      <c r="CU555" s="62"/>
      <c r="CV555" s="70"/>
    </row>
    <row r="556" spans="1:100">
      <c r="A556" s="62">
        <v>8192</v>
      </c>
      <c r="B556" s="62">
        <f t="shared" si="591"/>
        <v>18.333333333333332</v>
      </c>
      <c r="C556" s="83">
        <f t="shared" si="594"/>
        <v>14.74</v>
      </c>
      <c r="D556" s="87"/>
      <c r="E556" s="65">
        <f t="shared" si="595"/>
        <v>1.2980742146337545E+33</v>
      </c>
      <c r="F556" s="62">
        <f t="shared" si="596"/>
        <v>110.00000000000006</v>
      </c>
      <c r="G556" s="66">
        <v>550</v>
      </c>
      <c r="K556" s="62"/>
      <c r="L556" s="70"/>
      <c r="V556" s="62"/>
      <c r="W556" s="70"/>
      <c r="AG556" s="62"/>
      <c r="AH556" s="70"/>
      <c r="AR556" s="62"/>
      <c r="AS556" s="70"/>
      <c r="BC556" s="62"/>
      <c r="BD556" s="70"/>
      <c r="BN556" s="62"/>
      <c r="BO556" s="70"/>
      <c r="BY556" s="62"/>
      <c r="BZ556" s="70"/>
      <c r="CJ556" s="62"/>
      <c r="CK556" s="70"/>
      <c r="CU556" s="62"/>
      <c r="CV556" s="70"/>
    </row>
    <row r="557" spans="1:100">
      <c r="A557" s="62">
        <v>8192</v>
      </c>
      <c r="B557" s="62">
        <f t="shared" si="591"/>
        <v>18.366666666666667</v>
      </c>
      <c r="C557" s="83">
        <f t="shared" si="594"/>
        <v>14.74</v>
      </c>
      <c r="D557" s="87"/>
      <c r="E557" s="65">
        <f t="shared" si="595"/>
        <v>1.4910957150138622E+33</v>
      </c>
      <c r="F557" s="62">
        <f t="shared" si="596"/>
        <v>110.20000000000006</v>
      </c>
      <c r="G557" s="66">
        <v>551</v>
      </c>
      <c r="K557" s="62"/>
      <c r="L557" s="70"/>
      <c r="V557" s="62"/>
      <c r="W557" s="70"/>
      <c r="AG557" s="62"/>
      <c r="AH557" s="70"/>
      <c r="AR557" s="62"/>
      <c r="AS557" s="70"/>
      <c r="BC557" s="62"/>
      <c r="BD557" s="70"/>
      <c r="BN557" s="62"/>
      <c r="BO557" s="70"/>
      <c r="BY557" s="62"/>
      <c r="BZ557" s="70"/>
      <c r="CJ557" s="62"/>
      <c r="CK557" s="70"/>
      <c r="CU557" s="62"/>
      <c r="CV557" s="70"/>
    </row>
    <row r="558" spans="1:100">
      <c r="A558" s="62">
        <v>8192</v>
      </c>
      <c r="B558" s="62">
        <f t="shared" si="591"/>
        <v>18.399999999999999</v>
      </c>
      <c r="C558" s="83">
        <f t="shared" si="594"/>
        <v>14.74</v>
      </c>
      <c r="D558" s="87"/>
      <c r="E558" s="65">
        <f t="shared" si="595"/>
        <v>1.7128191949795512E+33</v>
      </c>
      <c r="F558" s="62">
        <f t="shared" si="596"/>
        <v>110.40000000000006</v>
      </c>
      <c r="G558" s="66">
        <v>552</v>
      </c>
      <c r="K558" s="62"/>
      <c r="L558" s="70"/>
      <c r="V558" s="62"/>
      <c r="W558" s="70"/>
      <c r="AG558" s="62"/>
      <c r="AH558" s="70"/>
      <c r="AR558" s="62"/>
      <c r="AS558" s="70"/>
      <c r="BC558" s="62"/>
      <c r="BD558" s="70"/>
      <c r="BN558" s="62"/>
      <c r="BO558" s="70"/>
      <c r="BY558" s="62"/>
      <c r="BZ558" s="70"/>
      <c r="CJ558" s="62"/>
      <c r="CK558" s="70"/>
      <c r="CU558" s="62"/>
      <c r="CV558" s="70"/>
    </row>
    <row r="559" spans="1:100">
      <c r="A559" s="62">
        <v>8192</v>
      </c>
      <c r="B559" s="62">
        <f t="shared" si="591"/>
        <v>18.433333333333334</v>
      </c>
      <c r="C559" s="83">
        <f t="shared" si="594"/>
        <v>14.74</v>
      </c>
      <c r="D559" s="87"/>
      <c r="E559" s="65">
        <f t="shared" si="595"/>
        <v>1.9675125916803563E+33</v>
      </c>
      <c r="F559" s="62">
        <f t="shared" si="596"/>
        <v>110.60000000000005</v>
      </c>
      <c r="G559" s="66">
        <v>553</v>
      </c>
      <c r="K559" s="62"/>
      <c r="L559" s="70"/>
      <c r="V559" s="62"/>
      <c r="W559" s="70"/>
      <c r="AG559" s="62"/>
      <c r="AH559" s="70"/>
      <c r="AR559" s="62"/>
      <c r="AS559" s="70"/>
      <c r="BC559" s="62"/>
      <c r="BD559" s="70"/>
      <c r="BN559" s="62"/>
      <c r="BO559" s="70"/>
      <c r="BY559" s="62"/>
      <c r="BZ559" s="70"/>
      <c r="CJ559" s="62"/>
      <c r="CK559" s="70"/>
      <c r="CU559" s="62"/>
      <c r="CV559" s="70"/>
    </row>
    <row r="560" spans="1:100">
      <c r="A560" s="62">
        <v>8192</v>
      </c>
      <c r="B560" s="62">
        <f t="shared" si="591"/>
        <v>18.466666666666665</v>
      </c>
      <c r="C560" s="83">
        <f t="shared" si="594"/>
        <v>14.74</v>
      </c>
      <c r="D560" s="87"/>
      <c r="E560" s="65">
        <f t="shared" si="595"/>
        <v>2.2600784774991785E+33</v>
      </c>
      <c r="F560" s="62">
        <f t="shared" si="596"/>
        <v>110.80000000000007</v>
      </c>
      <c r="G560" s="66">
        <v>554</v>
      </c>
      <c r="K560" s="62"/>
      <c r="L560" s="70"/>
      <c r="V560" s="62"/>
      <c r="W560" s="70"/>
      <c r="AG560" s="62"/>
      <c r="AH560" s="70"/>
      <c r="AR560" s="62"/>
      <c r="AS560" s="70"/>
      <c r="BC560" s="62"/>
      <c r="BD560" s="70"/>
      <c r="BN560" s="62"/>
      <c r="BO560" s="70"/>
      <c r="BY560" s="62"/>
      <c r="BZ560" s="70"/>
      <c r="CJ560" s="62"/>
      <c r="CK560" s="70"/>
      <c r="CU560" s="62"/>
      <c r="CV560" s="70"/>
    </row>
    <row r="561" spans="1:100">
      <c r="A561" s="62">
        <v>8192</v>
      </c>
      <c r="B561" s="62">
        <f t="shared" si="591"/>
        <v>18.5</v>
      </c>
      <c r="C561" s="83">
        <f t="shared" si="594"/>
        <v>14.74</v>
      </c>
      <c r="D561" s="87"/>
      <c r="E561" s="65">
        <f t="shared" si="595"/>
        <v>2.5961484292675101E+33</v>
      </c>
      <c r="F561" s="62">
        <f t="shared" si="596"/>
        <v>111.00000000000006</v>
      </c>
      <c r="G561" s="66">
        <v>555</v>
      </c>
      <c r="K561" s="62"/>
      <c r="L561" s="70"/>
      <c r="V561" s="62"/>
      <c r="W561" s="70"/>
      <c r="AG561" s="62"/>
      <c r="AH561" s="70"/>
      <c r="AR561" s="62"/>
      <c r="AS561" s="70"/>
      <c r="BC561" s="62"/>
      <c r="BD561" s="70"/>
      <c r="BN561" s="62"/>
      <c r="BO561" s="70"/>
      <c r="BY561" s="62"/>
      <c r="BZ561" s="70"/>
      <c r="CJ561" s="62"/>
      <c r="CK561" s="70"/>
      <c r="CU561" s="62"/>
      <c r="CV561" s="70"/>
    </row>
    <row r="562" spans="1:100">
      <c r="A562" s="62">
        <v>8192</v>
      </c>
      <c r="B562" s="62">
        <f t="shared" si="591"/>
        <v>18.533333333333335</v>
      </c>
      <c r="C562" s="83">
        <f t="shared" si="594"/>
        <v>14.74</v>
      </c>
      <c r="D562" s="87"/>
      <c r="E562" s="65">
        <f t="shared" si="595"/>
        <v>2.9821914300277249E+33</v>
      </c>
      <c r="F562" s="62">
        <f t="shared" si="596"/>
        <v>111.20000000000005</v>
      </c>
      <c r="G562" s="66">
        <v>556</v>
      </c>
      <c r="K562" s="62"/>
      <c r="L562" s="70"/>
      <c r="V562" s="62"/>
      <c r="W562" s="70"/>
      <c r="AG562" s="62"/>
      <c r="AH562" s="70"/>
      <c r="AR562" s="62"/>
      <c r="AS562" s="70"/>
      <c r="BC562" s="62"/>
      <c r="BD562" s="70"/>
      <c r="BN562" s="62"/>
      <c r="BO562" s="70"/>
      <c r="BY562" s="62"/>
      <c r="BZ562" s="70"/>
      <c r="CJ562" s="62"/>
      <c r="CK562" s="70"/>
      <c r="CU562" s="62"/>
      <c r="CV562" s="70"/>
    </row>
    <row r="563" spans="1:100">
      <c r="A563" s="62">
        <v>8192</v>
      </c>
      <c r="B563" s="62">
        <f t="shared" si="591"/>
        <v>18.566666666666666</v>
      </c>
      <c r="C563" s="83">
        <f t="shared" si="594"/>
        <v>14.74</v>
      </c>
      <c r="D563" s="87"/>
      <c r="E563" s="65">
        <f t="shared" si="595"/>
        <v>3.4256383899591029E+33</v>
      </c>
      <c r="F563" s="62">
        <f t="shared" si="596"/>
        <v>111.40000000000006</v>
      </c>
      <c r="G563" s="66">
        <v>557</v>
      </c>
      <c r="K563" s="62"/>
      <c r="L563" s="70"/>
      <c r="V563" s="62"/>
      <c r="W563" s="70"/>
      <c r="AG563" s="62"/>
      <c r="AH563" s="70"/>
      <c r="AR563" s="62"/>
      <c r="AS563" s="70"/>
      <c r="BC563" s="62"/>
      <c r="BD563" s="70"/>
      <c r="BN563" s="62"/>
      <c r="BO563" s="70"/>
      <c r="BY563" s="62"/>
      <c r="BZ563" s="70"/>
      <c r="CJ563" s="62"/>
      <c r="CK563" s="70"/>
      <c r="CU563" s="62"/>
      <c r="CV563" s="70"/>
    </row>
    <row r="564" spans="1:100">
      <c r="A564" s="62">
        <v>8192</v>
      </c>
      <c r="B564" s="62">
        <f t="shared" si="591"/>
        <v>18.600000000000001</v>
      </c>
      <c r="C564" s="83">
        <f t="shared" si="594"/>
        <v>14.74</v>
      </c>
      <c r="D564" s="87"/>
      <c r="E564" s="65">
        <f t="shared" si="595"/>
        <v>3.9350251833607137E+33</v>
      </c>
      <c r="F564" s="62">
        <f t="shared" si="596"/>
        <v>111.60000000000005</v>
      </c>
      <c r="G564" s="66">
        <v>558</v>
      </c>
      <c r="K564" s="62"/>
      <c r="L564" s="70"/>
      <c r="V564" s="62"/>
      <c r="W564" s="70"/>
      <c r="AG564" s="62"/>
      <c r="AH564" s="70"/>
      <c r="AR564" s="62"/>
      <c r="AS564" s="70"/>
      <c r="BC564" s="62"/>
      <c r="BD564" s="70"/>
      <c r="BN564" s="62"/>
      <c r="BO564" s="70"/>
      <c r="BY564" s="62"/>
      <c r="BZ564" s="70"/>
      <c r="CJ564" s="62"/>
      <c r="CK564" s="70"/>
      <c r="CU564" s="62"/>
      <c r="CV564" s="70"/>
    </row>
    <row r="565" spans="1:100">
      <c r="A565" s="62">
        <v>8192</v>
      </c>
      <c r="B565" s="62">
        <f t="shared" si="591"/>
        <v>18.633333333333333</v>
      </c>
      <c r="C565" s="83">
        <f t="shared" si="594"/>
        <v>14.74</v>
      </c>
      <c r="D565" s="87"/>
      <c r="E565" s="65">
        <f t="shared" si="595"/>
        <v>4.5201569549983577E+33</v>
      </c>
      <c r="F565" s="62">
        <f t="shared" si="596"/>
        <v>111.80000000000007</v>
      </c>
      <c r="G565" s="66">
        <v>559</v>
      </c>
      <c r="K565" s="62"/>
      <c r="L565" s="70"/>
      <c r="V565" s="62"/>
      <c r="W565" s="70"/>
      <c r="AG565" s="62"/>
      <c r="AH565" s="70"/>
      <c r="AR565" s="62"/>
      <c r="AS565" s="70"/>
      <c r="BC565" s="62"/>
      <c r="BD565" s="70"/>
      <c r="BN565" s="62"/>
      <c r="BO565" s="70"/>
      <c r="BY565" s="62"/>
      <c r="BZ565" s="70"/>
      <c r="CJ565" s="62"/>
      <c r="CK565" s="70"/>
      <c r="CU565" s="62"/>
      <c r="CV565" s="70"/>
    </row>
    <row r="566" spans="1:100">
      <c r="A566" s="62">
        <v>8192</v>
      </c>
      <c r="B566" s="62">
        <f t="shared" si="591"/>
        <v>18.666666666666668</v>
      </c>
      <c r="C566" s="83">
        <f t="shared" si="594"/>
        <v>14.74</v>
      </c>
      <c r="D566" s="87"/>
      <c r="E566" s="65">
        <f t="shared" si="595"/>
        <v>5.1922968585350213E+33</v>
      </c>
      <c r="F566" s="62">
        <f t="shared" si="596"/>
        <v>112.00000000000006</v>
      </c>
      <c r="G566" s="66">
        <v>560</v>
      </c>
      <c r="K566" s="62"/>
      <c r="L566" s="70"/>
      <c r="V566" s="62"/>
      <c r="W566" s="70"/>
      <c r="AG566" s="62"/>
      <c r="AH566" s="70"/>
      <c r="AR566" s="62"/>
      <c r="AS566" s="70"/>
      <c r="BC566" s="62"/>
      <c r="BD566" s="70"/>
      <c r="BN566" s="62"/>
      <c r="BO566" s="70"/>
      <c r="BY566" s="62"/>
      <c r="BZ566" s="70"/>
      <c r="CJ566" s="62"/>
      <c r="CK566" s="70"/>
      <c r="CU566" s="62"/>
      <c r="CV566" s="70"/>
    </row>
    <row r="567" spans="1:100">
      <c r="A567" s="62">
        <v>8192</v>
      </c>
      <c r="B567" s="62">
        <f t="shared" si="591"/>
        <v>18.7</v>
      </c>
      <c r="C567" s="83">
        <f t="shared" si="594"/>
        <v>14.74</v>
      </c>
      <c r="D567" s="87"/>
      <c r="E567" s="65">
        <f t="shared" si="595"/>
        <v>5.9643828600554521E+33</v>
      </c>
      <c r="F567" s="62">
        <f t="shared" si="596"/>
        <v>112.20000000000005</v>
      </c>
      <c r="G567" s="66">
        <v>561</v>
      </c>
      <c r="K567" s="62"/>
      <c r="L567" s="70"/>
      <c r="V567" s="62"/>
      <c r="W567" s="70"/>
      <c r="AG567" s="62"/>
      <c r="AH567" s="70"/>
      <c r="AR567" s="62"/>
      <c r="AS567" s="70"/>
      <c r="BC567" s="62"/>
      <c r="BD567" s="70"/>
      <c r="BN567" s="62"/>
      <c r="BO567" s="70"/>
      <c r="BY567" s="62"/>
      <c r="BZ567" s="70"/>
      <c r="CJ567" s="62"/>
      <c r="CK567" s="70"/>
      <c r="CU567" s="62"/>
      <c r="CV567" s="70"/>
    </row>
    <row r="568" spans="1:100">
      <c r="A568" s="62">
        <v>8192</v>
      </c>
      <c r="B568" s="62">
        <f t="shared" si="591"/>
        <v>18.733333333333334</v>
      </c>
      <c r="C568" s="83">
        <f t="shared" si="594"/>
        <v>14.74</v>
      </c>
      <c r="D568" s="87"/>
      <c r="E568" s="65">
        <f t="shared" si="595"/>
        <v>6.8512767799182093E+33</v>
      </c>
      <c r="F568" s="62">
        <f t="shared" si="596"/>
        <v>112.40000000000006</v>
      </c>
      <c r="G568" s="66">
        <v>562</v>
      </c>
      <c r="K568" s="62"/>
      <c r="L568" s="70"/>
      <c r="V568" s="62"/>
      <c r="W568" s="70"/>
      <c r="AG568" s="62"/>
      <c r="AH568" s="70"/>
      <c r="AR568" s="62"/>
      <c r="AS568" s="70"/>
      <c r="BC568" s="62"/>
      <c r="BD568" s="70"/>
      <c r="BN568" s="62"/>
      <c r="BO568" s="70"/>
      <c r="BY568" s="62"/>
      <c r="BZ568" s="70"/>
      <c r="CJ568" s="62"/>
      <c r="CK568" s="70"/>
      <c r="CU568" s="62"/>
      <c r="CV568" s="70"/>
    </row>
    <row r="569" spans="1:100">
      <c r="A569" s="62">
        <v>8192</v>
      </c>
      <c r="B569" s="62">
        <f t="shared" si="591"/>
        <v>18.766666666666666</v>
      </c>
      <c r="C569" s="83">
        <f t="shared" si="594"/>
        <v>14.74</v>
      </c>
      <c r="D569" s="87"/>
      <c r="E569" s="65">
        <f t="shared" si="595"/>
        <v>7.8700503667214297E+33</v>
      </c>
      <c r="F569" s="62">
        <f t="shared" si="596"/>
        <v>112.60000000000005</v>
      </c>
      <c r="G569" s="66">
        <v>563</v>
      </c>
      <c r="K569" s="62"/>
      <c r="L569" s="70"/>
      <c r="V569" s="62"/>
      <c r="W569" s="70"/>
      <c r="AG569" s="62"/>
      <c r="AH569" s="70"/>
      <c r="AR569" s="62"/>
      <c r="AS569" s="70"/>
      <c r="BC569" s="62"/>
      <c r="BD569" s="70"/>
      <c r="BN569" s="62"/>
      <c r="BO569" s="70"/>
      <c r="BY569" s="62"/>
      <c r="BZ569" s="70"/>
      <c r="CJ569" s="62"/>
      <c r="CK569" s="70"/>
      <c r="CU569" s="62"/>
      <c r="CV569" s="70"/>
    </row>
    <row r="570" spans="1:100">
      <c r="A570" s="62">
        <v>8192</v>
      </c>
      <c r="B570" s="62">
        <f t="shared" si="591"/>
        <v>18.8</v>
      </c>
      <c r="C570" s="83">
        <f t="shared" si="594"/>
        <v>14.74</v>
      </c>
      <c r="D570" s="87"/>
      <c r="E570" s="65">
        <f t="shared" si="595"/>
        <v>9.0403139099967199E+33</v>
      </c>
      <c r="F570" s="62">
        <f t="shared" si="596"/>
        <v>112.80000000000005</v>
      </c>
      <c r="G570" s="66">
        <v>564</v>
      </c>
      <c r="K570" s="62"/>
      <c r="L570" s="70"/>
      <c r="V570" s="62"/>
      <c r="W570" s="70"/>
      <c r="AG570" s="62"/>
      <c r="AH570" s="70"/>
      <c r="AR570" s="62"/>
      <c r="AS570" s="70"/>
      <c r="BC570" s="62"/>
      <c r="BD570" s="70"/>
      <c r="BN570" s="62"/>
      <c r="BO570" s="70"/>
      <c r="BY570" s="62"/>
      <c r="BZ570" s="70"/>
      <c r="CJ570" s="62"/>
      <c r="CK570" s="70"/>
      <c r="CU570" s="62"/>
      <c r="CV570" s="70"/>
    </row>
    <row r="571" spans="1:100">
      <c r="A571" s="62">
        <v>8192</v>
      </c>
      <c r="B571" s="62">
        <f t="shared" si="591"/>
        <v>18.833333333333332</v>
      </c>
      <c r="C571" s="83">
        <f t="shared" si="594"/>
        <v>14.74</v>
      </c>
      <c r="D571" s="87"/>
      <c r="E571" s="65">
        <f t="shared" si="595"/>
        <v>1.0384593717070045E+34</v>
      </c>
      <c r="F571" s="62">
        <f t="shared" si="596"/>
        <v>113.00000000000006</v>
      </c>
      <c r="G571" s="66">
        <v>565</v>
      </c>
      <c r="K571" s="62"/>
      <c r="L571" s="70"/>
      <c r="V571" s="62"/>
      <c r="W571" s="70"/>
      <c r="AG571" s="62"/>
      <c r="AH571" s="70"/>
      <c r="AR571" s="62"/>
      <c r="AS571" s="70"/>
      <c r="BC571" s="62"/>
      <c r="BD571" s="70"/>
      <c r="BN571" s="62"/>
      <c r="BO571" s="70"/>
      <c r="BY571" s="62"/>
      <c r="BZ571" s="70"/>
      <c r="CJ571" s="62"/>
      <c r="CK571" s="70"/>
      <c r="CU571" s="62"/>
      <c r="CV571" s="70"/>
    </row>
    <row r="572" spans="1:100">
      <c r="A572" s="62">
        <v>8192</v>
      </c>
      <c r="B572" s="62">
        <f t="shared" si="591"/>
        <v>18.866666666666667</v>
      </c>
      <c r="C572" s="83">
        <f t="shared" si="594"/>
        <v>14.74</v>
      </c>
      <c r="D572" s="87"/>
      <c r="E572" s="65">
        <f t="shared" si="595"/>
        <v>1.1928765720110906E+34</v>
      </c>
      <c r="F572" s="62">
        <f t="shared" si="596"/>
        <v>113.20000000000006</v>
      </c>
      <c r="G572" s="66">
        <v>566</v>
      </c>
      <c r="K572" s="62"/>
      <c r="L572" s="70"/>
      <c r="V572" s="62"/>
      <c r="W572" s="70"/>
      <c r="AG572" s="62"/>
      <c r="AH572" s="70"/>
      <c r="AR572" s="62"/>
      <c r="AS572" s="70"/>
      <c r="BC572" s="62"/>
      <c r="BD572" s="70"/>
      <c r="BN572" s="62"/>
      <c r="BO572" s="70"/>
      <c r="BY572" s="62"/>
      <c r="BZ572" s="70"/>
      <c r="CJ572" s="62"/>
      <c r="CK572" s="70"/>
      <c r="CU572" s="62"/>
      <c r="CV572" s="70"/>
    </row>
    <row r="573" spans="1:100">
      <c r="A573" s="62">
        <v>8192</v>
      </c>
      <c r="B573" s="62">
        <f t="shared" si="591"/>
        <v>18.899999999999999</v>
      </c>
      <c r="C573" s="83">
        <f t="shared" si="594"/>
        <v>14.74</v>
      </c>
      <c r="D573" s="87"/>
      <c r="E573" s="65">
        <f t="shared" si="595"/>
        <v>1.3702553559836423E+34</v>
      </c>
      <c r="F573" s="62">
        <f t="shared" si="596"/>
        <v>113.40000000000006</v>
      </c>
      <c r="G573" s="66">
        <v>567</v>
      </c>
      <c r="K573" s="62"/>
      <c r="L573" s="70"/>
      <c r="V573" s="62"/>
      <c r="W573" s="70"/>
      <c r="AG573" s="62"/>
      <c r="AH573" s="70"/>
      <c r="AR573" s="62"/>
      <c r="AS573" s="70"/>
      <c r="BC573" s="62"/>
      <c r="BD573" s="70"/>
      <c r="BN573" s="62"/>
      <c r="BO573" s="70"/>
      <c r="BY573" s="62"/>
      <c r="BZ573" s="70"/>
      <c r="CJ573" s="62"/>
      <c r="CK573" s="70"/>
      <c r="CU573" s="62"/>
      <c r="CV573" s="70"/>
    </row>
    <row r="574" spans="1:100">
      <c r="A574" s="62">
        <v>8192</v>
      </c>
      <c r="B574" s="62">
        <f t="shared" si="591"/>
        <v>18.933333333333334</v>
      </c>
      <c r="C574" s="83">
        <f t="shared" si="594"/>
        <v>14.74</v>
      </c>
      <c r="D574" s="87"/>
      <c r="E574" s="65">
        <f t="shared" si="595"/>
        <v>1.5740100733442866E+34</v>
      </c>
      <c r="F574" s="62">
        <f t="shared" si="596"/>
        <v>113.60000000000007</v>
      </c>
      <c r="G574" s="66">
        <v>568</v>
      </c>
      <c r="K574" s="62"/>
      <c r="L574" s="70"/>
      <c r="V574" s="62"/>
      <c r="W574" s="70"/>
      <c r="AG574" s="62"/>
      <c r="AH574" s="70"/>
      <c r="AR574" s="62"/>
      <c r="AS574" s="70"/>
      <c r="BC574" s="62"/>
      <c r="BD574" s="70"/>
      <c r="BN574" s="62"/>
      <c r="BO574" s="70"/>
      <c r="BY574" s="62"/>
      <c r="BZ574" s="70"/>
      <c r="CJ574" s="62"/>
      <c r="CK574" s="70"/>
      <c r="CU574" s="62"/>
      <c r="CV574" s="70"/>
    </row>
    <row r="575" spans="1:100">
      <c r="A575" s="62">
        <v>8192</v>
      </c>
      <c r="B575" s="62">
        <f t="shared" si="591"/>
        <v>18.966666666666665</v>
      </c>
      <c r="C575" s="83">
        <f t="shared" si="594"/>
        <v>14.74</v>
      </c>
      <c r="D575" s="87"/>
      <c r="E575" s="65">
        <f t="shared" si="595"/>
        <v>1.8080627819993449E+34</v>
      </c>
      <c r="F575" s="62">
        <f t="shared" si="596"/>
        <v>113.80000000000005</v>
      </c>
      <c r="G575" s="66">
        <v>569</v>
      </c>
      <c r="K575" s="62"/>
      <c r="L575" s="70"/>
      <c r="V575" s="62"/>
      <c r="W575" s="70"/>
      <c r="AG575" s="62"/>
      <c r="AH575" s="70"/>
      <c r="AR575" s="62"/>
      <c r="AS575" s="70"/>
      <c r="BC575" s="62"/>
      <c r="BD575" s="70"/>
      <c r="BN575" s="62"/>
      <c r="BO575" s="70"/>
      <c r="BY575" s="62"/>
      <c r="BZ575" s="70"/>
      <c r="CJ575" s="62"/>
      <c r="CK575" s="70"/>
      <c r="CU575" s="62"/>
      <c r="CV575" s="70"/>
    </row>
    <row r="576" spans="1:100">
      <c r="A576" s="62">
        <v>8192</v>
      </c>
      <c r="B576" s="62">
        <f t="shared" si="591"/>
        <v>19</v>
      </c>
      <c r="C576" s="83">
        <f t="shared" si="594"/>
        <v>14.74</v>
      </c>
      <c r="D576" s="87"/>
      <c r="E576" s="65">
        <f t="shared" si="595"/>
        <v>2.0769187434140099E+34</v>
      </c>
      <c r="F576" s="62">
        <f t="shared" si="596"/>
        <v>114.00000000000007</v>
      </c>
      <c r="G576" s="66">
        <v>570</v>
      </c>
      <c r="K576" s="62"/>
      <c r="L576" s="70"/>
      <c r="V576" s="62"/>
      <c r="W576" s="70"/>
      <c r="AG576" s="62"/>
      <c r="AH576" s="70"/>
      <c r="AR576" s="62"/>
      <c r="AS576" s="70"/>
      <c r="BC576" s="62"/>
      <c r="BD576" s="70"/>
      <c r="BN576" s="62"/>
      <c r="BO576" s="70"/>
      <c r="BY576" s="62"/>
      <c r="BZ576" s="70"/>
      <c r="CJ576" s="62"/>
      <c r="CK576" s="70"/>
      <c r="CU576" s="62"/>
      <c r="CV576" s="70"/>
    </row>
    <row r="577" spans="1:100">
      <c r="A577" s="62">
        <v>8192</v>
      </c>
      <c r="B577" s="62">
        <f t="shared" si="591"/>
        <v>19.033333333333335</v>
      </c>
      <c r="C577" s="83">
        <f t="shared" si="594"/>
        <v>14.74</v>
      </c>
      <c r="D577" s="87"/>
      <c r="E577" s="65">
        <f t="shared" si="595"/>
        <v>2.3857531440221822E+34</v>
      </c>
      <c r="F577" s="62">
        <f t="shared" si="596"/>
        <v>114.20000000000006</v>
      </c>
      <c r="G577" s="66">
        <v>571</v>
      </c>
      <c r="K577" s="62"/>
      <c r="L577" s="70"/>
      <c r="V577" s="62"/>
      <c r="W577" s="70"/>
      <c r="AG577" s="62"/>
      <c r="AH577" s="70"/>
      <c r="AR577" s="62"/>
      <c r="AS577" s="70"/>
      <c r="BC577" s="62"/>
      <c r="BD577" s="70"/>
      <c r="BN577" s="62"/>
      <c r="BO577" s="70"/>
      <c r="BY577" s="62"/>
      <c r="BZ577" s="70"/>
      <c r="CJ577" s="62"/>
      <c r="CK577" s="70"/>
      <c r="CU577" s="62"/>
      <c r="CV577" s="70"/>
    </row>
    <row r="578" spans="1:100">
      <c r="A578" s="62">
        <v>8192</v>
      </c>
      <c r="B578" s="62">
        <f t="shared" si="591"/>
        <v>19.066666666666666</v>
      </c>
      <c r="C578" s="83">
        <f t="shared" si="594"/>
        <v>14.74</v>
      </c>
      <c r="D578" s="87"/>
      <c r="E578" s="65">
        <f t="shared" si="595"/>
        <v>2.7405107119672856E+34</v>
      </c>
      <c r="F578" s="62">
        <f t="shared" si="596"/>
        <v>114.40000000000005</v>
      </c>
      <c r="G578" s="66">
        <v>572</v>
      </c>
      <c r="K578" s="62"/>
      <c r="L578" s="70"/>
      <c r="V578" s="62"/>
      <c r="W578" s="70"/>
      <c r="AG578" s="62"/>
      <c r="AH578" s="70"/>
      <c r="AR578" s="62"/>
      <c r="AS578" s="70"/>
      <c r="BC578" s="62"/>
      <c r="BD578" s="70"/>
      <c r="BN578" s="62"/>
      <c r="BO578" s="70"/>
      <c r="BY578" s="62"/>
      <c r="BZ578" s="70"/>
      <c r="CJ578" s="62"/>
      <c r="CK578" s="70"/>
      <c r="CU578" s="62"/>
      <c r="CV578" s="70"/>
    </row>
    <row r="579" spans="1:100">
      <c r="A579" s="62">
        <v>8192</v>
      </c>
      <c r="B579" s="62">
        <f t="shared" si="591"/>
        <v>19.100000000000001</v>
      </c>
      <c r="C579" s="83">
        <f t="shared" si="594"/>
        <v>14.74</v>
      </c>
      <c r="D579" s="87"/>
      <c r="E579" s="65">
        <f t="shared" si="595"/>
        <v>3.1480201466885737E+34</v>
      </c>
      <c r="F579" s="62">
        <f t="shared" si="596"/>
        <v>114.60000000000007</v>
      </c>
      <c r="G579" s="66">
        <v>573</v>
      </c>
      <c r="K579" s="62"/>
      <c r="L579" s="70"/>
      <c r="V579" s="62"/>
      <c r="W579" s="70"/>
      <c r="AG579" s="62"/>
      <c r="AH579" s="70"/>
      <c r="AR579" s="62"/>
      <c r="AS579" s="70"/>
      <c r="BC579" s="62"/>
      <c r="BD579" s="70"/>
      <c r="BN579" s="62"/>
      <c r="BO579" s="70"/>
      <c r="BY579" s="62"/>
      <c r="BZ579" s="70"/>
      <c r="CJ579" s="62"/>
      <c r="CK579" s="70"/>
      <c r="CU579" s="62"/>
      <c r="CV579" s="70"/>
    </row>
    <row r="580" spans="1:100">
      <c r="A580" s="62">
        <v>8192</v>
      </c>
      <c r="B580" s="62">
        <f t="shared" si="591"/>
        <v>19.133333333333333</v>
      </c>
      <c r="C580" s="83">
        <f t="shared" si="594"/>
        <v>14.74</v>
      </c>
      <c r="D580" s="87"/>
      <c r="E580" s="65">
        <f t="shared" si="595"/>
        <v>3.6161255639986898E+34</v>
      </c>
      <c r="F580" s="62">
        <f t="shared" si="596"/>
        <v>114.80000000000005</v>
      </c>
      <c r="G580" s="66">
        <v>574</v>
      </c>
      <c r="K580" s="62"/>
      <c r="L580" s="70"/>
      <c r="V580" s="62"/>
      <c r="W580" s="70"/>
      <c r="AG580" s="62"/>
      <c r="AH580" s="70"/>
      <c r="AR580" s="62"/>
      <c r="AS580" s="70"/>
      <c r="BC580" s="62"/>
      <c r="BD580" s="70"/>
      <c r="BN580" s="62"/>
      <c r="BO580" s="70"/>
      <c r="BY580" s="62"/>
      <c r="BZ580" s="70"/>
      <c r="CJ580" s="62"/>
      <c r="CK580" s="70"/>
      <c r="CU580" s="62"/>
      <c r="CV580" s="70"/>
    </row>
    <row r="581" spans="1:100">
      <c r="A581" s="62">
        <v>8192</v>
      </c>
      <c r="B581" s="62">
        <f t="shared" si="591"/>
        <v>19.166666666666668</v>
      </c>
      <c r="C581" s="83">
        <f t="shared" si="594"/>
        <v>14.74</v>
      </c>
      <c r="D581" s="87"/>
      <c r="E581" s="65">
        <f t="shared" si="595"/>
        <v>4.1538374868280207E+34</v>
      </c>
      <c r="F581" s="62">
        <f t="shared" si="596"/>
        <v>115.00000000000007</v>
      </c>
      <c r="G581" s="66">
        <v>575</v>
      </c>
      <c r="K581" s="62"/>
      <c r="L581" s="70"/>
      <c r="V581" s="62"/>
      <c r="W581" s="70"/>
      <c r="AG581" s="62"/>
      <c r="AH581" s="70"/>
      <c r="AR581" s="62"/>
      <c r="AS581" s="70"/>
      <c r="BC581" s="62"/>
      <c r="BD581" s="70"/>
      <c r="BN581" s="62"/>
      <c r="BO581" s="70"/>
      <c r="BY581" s="62"/>
      <c r="BZ581" s="70"/>
      <c r="CJ581" s="62"/>
      <c r="CK581" s="70"/>
      <c r="CU581" s="62"/>
      <c r="CV581" s="70"/>
    </row>
    <row r="582" spans="1:100">
      <c r="A582" s="62">
        <v>8192</v>
      </c>
      <c r="B582" s="62">
        <f t="shared" si="591"/>
        <v>19.2</v>
      </c>
      <c r="C582" s="83">
        <f t="shared" si="594"/>
        <v>14.74</v>
      </c>
      <c r="D582" s="87"/>
      <c r="E582" s="65">
        <f t="shared" si="595"/>
        <v>4.7715062880443663E+34</v>
      </c>
      <c r="F582" s="62">
        <f t="shared" si="596"/>
        <v>115.20000000000006</v>
      </c>
      <c r="G582" s="66">
        <v>576</v>
      </c>
      <c r="K582" s="62"/>
      <c r="L582" s="70"/>
      <c r="V582" s="62"/>
      <c r="W582" s="70"/>
      <c r="AG582" s="62"/>
      <c r="AH582" s="70"/>
      <c r="AR582" s="62"/>
      <c r="AS582" s="70"/>
      <c r="BC582" s="62"/>
      <c r="BD582" s="70"/>
      <c r="BN582" s="62"/>
      <c r="BO582" s="70"/>
      <c r="BY582" s="62"/>
      <c r="BZ582" s="70"/>
      <c r="CJ582" s="62"/>
      <c r="CK582" s="70"/>
      <c r="CU582" s="62"/>
      <c r="CV582" s="70"/>
    </row>
    <row r="583" spans="1:100">
      <c r="A583" s="62">
        <v>8192</v>
      </c>
      <c r="B583" s="62">
        <f t="shared" ref="B583:B646" si="597">G583/30</f>
        <v>19.233333333333334</v>
      </c>
      <c r="C583" s="83">
        <f t="shared" si="594"/>
        <v>14.74</v>
      </c>
      <c r="D583" s="87"/>
      <c r="E583" s="65">
        <f t="shared" si="595"/>
        <v>5.481021423934573E+34</v>
      </c>
      <c r="F583" s="62">
        <f t="shared" si="596"/>
        <v>115.40000000000005</v>
      </c>
      <c r="G583" s="66">
        <v>577</v>
      </c>
      <c r="K583" s="62"/>
      <c r="L583" s="70"/>
      <c r="V583" s="62"/>
      <c r="W583" s="70"/>
      <c r="AG583" s="62"/>
      <c r="AH583" s="70"/>
      <c r="AR583" s="62"/>
      <c r="AS583" s="70"/>
      <c r="BC583" s="62"/>
      <c r="BD583" s="70"/>
      <c r="BN583" s="62"/>
      <c r="BO583" s="70"/>
      <c r="BY583" s="62"/>
      <c r="BZ583" s="70"/>
      <c r="CJ583" s="62"/>
      <c r="CK583" s="70"/>
      <c r="CU583" s="62"/>
      <c r="CV583" s="70"/>
    </row>
    <row r="584" spans="1:100">
      <c r="A584" s="62">
        <v>8192</v>
      </c>
      <c r="B584" s="62">
        <f t="shared" si="597"/>
        <v>19.266666666666666</v>
      </c>
      <c r="C584" s="83">
        <f t="shared" si="594"/>
        <v>14.74</v>
      </c>
      <c r="D584" s="87"/>
      <c r="E584" s="65">
        <f t="shared" si="595"/>
        <v>6.2960402933771512E+34</v>
      </c>
      <c r="F584" s="62">
        <f t="shared" si="596"/>
        <v>115.60000000000007</v>
      </c>
      <c r="G584" s="66">
        <v>578</v>
      </c>
      <c r="K584" s="62"/>
      <c r="L584" s="70"/>
      <c r="V584" s="62"/>
      <c r="W584" s="70"/>
      <c r="AG584" s="62"/>
      <c r="AH584" s="70"/>
      <c r="AR584" s="62"/>
      <c r="AS584" s="70"/>
      <c r="BC584" s="62"/>
      <c r="BD584" s="70"/>
      <c r="BN584" s="62"/>
      <c r="BO584" s="70"/>
      <c r="BY584" s="62"/>
      <c r="BZ584" s="70"/>
      <c r="CJ584" s="62"/>
      <c r="CK584" s="70"/>
      <c r="CU584" s="62"/>
      <c r="CV584" s="70"/>
    </row>
    <row r="585" spans="1:100">
      <c r="A585" s="62">
        <v>8192</v>
      </c>
      <c r="B585" s="62">
        <f t="shared" si="597"/>
        <v>19.3</v>
      </c>
      <c r="C585" s="83">
        <f t="shared" si="594"/>
        <v>14.74</v>
      </c>
      <c r="D585" s="87"/>
      <c r="E585" s="65">
        <f t="shared" si="595"/>
        <v>7.2322511279973833E+34</v>
      </c>
      <c r="F585" s="62">
        <f t="shared" si="596"/>
        <v>115.80000000000005</v>
      </c>
      <c r="G585" s="66">
        <v>579</v>
      </c>
      <c r="K585" s="62"/>
      <c r="L585" s="70"/>
      <c r="V585" s="62"/>
      <c r="W585" s="70"/>
      <c r="AG585" s="62"/>
      <c r="AH585" s="70"/>
      <c r="AR585" s="62"/>
      <c r="AS585" s="70"/>
      <c r="BC585" s="62"/>
      <c r="BD585" s="70"/>
      <c r="BN585" s="62"/>
      <c r="BO585" s="70"/>
      <c r="BY585" s="62"/>
      <c r="BZ585" s="70"/>
      <c r="CJ585" s="62"/>
      <c r="CK585" s="70"/>
      <c r="CU585" s="62"/>
      <c r="CV585" s="70"/>
    </row>
    <row r="586" spans="1:100">
      <c r="A586" s="62">
        <v>8192</v>
      </c>
      <c r="B586" s="62">
        <f t="shared" si="597"/>
        <v>19.333333333333332</v>
      </c>
      <c r="C586" s="83">
        <f t="shared" si="594"/>
        <v>14.74</v>
      </c>
      <c r="D586" s="87"/>
      <c r="E586" s="65">
        <f t="shared" si="595"/>
        <v>8.3076749736560452E+34</v>
      </c>
      <c r="F586" s="62">
        <f t="shared" si="596"/>
        <v>116.00000000000007</v>
      </c>
      <c r="G586" s="66">
        <v>580</v>
      </c>
      <c r="K586" s="62"/>
      <c r="L586" s="70"/>
      <c r="V586" s="62"/>
      <c r="W586" s="70"/>
      <c r="AG586" s="62"/>
      <c r="AH586" s="70"/>
      <c r="AR586" s="62"/>
      <c r="AS586" s="70"/>
      <c r="BC586" s="62"/>
      <c r="BD586" s="70"/>
      <c r="BN586" s="62"/>
      <c r="BO586" s="70"/>
      <c r="BY586" s="62"/>
      <c r="BZ586" s="70"/>
      <c r="CJ586" s="62"/>
      <c r="CK586" s="70"/>
      <c r="CU586" s="62"/>
      <c r="CV586" s="70"/>
    </row>
    <row r="587" spans="1:100">
      <c r="A587" s="62">
        <v>8192</v>
      </c>
      <c r="B587" s="62">
        <f t="shared" si="597"/>
        <v>19.366666666666667</v>
      </c>
      <c r="C587" s="83">
        <f t="shared" si="594"/>
        <v>14.74</v>
      </c>
      <c r="D587" s="87"/>
      <c r="E587" s="65">
        <f t="shared" si="595"/>
        <v>9.5430125760887362E+34</v>
      </c>
      <c r="F587" s="62">
        <f t="shared" si="596"/>
        <v>116.20000000000006</v>
      </c>
      <c r="G587" s="66">
        <v>581</v>
      </c>
      <c r="K587" s="62"/>
      <c r="L587" s="70"/>
      <c r="V587" s="62"/>
      <c r="W587" s="70"/>
      <c r="AG587" s="62"/>
      <c r="AH587" s="70"/>
      <c r="AR587" s="62"/>
      <c r="AS587" s="70"/>
      <c r="BC587" s="62"/>
      <c r="BD587" s="70"/>
      <c r="BN587" s="62"/>
      <c r="BO587" s="70"/>
      <c r="BY587" s="62"/>
      <c r="BZ587" s="70"/>
      <c r="CJ587" s="62"/>
      <c r="CK587" s="70"/>
      <c r="CU587" s="62"/>
      <c r="CV587" s="70"/>
    </row>
    <row r="588" spans="1:100">
      <c r="A588" s="62">
        <v>8192</v>
      </c>
      <c r="B588" s="62">
        <f t="shared" si="597"/>
        <v>19.399999999999999</v>
      </c>
      <c r="C588" s="83">
        <f t="shared" si="594"/>
        <v>14.74</v>
      </c>
      <c r="D588" s="87"/>
      <c r="E588" s="65">
        <f t="shared" si="595"/>
        <v>1.096204284786915E+35</v>
      </c>
      <c r="F588" s="62">
        <f t="shared" si="596"/>
        <v>116.40000000000005</v>
      </c>
      <c r="G588" s="66">
        <v>582</v>
      </c>
      <c r="K588" s="62"/>
      <c r="L588" s="70"/>
      <c r="V588" s="62"/>
      <c r="W588" s="70"/>
      <c r="AG588" s="62"/>
      <c r="AH588" s="70"/>
      <c r="AR588" s="62"/>
      <c r="AS588" s="70"/>
      <c r="BC588" s="62"/>
      <c r="BD588" s="70"/>
      <c r="BN588" s="62"/>
      <c r="BO588" s="70"/>
      <c r="BY588" s="62"/>
      <c r="BZ588" s="70"/>
      <c r="CJ588" s="62"/>
      <c r="CK588" s="70"/>
      <c r="CU588" s="62"/>
      <c r="CV588" s="70"/>
    </row>
    <row r="589" spans="1:100">
      <c r="A589" s="62">
        <v>8192</v>
      </c>
      <c r="B589" s="62">
        <f t="shared" si="597"/>
        <v>19.433333333333334</v>
      </c>
      <c r="C589" s="83">
        <f t="shared" si="594"/>
        <v>14.74</v>
      </c>
      <c r="D589" s="87"/>
      <c r="E589" s="65">
        <f t="shared" si="595"/>
        <v>1.2592080586754306E+35</v>
      </c>
      <c r="F589" s="62">
        <f t="shared" si="596"/>
        <v>116.60000000000007</v>
      </c>
      <c r="G589" s="66">
        <v>583</v>
      </c>
      <c r="K589" s="62"/>
      <c r="L589" s="70"/>
      <c r="V589" s="62"/>
      <c r="W589" s="70"/>
      <c r="AG589" s="62"/>
      <c r="AH589" s="70"/>
      <c r="AR589" s="62"/>
      <c r="AS589" s="70"/>
      <c r="BC589" s="62"/>
      <c r="BD589" s="70"/>
      <c r="BN589" s="62"/>
      <c r="BO589" s="70"/>
      <c r="BY589" s="62"/>
      <c r="BZ589" s="70"/>
      <c r="CJ589" s="62"/>
      <c r="CK589" s="70"/>
      <c r="CU589" s="62"/>
      <c r="CV589" s="70"/>
    </row>
    <row r="590" spans="1:100">
      <c r="A590" s="62">
        <v>8192</v>
      </c>
      <c r="B590" s="62">
        <f t="shared" si="597"/>
        <v>19.466666666666665</v>
      </c>
      <c r="C590" s="83">
        <f t="shared" si="594"/>
        <v>14.74</v>
      </c>
      <c r="D590" s="87"/>
      <c r="E590" s="65">
        <f t="shared" si="595"/>
        <v>1.4464502255994772E+35</v>
      </c>
      <c r="F590" s="62">
        <f t="shared" si="596"/>
        <v>116.80000000000005</v>
      </c>
      <c r="G590" s="66">
        <v>584</v>
      </c>
      <c r="K590" s="62"/>
      <c r="L590" s="70"/>
      <c r="V590" s="62"/>
      <c r="W590" s="70"/>
      <c r="AG590" s="62"/>
      <c r="AH590" s="70"/>
      <c r="AR590" s="62"/>
      <c r="AS590" s="70"/>
      <c r="BC590" s="62"/>
      <c r="BD590" s="70"/>
      <c r="BN590" s="62"/>
      <c r="BO590" s="70"/>
      <c r="BY590" s="62"/>
      <c r="BZ590" s="70"/>
      <c r="CJ590" s="62"/>
      <c r="CK590" s="70"/>
      <c r="CU590" s="62"/>
      <c r="CV590" s="70"/>
    </row>
    <row r="591" spans="1:100">
      <c r="A591" s="62">
        <v>8192</v>
      </c>
      <c r="B591" s="62">
        <f t="shared" si="597"/>
        <v>19.5</v>
      </c>
      <c r="C591" s="83">
        <f t="shared" si="594"/>
        <v>14.74</v>
      </c>
      <c r="D591" s="87"/>
      <c r="E591" s="65">
        <f t="shared" si="595"/>
        <v>1.6615349947312098E+35</v>
      </c>
      <c r="F591" s="62">
        <f t="shared" si="596"/>
        <v>117.00000000000006</v>
      </c>
      <c r="G591" s="66">
        <v>585</v>
      </c>
      <c r="K591" s="62"/>
      <c r="L591" s="70"/>
      <c r="V591" s="62"/>
      <c r="W591" s="70"/>
      <c r="AG591" s="62"/>
      <c r="AH591" s="70"/>
      <c r="AR591" s="62"/>
      <c r="AS591" s="70"/>
      <c r="BC591" s="62"/>
      <c r="BD591" s="70"/>
      <c r="BN591" s="62"/>
      <c r="BO591" s="70"/>
      <c r="BY591" s="62"/>
      <c r="BZ591" s="70"/>
      <c r="CJ591" s="62"/>
      <c r="CK591" s="70"/>
      <c r="CU591" s="62"/>
      <c r="CV591" s="70"/>
    </row>
    <row r="592" spans="1:100">
      <c r="A592" s="62">
        <v>8192</v>
      </c>
      <c r="B592" s="62">
        <f t="shared" si="597"/>
        <v>19.533333333333335</v>
      </c>
      <c r="C592" s="83">
        <f t="shared" si="594"/>
        <v>14.74</v>
      </c>
      <c r="D592" s="87"/>
      <c r="E592" s="65">
        <f t="shared" si="595"/>
        <v>1.908602515217748E+35</v>
      </c>
      <c r="F592" s="62">
        <f t="shared" si="596"/>
        <v>117.20000000000006</v>
      </c>
      <c r="G592" s="66">
        <v>586</v>
      </c>
      <c r="K592" s="62"/>
      <c r="L592" s="70"/>
      <c r="V592" s="62"/>
      <c r="W592" s="70"/>
      <c r="AG592" s="62"/>
      <c r="AH592" s="70"/>
      <c r="AR592" s="62"/>
      <c r="AS592" s="70"/>
      <c r="BC592" s="62"/>
      <c r="BD592" s="70"/>
      <c r="BN592" s="62"/>
      <c r="BO592" s="70"/>
      <c r="BY592" s="62"/>
      <c r="BZ592" s="70"/>
      <c r="CJ592" s="62"/>
      <c r="CK592" s="70"/>
      <c r="CU592" s="62"/>
      <c r="CV592" s="70"/>
    </row>
    <row r="593" spans="1:100">
      <c r="A593" s="62">
        <v>8192</v>
      </c>
      <c r="B593" s="62">
        <f t="shared" si="597"/>
        <v>19.566666666666666</v>
      </c>
      <c r="C593" s="83">
        <f t="shared" si="594"/>
        <v>14.74</v>
      </c>
      <c r="D593" s="87"/>
      <c r="E593" s="65">
        <f t="shared" si="595"/>
        <v>2.1924085695738303E+35</v>
      </c>
      <c r="F593" s="62">
        <f t="shared" si="596"/>
        <v>117.40000000000006</v>
      </c>
      <c r="G593" s="66">
        <v>587</v>
      </c>
      <c r="K593" s="62"/>
      <c r="L593" s="70"/>
      <c r="V593" s="62"/>
      <c r="W593" s="70"/>
      <c r="AG593" s="62"/>
      <c r="AH593" s="70"/>
      <c r="AR593" s="62"/>
      <c r="AS593" s="70"/>
      <c r="BC593" s="62"/>
      <c r="BD593" s="70"/>
      <c r="BN593" s="62"/>
      <c r="BO593" s="70"/>
      <c r="BY593" s="62"/>
      <c r="BZ593" s="70"/>
      <c r="CJ593" s="62"/>
      <c r="CK593" s="70"/>
      <c r="CU593" s="62"/>
      <c r="CV593" s="70"/>
    </row>
    <row r="594" spans="1:100">
      <c r="A594" s="62">
        <v>8192</v>
      </c>
      <c r="B594" s="62">
        <f t="shared" si="597"/>
        <v>19.600000000000001</v>
      </c>
      <c r="C594" s="83">
        <f t="shared" si="594"/>
        <v>14.74</v>
      </c>
      <c r="D594" s="87"/>
      <c r="E594" s="65">
        <f t="shared" si="595"/>
        <v>2.5184161173508619E+35</v>
      </c>
      <c r="F594" s="62">
        <f t="shared" si="596"/>
        <v>117.60000000000007</v>
      </c>
      <c r="G594" s="66">
        <v>588</v>
      </c>
      <c r="K594" s="62"/>
      <c r="L594" s="70"/>
      <c r="V594" s="62"/>
      <c r="W594" s="70"/>
      <c r="AG594" s="62"/>
      <c r="AH594" s="70"/>
      <c r="AR594" s="62"/>
      <c r="AS594" s="70"/>
      <c r="BC594" s="62"/>
      <c r="BD594" s="70"/>
      <c r="BN594" s="62"/>
      <c r="BO594" s="70"/>
      <c r="BY594" s="62"/>
      <c r="BZ594" s="70"/>
      <c r="CJ594" s="62"/>
      <c r="CK594" s="70"/>
      <c r="CU594" s="62"/>
      <c r="CV594" s="70"/>
    </row>
    <row r="595" spans="1:100">
      <c r="A595" s="62">
        <v>8192</v>
      </c>
      <c r="B595" s="62">
        <f t="shared" si="597"/>
        <v>19.633333333333333</v>
      </c>
      <c r="C595" s="83">
        <f t="shared" si="594"/>
        <v>14.74</v>
      </c>
      <c r="D595" s="87"/>
      <c r="E595" s="65">
        <f t="shared" si="595"/>
        <v>2.8929004511989552E+35</v>
      </c>
      <c r="F595" s="62">
        <f t="shared" si="596"/>
        <v>117.80000000000007</v>
      </c>
      <c r="G595" s="66">
        <v>589</v>
      </c>
      <c r="K595" s="62"/>
      <c r="L595" s="70"/>
      <c r="V595" s="62"/>
      <c r="W595" s="70"/>
      <c r="AG595" s="62"/>
      <c r="AH595" s="70"/>
      <c r="AR595" s="62"/>
      <c r="AS595" s="70"/>
      <c r="BC595" s="62"/>
      <c r="BD595" s="70"/>
      <c r="BN595" s="62"/>
      <c r="BO595" s="70"/>
      <c r="BY595" s="62"/>
      <c r="BZ595" s="70"/>
      <c r="CJ595" s="62"/>
      <c r="CK595" s="70"/>
      <c r="CU595" s="62"/>
      <c r="CV595" s="70"/>
    </row>
    <row r="596" spans="1:100">
      <c r="A596" s="62">
        <v>8192</v>
      </c>
      <c r="B596" s="62">
        <f t="shared" si="597"/>
        <v>19.666666666666668</v>
      </c>
      <c r="C596" s="83">
        <f t="shared" si="594"/>
        <v>14.74</v>
      </c>
      <c r="D596" s="87"/>
      <c r="E596" s="65">
        <f t="shared" si="595"/>
        <v>3.3230699894624195E+35</v>
      </c>
      <c r="F596" s="62">
        <f t="shared" si="596"/>
        <v>118.00000000000006</v>
      </c>
      <c r="G596" s="66">
        <v>590</v>
      </c>
      <c r="K596" s="62"/>
      <c r="L596" s="70"/>
      <c r="V596" s="62"/>
      <c r="W596" s="70"/>
      <c r="AG596" s="62"/>
      <c r="AH596" s="70"/>
      <c r="AR596" s="62"/>
      <c r="AS596" s="70"/>
      <c r="BC596" s="62"/>
      <c r="BD596" s="70"/>
      <c r="BN596" s="62"/>
      <c r="BO596" s="70"/>
      <c r="BY596" s="62"/>
      <c r="BZ596" s="70"/>
      <c r="CJ596" s="62"/>
      <c r="CK596" s="70"/>
      <c r="CU596" s="62"/>
      <c r="CV596" s="70"/>
    </row>
    <row r="597" spans="1:100">
      <c r="A597" s="62">
        <v>8192</v>
      </c>
      <c r="B597" s="62">
        <f t="shared" si="597"/>
        <v>19.7</v>
      </c>
      <c r="C597" s="83">
        <f t="shared" si="594"/>
        <v>14.74</v>
      </c>
      <c r="D597" s="87"/>
      <c r="E597" s="65">
        <f t="shared" si="595"/>
        <v>3.8172050304354967E+35</v>
      </c>
      <c r="F597" s="62">
        <f t="shared" si="596"/>
        <v>118.20000000000007</v>
      </c>
      <c r="G597" s="66">
        <v>591</v>
      </c>
      <c r="K597" s="62"/>
      <c r="L597" s="70"/>
      <c r="V597" s="62"/>
      <c r="W597" s="70"/>
      <c r="AG597" s="62"/>
      <c r="AH597" s="70"/>
      <c r="AR597" s="62"/>
      <c r="AS597" s="70"/>
      <c r="BC597" s="62"/>
      <c r="BD597" s="70"/>
      <c r="BN597" s="62"/>
      <c r="BO597" s="70"/>
      <c r="BY597" s="62"/>
      <c r="BZ597" s="70"/>
      <c r="CJ597" s="62"/>
      <c r="CK597" s="70"/>
      <c r="CU597" s="62"/>
      <c r="CV597" s="70"/>
    </row>
    <row r="598" spans="1:100">
      <c r="A598" s="62">
        <v>8192</v>
      </c>
      <c r="B598" s="62">
        <f t="shared" si="597"/>
        <v>19.733333333333334</v>
      </c>
      <c r="C598" s="83">
        <f t="shared" ref="C598:C661" si="598">IF(D598&gt;0,C597+D598,C597)</f>
        <v>14.74</v>
      </c>
      <c r="D598" s="87"/>
      <c r="E598" s="65">
        <f t="shared" si="595"/>
        <v>4.3848171391476628E+35</v>
      </c>
      <c r="F598" s="62">
        <f t="shared" si="596"/>
        <v>118.40000000000006</v>
      </c>
      <c r="G598" s="66">
        <v>592</v>
      </c>
      <c r="K598" s="62"/>
      <c r="L598" s="70"/>
      <c r="V598" s="62"/>
      <c r="W598" s="70"/>
      <c r="AG598" s="62"/>
      <c r="AH598" s="70"/>
      <c r="AR598" s="62"/>
      <c r="AS598" s="70"/>
      <c r="BC598" s="62"/>
      <c r="BD598" s="70"/>
      <c r="BN598" s="62"/>
      <c r="BO598" s="70"/>
      <c r="BY598" s="62"/>
      <c r="BZ598" s="70"/>
      <c r="CJ598" s="62"/>
      <c r="CK598" s="70"/>
      <c r="CU598" s="62"/>
      <c r="CV598" s="70"/>
    </row>
    <row r="599" spans="1:100">
      <c r="A599" s="62">
        <v>8192</v>
      </c>
      <c r="B599" s="62">
        <f t="shared" si="597"/>
        <v>19.766666666666666</v>
      </c>
      <c r="C599" s="83">
        <f t="shared" si="598"/>
        <v>14.74</v>
      </c>
      <c r="D599" s="87"/>
      <c r="E599" s="65">
        <f t="shared" si="595"/>
        <v>5.0368322347017261E+35</v>
      </c>
      <c r="F599" s="62">
        <f t="shared" si="596"/>
        <v>118.60000000000005</v>
      </c>
      <c r="G599" s="66">
        <v>593</v>
      </c>
      <c r="K599" s="62"/>
      <c r="L599" s="70"/>
      <c r="V599" s="62"/>
      <c r="W599" s="70"/>
      <c r="AG599" s="62"/>
      <c r="AH599" s="70"/>
      <c r="AR599" s="62"/>
      <c r="AS599" s="70"/>
      <c r="BC599" s="62"/>
      <c r="BD599" s="70"/>
      <c r="BN599" s="62"/>
      <c r="BO599" s="70"/>
      <c r="BY599" s="62"/>
      <c r="BZ599" s="70"/>
      <c r="CJ599" s="62"/>
      <c r="CK599" s="70"/>
      <c r="CU599" s="62"/>
      <c r="CV599" s="70"/>
    </row>
    <row r="600" spans="1:100">
      <c r="A600" s="62">
        <v>8192</v>
      </c>
      <c r="B600" s="62">
        <f t="shared" si="597"/>
        <v>19.8</v>
      </c>
      <c r="C600" s="83">
        <f t="shared" si="598"/>
        <v>14.74</v>
      </c>
      <c r="D600" s="87"/>
      <c r="E600" s="65">
        <f t="shared" si="595"/>
        <v>5.7858009023979126E+35</v>
      </c>
      <c r="F600" s="62">
        <f t="shared" si="596"/>
        <v>118.80000000000007</v>
      </c>
      <c r="G600" s="66">
        <v>594</v>
      </c>
      <c r="K600" s="62"/>
      <c r="L600" s="70"/>
      <c r="V600" s="62"/>
      <c r="W600" s="70"/>
      <c r="AG600" s="62"/>
      <c r="AH600" s="70"/>
      <c r="AR600" s="62"/>
      <c r="AS600" s="70"/>
      <c r="BC600" s="62"/>
      <c r="BD600" s="70"/>
      <c r="BN600" s="62"/>
      <c r="BO600" s="70"/>
      <c r="BY600" s="62"/>
      <c r="BZ600" s="70"/>
      <c r="CJ600" s="62"/>
      <c r="CK600" s="70"/>
      <c r="CU600" s="62"/>
      <c r="CV600" s="70"/>
    </row>
    <row r="601" spans="1:100">
      <c r="A601" s="62">
        <v>8192</v>
      </c>
      <c r="B601" s="62">
        <f t="shared" si="597"/>
        <v>19.833333333333332</v>
      </c>
      <c r="C601" s="83">
        <f t="shared" si="598"/>
        <v>14.74</v>
      </c>
      <c r="D601" s="87"/>
      <c r="E601" s="65">
        <f t="shared" si="595"/>
        <v>6.646139978924842E+35</v>
      </c>
      <c r="F601" s="62">
        <f t="shared" si="596"/>
        <v>119.00000000000006</v>
      </c>
      <c r="G601" s="66">
        <v>595</v>
      </c>
      <c r="K601" s="62"/>
      <c r="L601" s="70"/>
      <c r="V601" s="62"/>
      <c r="W601" s="70"/>
      <c r="AG601" s="62"/>
      <c r="AH601" s="70"/>
      <c r="AR601" s="62"/>
      <c r="AS601" s="70"/>
      <c r="BC601" s="62"/>
      <c r="BD601" s="70"/>
      <c r="BN601" s="62"/>
      <c r="BO601" s="70"/>
      <c r="BY601" s="62"/>
      <c r="BZ601" s="70"/>
      <c r="CJ601" s="62"/>
      <c r="CK601" s="70"/>
      <c r="CU601" s="62"/>
      <c r="CV601" s="70"/>
    </row>
    <row r="602" spans="1:100">
      <c r="A602" s="62">
        <v>8192</v>
      </c>
      <c r="B602" s="62">
        <f t="shared" si="597"/>
        <v>19.866666666666667</v>
      </c>
      <c r="C602" s="83">
        <f t="shared" si="598"/>
        <v>14.74</v>
      </c>
      <c r="D602" s="87"/>
      <c r="E602" s="65">
        <f t="shared" si="595"/>
        <v>7.6344100608709964E+35</v>
      </c>
      <c r="F602" s="62">
        <f t="shared" si="596"/>
        <v>119.20000000000007</v>
      </c>
      <c r="G602" s="66">
        <v>596</v>
      </c>
      <c r="K602" s="62"/>
      <c r="L602" s="70"/>
      <c r="V602" s="62"/>
      <c r="W602" s="70"/>
      <c r="AG602" s="62"/>
      <c r="AH602" s="70"/>
      <c r="AR602" s="62"/>
      <c r="AS602" s="70"/>
      <c r="BC602" s="62"/>
      <c r="BD602" s="70"/>
      <c r="BN602" s="62"/>
      <c r="BO602" s="70"/>
      <c r="BY602" s="62"/>
      <c r="BZ602" s="70"/>
      <c r="CJ602" s="62"/>
      <c r="CK602" s="70"/>
      <c r="CU602" s="62"/>
      <c r="CV602" s="70"/>
    </row>
    <row r="603" spans="1:100">
      <c r="A603" s="62">
        <v>8192</v>
      </c>
      <c r="B603" s="62">
        <f t="shared" si="597"/>
        <v>19.899999999999999</v>
      </c>
      <c r="C603" s="83">
        <f t="shared" si="598"/>
        <v>14.74</v>
      </c>
      <c r="D603" s="87"/>
      <c r="E603" s="65">
        <f t="shared" si="595"/>
        <v>8.7696342782953271E+35</v>
      </c>
      <c r="F603" s="62">
        <f t="shared" si="596"/>
        <v>119.40000000000006</v>
      </c>
      <c r="G603" s="66">
        <v>597</v>
      </c>
      <c r="K603" s="62"/>
      <c r="L603" s="70"/>
      <c r="V603" s="62"/>
      <c r="W603" s="70"/>
      <c r="AG603" s="62"/>
      <c r="AH603" s="70"/>
      <c r="AR603" s="62"/>
      <c r="AS603" s="70"/>
      <c r="BC603" s="62"/>
      <c r="BD603" s="70"/>
      <c r="BN603" s="62"/>
      <c r="BO603" s="70"/>
      <c r="BY603" s="62"/>
      <c r="BZ603" s="70"/>
      <c r="CJ603" s="62"/>
      <c r="CK603" s="70"/>
      <c r="CU603" s="62"/>
      <c r="CV603" s="70"/>
    </row>
    <row r="604" spans="1:100">
      <c r="A604" s="62">
        <v>8192</v>
      </c>
      <c r="B604" s="62">
        <f t="shared" si="597"/>
        <v>19.933333333333334</v>
      </c>
      <c r="C604" s="83">
        <f t="shared" si="598"/>
        <v>14.74</v>
      </c>
      <c r="D604" s="87"/>
      <c r="E604" s="65">
        <f t="shared" si="595"/>
        <v>1.0073664469403454E+36</v>
      </c>
      <c r="F604" s="62">
        <f t="shared" si="596"/>
        <v>119.60000000000005</v>
      </c>
      <c r="G604" s="66">
        <v>598</v>
      </c>
      <c r="K604" s="62"/>
      <c r="L604" s="70"/>
      <c r="V604" s="62"/>
      <c r="W604" s="70"/>
      <c r="AG604" s="62"/>
      <c r="AH604" s="70"/>
      <c r="AR604" s="62"/>
      <c r="AS604" s="70"/>
      <c r="BC604" s="62"/>
      <c r="BD604" s="70"/>
      <c r="BN604" s="62"/>
      <c r="BO604" s="70"/>
      <c r="BY604" s="62"/>
      <c r="BZ604" s="70"/>
      <c r="CJ604" s="62"/>
      <c r="CK604" s="70"/>
      <c r="CU604" s="62"/>
      <c r="CV604" s="70"/>
    </row>
    <row r="605" spans="1:100">
      <c r="A605" s="62">
        <v>8192</v>
      </c>
      <c r="B605" s="62">
        <f t="shared" si="597"/>
        <v>19.966666666666665</v>
      </c>
      <c r="C605" s="83">
        <f t="shared" si="598"/>
        <v>14.74</v>
      </c>
      <c r="D605" s="87"/>
      <c r="E605" s="65">
        <f t="shared" si="595"/>
        <v>1.1571601804795828E+36</v>
      </c>
      <c r="F605" s="62">
        <f t="shared" si="596"/>
        <v>119.80000000000007</v>
      </c>
      <c r="G605" s="66">
        <v>599</v>
      </c>
      <c r="K605" s="62"/>
      <c r="L605" s="70"/>
      <c r="V605" s="62"/>
      <c r="W605" s="70"/>
      <c r="AG605" s="62"/>
      <c r="AH605" s="70"/>
      <c r="AR605" s="62"/>
      <c r="AS605" s="70"/>
      <c r="BC605" s="62"/>
      <c r="BD605" s="70"/>
      <c r="BN605" s="62"/>
      <c r="BO605" s="70"/>
      <c r="BY605" s="62"/>
      <c r="BZ605" s="70"/>
      <c r="CJ605" s="62"/>
      <c r="CK605" s="70"/>
      <c r="CU605" s="62"/>
      <c r="CV605" s="70"/>
    </row>
    <row r="606" spans="1:100">
      <c r="A606" s="62">
        <v>8192</v>
      </c>
      <c r="B606" s="62">
        <f t="shared" si="597"/>
        <v>20</v>
      </c>
      <c r="C606" s="83">
        <f t="shared" si="598"/>
        <v>14.74</v>
      </c>
      <c r="D606" s="87"/>
      <c r="E606" s="65">
        <f t="shared" si="595"/>
        <v>1.329227995784969E+36</v>
      </c>
      <c r="F606" s="62">
        <f t="shared" si="596"/>
        <v>120.00000000000006</v>
      </c>
      <c r="G606" s="66">
        <v>600</v>
      </c>
      <c r="K606" s="62"/>
      <c r="L606" s="70"/>
      <c r="V606" s="62"/>
      <c r="W606" s="70"/>
      <c r="AG606" s="62"/>
      <c r="AH606" s="70"/>
      <c r="AR606" s="62"/>
      <c r="AS606" s="70"/>
      <c r="BC606" s="62"/>
      <c r="BD606" s="70"/>
      <c r="BN606" s="62"/>
      <c r="BO606" s="70"/>
      <c r="BY606" s="62"/>
      <c r="BZ606" s="70"/>
      <c r="CJ606" s="62"/>
      <c r="CK606" s="70"/>
      <c r="CU606" s="62"/>
      <c r="CV606" s="70"/>
    </row>
    <row r="607" spans="1:100">
      <c r="A607" s="62">
        <v>8192</v>
      </c>
      <c r="B607" s="62">
        <f t="shared" si="597"/>
        <v>20.033333333333335</v>
      </c>
      <c r="C607" s="83">
        <f t="shared" si="598"/>
        <v>14.74</v>
      </c>
      <c r="D607" s="87"/>
      <c r="E607" s="65">
        <f t="shared" si="595"/>
        <v>1.5268820121742002E+36</v>
      </c>
      <c r="F607" s="62">
        <f t="shared" si="596"/>
        <v>120.20000000000005</v>
      </c>
      <c r="G607" s="66">
        <v>601</v>
      </c>
      <c r="K607" s="62"/>
      <c r="L607" s="70"/>
      <c r="V607" s="62"/>
      <c r="W607" s="70"/>
      <c r="AG607" s="62"/>
      <c r="AH607" s="70"/>
      <c r="AR607" s="62"/>
      <c r="AS607" s="70"/>
      <c r="BC607" s="62"/>
      <c r="BD607" s="70"/>
      <c r="BN607" s="62"/>
      <c r="BO607" s="70"/>
      <c r="BY607" s="62"/>
      <c r="BZ607" s="70"/>
      <c r="CJ607" s="62"/>
      <c r="CK607" s="70"/>
      <c r="CU607" s="62"/>
      <c r="CV607" s="70"/>
    </row>
    <row r="608" spans="1:100">
      <c r="A608" s="62">
        <v>8192</v>
      </c>
      <c r="B608" s="62">
        <f t="shared" si="597"/>
        <v>20.066666666666666</v>
      </c>
      <c r="C608" s="83">
        <f t="shared" si="598"/>
        <v>14.74</v>
      </c>
      <c r="D608" s="87"/>
      <c r="E608" s="65">
        <f t="shared" si="595"/>
        <v>1.7539268556590663E+36</v>
      </c>
      <c r="F608" s="62">
        <f t="shared" si="596"/>
        <v>120.40000000000006</v>
      </c>
      <c r="G608" s="66">
        <v>602</v>
      </c>
      <c r="K608" s="62"/>
      <c r="L608" s="70"/>
      <c r="V608" s="62"/>
      <c r="W608" s="70"/>
      <c r="AG608" s="62"/>
      <c r="AH608" s="70"/>
      <c r="AR608" s="62"/>
      <c r="AS608" s="70"/>
      <c r="BC608" s="62"/>
      <c r="BD608" s="70"/>
      <c r="BN608" s="62"/>
      <c r="BO608" s="70"/>
      <c r="BY608" s="62"/>
      <c r="BZ608" s="70"/>
      <c r="CJ608" s="62"/>
      <c r="CK608" s="70"/>
      <c r="CU608" s="62"/>
      <c r="CV608" s="70"/>
    </row>
    <row r="609" spans="1:100">
      <c r="A609" s="62">
        <v>8192</v>
      </c>
      <c r="B609" s="62">
        <f t="shared" si="597"/>
        <v>20.100000000000001</v>
      </c>
      <c r="C609" s="83">
        <f t="shared" si="598"/>
        <v>14.74</v>
      </c>
      <c r="D609" s="87"/>
      <c r="E609" s="65">
        <f t="shared" si="595"/>
        <v>2.014732893880691E+36</v>
      </c>
      <c r="F609" s="62">
        <f t="shared" si="596"/>
        <v>120.60000000000005</v>
      </c>
      <c r="G609" s="66">
        <v>603</v>
      </c>
      <c r="K609" s="62"/>
      <c r="L609" s="70"/>
      <c r="V609" s="62"/>
      <c r="W609" s="70"/>
      <c r="AG609" s="62"/>
      <c r="AH609" s="70"/>
      <c r="AR609" s="62"/>
      <c r="AS609" s="70"/>
      <c r="BC609" s="62"/>
      <c r="BD609" s="70"/>
      <c r="BN609" s="62"/>
      <c r="BO609" s="70"/>
      <c r="BY609" s="62"/>
      <c r="BZ609" s="70"/>
      <c r="CJ609" s="62"/>
      <c r="CK609" s="70"/>
      <c r="CU609" s="62"/>
      <c r="CV609" s="70"/>
    </row>
    <row r="610" spans="1:100">
      <c r="A610" s="62">
        <v>8192</v>
      </c>
      <c r="B610" s="62">
        <f t="shared" si="597"/>
        <v>20.133333333333333</v>
      </c>
      <c r="C610" s="83">
        <f t="shared" si="598"/>
        <v>14.74</v>
      </c>
      <c r="D610" s="87"/>
      <c r="E610" s="65">
        <f t="shared" ref="E610:E673" si="599">POWER($F$1,G610)</f>
        <v>2.3143203609591665E+36</v>
      </c>
      <c r="F610" s="62">
        <f t="shared" ref="F610:F673" si="600">LOG(E610,2)</f>
        <v>120.80000000000007</v>
      </c>
      <c r="G610" s="66">
        <v>604</v>
      </c>
      <c r="K610" s="62"/>
      <c r="L610" s="70"/>
      <c r="V610" s="62"/>
      <c r="W610" s="70"/>
      <c r="AG610" s="62"/>
      <c r="AH610" s="70"/>
      <c r="AR610" s="62"/>
      <c r="AS610" s="70"/>
      <c r="BC610" s="62"/>
      <c r="BD610" s="70"/>
      <c r="BN610" s="62"/>
      <c r="BO610" s="70"/>
      <c r="BY610" s="62"/>
      <c r="BZ610" s="70"/>
      <c r="CJ610" s="62"/>
      <c r="CK610" s="70"/>
      <c r="CU610" s="62"/>
      <c r="CV610" s="70"/>
    </row>
    <row r="611" spans="1:100">
      <c r="A611" s="62">
        <v>8192</v>
      </c>
      <c r="B611" s="62">
        <f t="shared" si="597"/>
        <v>20.166666666666668</v>
      </c>
      <c r="C611" s="83">
        <f t="shared" si="598"/>
        <v>14.74</v>
      </c>
      <c r="D611" s="87"/>
      <c r="E611" s="65">
        <f t="shared" si="599"/>
        <v>2.6584559915699392E+36</v>
      </c>
      <c r="F611" s="62">
        <f t="shared" si="600"/>
        <v>121.00000000000006</v>
      </c>
      <c r="G611" s="66">
        <v>605</v>
      </c>
      <c r="K611" s="62"/>
      <c r="L611" s="70"/>
      <c r="V611" s="62"/>
      <c r="W611" s="70"/>
      <c r="AG611" s="62"/>
      <c r="AH611" s="70"/>
      <c r="AR611" s="62"/>
      <c r="AS611" s="70"/>
      <c r="BC611" s="62"/>
      <c r="BD611" s="70"/>
      <c r="BN611" s="62"/>
      <c r="BO611" s="70"/>
      <c r="BY611" s="62"/>
      <c r="BZ611" s="70"/>
      <c r="CJ611" s="62"/>
      <c r="CK611" s="70"/>
      <c r="CU611" s="62"/>
      <c r="CV611" s="70"/>
    </row>
    <row r="612" spans="1:100">
      <c r="A612" s="62">
        <v>8192</v>
      </c>
      <c r="B612" s="62">
        <f t="shared" si="597"/>
        <v>20.2</v>
      </c>
      <c r="C612" s="83">
        <f t="shared" si="598"/>
        <v>14.74</v>
      </c>
      <c r="D612" s="87"/>
      <c r="E612" s="65">
        <f t="shared" si="599"/>
        <v>3.0537640243484003E+36</v>
      </c>
      <c r="F612" s="62">
        <f t="shared" si="600"/>
        <v>121.20000000000006</v>
      </c>
      <c r="G612" s="66">
        <v>606</v>
      </c>
      <c r="K612" s="62"/>
      <c r="L612" s="70"/>
      <c r="V612" s="62"/>
      <c r="W612" s="70"/>
      <c r="AG612" s="62"/>
      <c r="AH612" s="70"/>
      <c r="AR612" s="62"/>
      <c r="AS612" s="70"/>
      <c r="BC612" s="62"/>
      <c r="BD612" s="70"/>
      <c r="BN612" s="62"/>
      <c r="BO612" s="70"/>
      <c r="BY612" s="62"/>
      <c r="BZ612" s="70"/>
      <c r="CJ612" s="62"/>
      <c r="CK612" s="70"/>
      <c r="CU612" s="62"/>
      <c r="CV612" s="70"/>
    </row>
    <row r="613" spans="1:100">
      <c r="A613" s="62">
        <v>8192</v>
      </c>
      <c r="B613" s="62">
        <f t="shared" si="597"/>
        <v>20.233333333333334</v>
      </c>
      <c r="C613" s="83">
        <f t="shared" si="598"/>
        <v>14.74</v>
      </c>
      <c r="D613" s="87"/>
      <c r="E613" s="65">
        <f t="shared" si="599"/>
        <v>3.5078537113181338E+36</v>
      </c>
      <c r="F613" s="62">
        <f t="shared" si="600"/>
        <v>121.40000000000006</v>
      </c>
      <c r="G613" s="66">
        <v>607</v>
      </c>
      <c r="K613" s="62"/>
      <c r="L613" s="70"/>
      <c r="V613" s="62"/>
      <c r="W613" s="70"/>
      <c r="AG613" s="62"/>
      <c r="AH613" s="70"/>
      <c r="AR613" s="62"/>
      <c r="AS613" s="70"/>
      <c r="BC613" s="62"/>
      <c r="BD613" s="70"/>
      <c r="BN613" s="62"/>
      <c r="BO613" s="70"/>
      <c r="BY613" s="62"/>
      <c r="BZ613" s="70"/>
      <c r="CJ613" s="62"/>
      <c r="CK613" s="70"/>
      <c r="CU613" s="62"/>
      <c r="CV613" s="70"/>
    </row>
    <row r="614" spans="1:100">
      <c r="A614" s="62">
        <v>8192</v>
      </c>
      <c r="B614" s="62">
        <f t="shared" si="597"/>
        <v>20.266666666666666</v>
      </c>
      <c r="C614" s="83">
        <f t="shared" si="598"/>
        <v>14.74</v>
      </c>
      <c r="D614" s="87"/>
      <c r="E614" s="65">
        <f t="shared" si="599"/>
        <v>4.0294657877613844E+36</v>
      </c>
      <c r="F614" s="62">
        <f t="shared" si="600"/>
        <v>121.60000000000007</v>
      </c>
      <c r="G614" s="66">
        <v>608</v>
      </c>
      <c r="K614" s="62"/>
      <c r="L614" s="70"/>
      <c r="V614" s="62"/>
      <c r="W614" s="70"/>
      <c r="AG614" s="62"/>
      <c r="AH614" s="70"/>
      <c r="AR614" s="62"/>
      <c r="AS614" s="70"/>
      <c r="BC614" s="62"/>
      <c r="BD614" s="70"/>
      <c r="BN614" s="62"/>
      <c r="BO614" s="70"/>
      <c r="BY614" s="62"/>
      <c r="BZ614" s="70"/>
      <c r="CJ614" s="62"/>
      <c r="CK614" s="70"/>
      <c r="CU614" s="62"/>
      <c r="CV614" s="70"/>
    </row>
    <row r="615" spans="1:100">
      <c r="A615" s="62">
        <v>8192</v>
      </c>
      <c r="B615" s="62">
        <f t="shared" si="597"/>
        <v>20.3</v>
      </c>
      <c r="C615" s="83">
        <f t="shared" si="598"/>
        <v>14.74</v>
      </c>
      <c r="D615" s="87"/>
      <c r="E615" s="65">
        <f t="shared" si="599"/>
        <v>4.6286407219183354E+36</v>
      </c>
      <c r="F615" s="62">
        <f t="shared" si="600"/>
        <v>121.80000000000005</v>
      </c>
      <c r="G615" s="66">
        <v>609</v>
      </c>
      <c r="K615" s="62"/>
      <c r="L615" s="70"/>
      <c r="V615" s="62"/>
      <c r="W615" s="70"/>
      <c r="AG615" s="62"/>
      <c r="AH615" s="70"/>
      <c r="AR615" s="62"/>
      <c r="AS615" s="70"/>
      <c r="BC615" s="62"/>
      <c r="BD615" s="70"/>
      <c r="BN615" s="62"/>
      <c r="BO615" s="70"/>
      <c r="BY615" s="62"/>
      <c r="BZ615" s="70"/>
      <c r="CJ615" s="62"/>
      <c r="CK615" s="70"/>
      <c r="CU615" s="62"/>
      <c r="CV615" s="70"/>
    </row>
    <row r="616" spans="1:100">
      <c r="A616" s="62">
        <v>8192</v>
      </c>
      <c r="B616" s="62">
        <f t="shared" si="597"/>
        <v>20.333333333333332</v>
      </c>
      <c r="C616" s="83">
        <f t="shared" si="598"/>
        <v>14.74</v>
      </c>
      <c r="D616" s="87"/>
      <c r="E616" s="65">
        <f t="shared" si="599"/>
        <v>5.3169119831398795E+36</v>
      </c>
      <c r="F616" s="62">
        <f t="shared" si="600"/>
        <v>122.00000000000007</v>
      </c>
      <c r="G616" s="66">
        <v>610</v>
      </c>
      <c r="K616" s="62"/>
      <c r="L616" s="70"/>
      <c r="V616" s="62"/>
      <c r="W616" s="70"/>
      <c r="AG616" s="62"/>
      <c r="AH616" s="70"/>
      <c r="AR616" s="62"/>
      <c r="AS616" s="70"/>
      <c r="BC616" s="62"/>
      <c r="BD616" s="70"/>
      <c r="BN616" s="62"/>
      <c r="BO616" s="70"/>
      <c r="BY616" s="62"/>
      <c r="BZ616" s="70"/>
      <c r="CJ616" s="62"/>
      <c r="CK616" s="70"/>
      <c r="CU616" s="62"/>
      <c r="CV616" s="70"/>
    </row>
    <row r="617" spans="1:100">
      <c r="A617" s="62">
        <v>8192</v>
      </c>
      <c r="B617" s="62">
        <f t="shared" si="597"/>
        <v>20.366666666666667</v>
      </c>
      <c r="C617" s="83">
        <f t="shared" si="598"/>
        <v>14.74</v>
      </c>
      <c r="D617" s="87"/>
      <c r="E617" s="65">
        <f t="shared" si="599"/>
        <v>6.1075280486968042E+36</v>
      </c>
      <c r="F617" s="62">
        <f t="shared" si="600"/>
        <v>122.20000000000006</v>
      </c>
      <c r="G617" s="66">
        <v>611</v>
      </c>
      <c r="K617" s="62"/>
      <c r="L617" s="70"/>
      <c r="V617" s="62"/>
      <c r="W617" s="70"/>
      <c r="AG617" s="62"/>
      <c r="AH617" s="70"/>
      <c r="AR617" s="62"/>
      <c r="AS617" s="70"/>
      <c r="BC617" s="62"/>
      <c r="BD617" s="70"/>
      <c r="BN617" s="62"/>
      <c r="BO617" s="70"/>
      <c r="BY617" s="62"/>
      <c r="BZ617" s="70"/>
      <c r="CJ617" s="62"/>
      <c r="CK617" s="70"/>
      <c r="CU617" s="62"/>
      <c r="CV617" s="70"/>
    </row>
    <row r="618" spans="1:100">
      <c r="A618" s="62">
        <v>8192</v>
      </c>
      <c r="B618" s="62">
        <f t="shared" si="597"/>
        <v>20.399999999999999</v>
      </c>
      <c r="C618" s="83">
        <f t="shared" si="598"/>
        <v>14.74</v>
      </c>
      <c r="D618" s="87"/>
      <c r="E618" s="65">
        <f t="shared" si="599"/>
        <v>7.0157074226362699E+36</v>
      </c>
      <c r="F618" s="62">
        <f t="shared" si="600"/>
        <v>122.40000000000008</v>
      </c>
      <c r="G618" s="66">
        <v>612</v>
      </c>
      <c r="K618" s="62"/>
      <c r="L618" s="70"/>
      <c r="V618" s="62"/>
      <c r="W618" s="70"/>
      <c r="AG618" s="62"/>
      <c r="AH618" s="70"/>
      <c r="AR618" s="62"/>
      <c r="AS618" s="70"/>
      <c r="BC618" s="62"/>
      <c r="BD618" s="70"/>
      <c r="BN618" s="62"/>
      <c r="BO618" s="70"/>
      <c r="BY618" s="62"/>
      <c r="BZ618" s="70"/>
      <c r="CJ618" s="62"/>
      <c r="CK618" s="70"/>
      <c r="CU618" s="62"/>
      <c r="CV618" s="70"/>
    </row>
    <row r="619" spans="1:100">
      <c r="A619" s="62">
        <v>8192</v>
      </c>
      <c r="B619" s="62">
        <f t="shared" si="597"/>
        <v>20.433333333333334</v>
      </c>
      <c r="C619" s="83">
        <f t="shared" si="598"/>
        <v>14.74</v>
      </c>
      <c r="D619" s="87"/>
      <c r="E619" s="65">
        <f t="shared" si="599"/>
        <v>8.0589315755227712E+36</v>
      </c>
      <c r="F619" s="62">
        <f t="shared" si="600"/>
        <v>122.60000000000007</v>
      </c>
      <c r="G619" s="66">
        <v>613</v>
      </c>
      <c r="K619" s="62"/>
      <c r="L619" s="70"/>
      <c r="V619" s="62"/>
      <c r="W619" s="70"/>
      <c r="AG619" s="62"/>
      <c r="AH619" s="70"/>
      <c r="AR619" s="62"/>
      <c r="AS619" s="70"/>
      <c r="BC619" s="62"/>
      <c r="BD619" s="70"/>
      <c r="BN619" s="62"/>
      <c r="BO619" s="70"/>
      <c r="BY619" s="62"/>
      <c r="BZ619" s="70"/>
      <c r="CJ619" s="62"/>
      <c r="CK619" s="70"/>
      <c r="CU619" s="62"/>
      <c r="CV619" s="70"/>
    </row>
    <row r="620" spans="1:100">
      <c r="A620" s="62">
        <v>8192</v>
      </c>
      <c r="B620" s="62">
        <f t="shared" si="597"/>
        <v>20.466666666666665</v>
      </c>
      <c r="C620" s="83">
        <f t="shared" si="598"/>
        <v>14.74</v>
      </c>
      <c r="D620" s="87"/>
      <c r="E620" s="65">
        <f t="shared" si="599"/>
        <v>9.2572814438366707E+36</v>
      </c>
      <c r="F620" s="62">
        <f t="shared" si="600"/>
        <v>122.80000000000005</v>
      </c>
      <c r="G620" s="66">
        <v>614</v>
      </c>
      <c r="K620" s="62"/>
      <c r="L620" s="70"/>
      <c r="V620" s="62"/>
      <c r="W620" s="70"/>
      <c r="AG620" s="62"/>
      <c r="AH620" s="70"/>
      <c r="AR620" s="62"/>
      <c r="AS620" s="70"/>
      <c r="BC620" s="62"/>
      <c r="BD620" s="70"/>
      <c r="BN620" s="62"/>
      <c r="BO620" s="70"/>
      <c r="BY620" s="62"/>
      <c r="BZ620" s="70"/>
      <c r="CJ620" s="62"/>
      <c r="CK620" s="70"/>
      <c r="CU620" s="62"/>
      <c r="CV620" s="70"/>
    </row>
    <row r="621" spans="1:100">
      <c r="A621" s="62">
        <v>8192</v>
      </c>
      <c r="B621" s="62">
        <f t="shared" si="597"/>
        <v>20.5</v>
      </c>
      <c r="C621" s="83">
        <f t="shared" si="598"/>
        <v>14.74</v>
      </c>
      <c r="D621" s="87"/>
      <c r="E621" s="65">
        <f t="shared" si="599"/>
        <v>1.0633823966279764E+37</v>
      </c>
      <c r="F621" s="62">
        <f t="shared" si="600"/>
        <v>123.00000000000007</v>
      </c>
      <c r="G621" s="66">
        <v>615</v>
      </c>
      <c r="K621" s="62"/>
      <c r="L621" s="70"/>
      <c r="V621" s="62"/>
      <c r="W621" s="70"/>
      <c r="AG621" s="62"/>
      <c r="AH621" s="70"/>
      <c r="AR621" s="62"/>
      <c r="AS621" s="70"/>
      <c r="BC621" s="62"/>
      <c r="BD621" s="70"/>
      <c r="BN621" s="62"/>
      <c r="BO621" s="70"/>
      <c r="BY621" s="62"/>
      <c r="BZ621" s="70"/>
      <c r="CJ621" s="62"/>
      <c r="CK621" s="70"/>
      <c r="CU621" s="62"/>
      <c r="CV621" s="70"/>
    </row>
    <row r="622" spans="1:100">
      <c r="A622" s="62">
        <v>8192</v>
      </c>
      <c r="B622" s="62">
        <f t="shared" si="597"/>
        <v>20.533333333333335</v>
      </c>
      <c r="C622" s="83">
        <f t="shared" si="598"/>
        <v>14.74</v>
      </c>
      <c r="D622" s="87"/>
      <c r="E622" s="65">
        <f t="shared" si="599"/>
        <v>1.2215056097393611E+37</v>
      </c>
      <c r="F622" s="62">
        <f t="shared" si="600"/>
        <v>123.20000000000006</v>
      </c>
      <c r="G622" s="66">
        <v>616</v>
      </c>
      <c r="K622" s="62"/>
      <c r="L622" s="70"/>
      <c r="V622" s="62"/>
      <c r="W622" s="70"/>
      <c r="AG622" s="62"/>
      <c r="AH622" s="70"/>
      <c r="AR622" s="62"/>
      <c r="AS622" s="70"/>
      <c r="BC622" s="62"/>
      <c r="BD622" s="70"/>
      <c r="BN622" s="62"/>
      <c r="BO622" s="70"/>
      <c r="BY622" s="62"/>
      <c r="BZ622" s="70"/>
      <c r="CJ622" s="62"/>
      <c r="CK622" s="70"/>
      <c r="CU622" s="62"/>
      <c r="CV622" s="70"/>
    </row>
    <row r="623" spans="1:100">
      <c r="A623" s="62">
        <v>8192</v>
      </c>
      <c r="B623" s="62">
        <f t="shared" si="597"/>
        <v>20.566666666666666</v>
      </c>
      <c r="C623" s="83">
        <f t="shared" si="598"/>
        <v>14.74</v>
      </c>
      <c r="D623" s="87"/>
      <c r="E623" s="65">
        <f t="shared" si="599"/>
        <v>1.4031414845272545E+37</v>
      </c>
      <c r="F623" s="62">
        <f t="shared" si="600"/>
        <v>123.40000000000008</v>
      </c>
      <c r="G623" s="66">
        <v>617</v>
      </c>
      <c r="K623" s="62"/>
      <c r="L623" s="70"/>
      <c r="V623" s="62"/>
      <c r="W623" s="70"/>
      <c r="AG623" s="62"/>
      <c r="AH623" s="70"/>
      <c r="AR623" s="62"/>
      <c r="AS623" s="70"/>
      <c r="BC623" s="62"/>
      <c r="BD623" s="70"/>
      <c r="BN623" s="62"/>
      <c r="BO623" s="70"/>
      <c r="BY623" s="62"/>
      <c r="BZ623" s="70"/>
      <c r="CJ623" s="62"/>
      <c r="CK623" s="70"/>
      <c r="CU623" s="62"/>
      <c r="CV623" s="70"/>
    </row>
    <row r="624" spans="1:100">
      <c r="A624" s="62">
        <v>8192</v>
      </c>
      <c r="B624" s="62">
        <f t="shared" si="597"/>
        <v>20.6</v>
      </c>
      <c r="C624" s="83">
        <f t="shared" si="598"/>
        <v>14.74</v>
      </c>
      <c r="D624" s="87"/>
      <c r="E624" s="65">
        <f t="shared" si="599"/>
        <v>1.6117863151045547E+37</v>
      </c>
      <c r="F624" s="62">
        <f t="shared" si="600"/>
        <v>123.60000000000007</v>
      </c>
      <c r="G624" s="66">
        <v>618</v>
      </c>
      <c r="K624" s="62"/>
      <c r="L624" s="70"/>
      <c r="V624" s="62"/>
      <c r="W624" s="70"/>
      <c r="AG624" s="62"/>
      <c r="AH624" s="70"/>
      <c r="AR624" s="62"/>
      <c r="AS624" s="70"/>
      <c r="BC624" s="62"/>
      <c r="BD624" s="70"/>
      <c r="BN624" s="62"/>
      <c r="BO624" s="70"/>
      <c r="BY624" s="62"/>
      <c r="BZ624" s="70"/>
      <c r="CJ624" s="62"/>
      <c r="CK624" s="70"/>
      <c r="CU624" s="62"/>
      <c r="CV624" s="70"/>
    </row>
    <row r="625" spans="1:100">
      <c r="A625" s="62">
        <v>8192</v>
      </c>
      <c r="B625" s="62">
        <f t="shared" si="597"/>
        <v>20.633333333333333</v>
      </c>
      <c r="C625" s="83">
        <f t="shared" si="598"/>
        <v>14.74</v>
      </c>
      <c r="D625" s="87"/>
      <c r="E625" s="65">
        <f t="shared" si="599"/>
        <v>1.8514562887673351E+37</v>
      </c>
      <c r="F625" s="62">
        <f t="shared" si="600"/>
        <v>123.80000000000005</v>
      </c>
      <c r="G625" s="66">
        <v>619</v>
      </c>
      <c r="K625" s="62"/>
      <c r="L625" s="70"/>
      <c r="V625" s="62"/>
      <c r="W625" s="70"/>
      <c r="AG625" s="62"/>
      <c r="AH625" s="70"/>
      <c r="AR625" s="62"/>
      <c r="AS625" s="70"/>
      <c r="BC625" s="62"/>
      <c r="BD625" s="70"/>
      <c r="BN625" s="62"/>
      <c r="BO625" s="70"/>
      <c r="BY625" s="62"/>
      <c r="BZ625" s="70"/>
      <c r="CJ625" s="62"/>
      <c r="CK625" s="70"/>
      <c r="CU625" s="62"/>
      <c r="CV625" s="70"/>
    </row>
    <row r="626" spans="1:100">
      <c r="A626" s="62">
        <v>8192</v>
      </c>
      <c r="B626" s="62">
        <f t="shared" si="597"/>
        <v>20.666666666666668</v>
      </c>
      <c r="C626" s="83">
        <f t="shared" si="598"/>
        <v>14.74</v>
      </c>
      <c r="D626" s="87"/>
      <c r="E626" s="65">
        <f t="shared" si="599"/>
        <v>2.1267647932559532E+37</v>
      </c>
      <c r="F626" s="62">
        <f t="shared" si="600"/>
        <v>124.00000000000007</v>
      </c>
      <c r="G626" s="66">
        <v>620</v>
      </c>
      <c r="K626" s="62"/>
      <c r="L626" s="70"/>
      <c r="V626" s="62"/>
      <c r="W626" s="70"/>
      <c r="AG626" s="62"/>
      <c r="AH626" s="70"/>
      <c r="AR626" s="62"/>
      <c r="AS626" s="70"/>
      <c r="BC626" s="62"/>
      <c r="BD626" s="70"/>
      <c r="BN626" s="62"/>
      <c r="BO626" s="70"/>
      <c r="BY626" s="62"/>
      <c r="BZ626" s="70"/>
      <c r="CJ626" s="62"/>
      <c r="CK626" s="70"/>
      <c r="CU626" s="62"/>
      <c r="CV626" s="70"/>
    </row>
    <row r="627" spans="1:100">
      <c r="A627" s="62">
        <v>8192</v>
      </c>
      <c r="B627" s="62">
        <f t="shared" si="597"/>
        <v>20.7</v>
      </c>
      <c r="C627" s="83">
        <f t="shared" si="598"/>
        <v>14.74</v>
      </c>
      <c r="D627" s="87"/>
      <c r="E627" s="65">
        <f t="shared" si="599"/>
        <v>2.4430112194787231E+37</v>
      </c>
      <c r="F627" s="62">
        <f t="shared" si="600"/>
        <v>124.20000000000006</v>
      </c>
      <c r="G627" s="66">
        <v>621</v>
      </c>
      <c r="K627" s="62"/>
      <c r="L627" s="70"/>
      <c r="V627" s="62"/>
      <c r="W627" s="70"/>
      <c r="AG627" s="62"/>
      <c r="AH627" s="70"/>
      <c r="AR627" s="62"/>
      <c r="AS627" s="70"/>
      <c r="BC627" s="62"/>
      <c r="BD627" s="70"/>
      <c r="BN627" s="62"/>
      <c r="BO627" s="70"/>
      <c r="BY627" s="62"/>
      <c r="BZ627" s="70"/>
      <c r="CJ627" s="62"/>
      <c r="CK627" s="70"/>
      <c r="CU627" s="62"/>
      <c r="CV627" s="70"/>
    </row>
    <row r="628" spans="1:100">
      <c r="A628" s="62">
        <v>8192</v>
      </c>
      <c r="B628" s="62">
        <f t="shared" si="597"/>
        <v>20.733333333333334</v>
      </c>
      <c r="C628" s="83">
        <f t="shared" si="598"/>
        <v>14.74</v>
      </c>
      <c r="D628" s="87"/>
      <c r="E628" s="65">
        <f t="shared" si="599"/>
        <v>2.8062829690545099E+37</v>
      </c>
      <c r="F628" s="62">
        <f t="shared" si="600"/>
        <v>124.40000000000006</v>
      </c>
      <c r="G628" s="66">
        <v>622</v>
      </c>
      <c r="K628" s="62"/>
      <c r="L628" s="70"/>
      <c r="V628" s="62"/>
      <c r="W628" s="70"/>
      <c r="AG628" s="62"/>
      <c r="AH628" s="70"/>
      <c r="AR628" s="62"/>
      <c r="AS628" s="70"/>
      <c r="BC628" s="62"/>
      <c r="BD628" s="70"/>
      <c r="BN628" s="62"/>
      <c r="BO628" s="70"/>
      <c r="BY628" s="62"/>
      <c r="BZ628" s="70"/>
      <c r="CJ628" s="62"/>
      <c r="CK628" s="70"/>
      <c r="CU628" s="62"/>
      <c r="CV628" s="70"/>
    </row>
    <row r="629" spans="1:100">
      <c r="A629" s="62">
        <v>8192</v>
      </c>
      <c r="B629" s="62">
        <f t="shared" si="597"/>
        <v>20.766666666666666</v>
      </c>
      <c r="C629" s="83">
        <f t="shared" si="598"/>
        <v>14.74</v>
      </c>
      <c r="D629" s="87"/>
      <c r="E629" s="65">
        <f t="shared" si="599"/>
        <v>3.2235726302091104E+37</v>
      </c>
      <c r="F629" s="62">
        <f t="shared" si="600"/>
        <v>124.60000000000007</v>
      </c>
      <c r="G629" s="66">
        <v>623</v>
      </c>
      <c r="K629" s="62"/>
      <c r="L629" s="70"/>
      <c r="V629" s="62"/>
      <c r="W629" s="70"/>
      <c r="AG629" s="62"/>
      <c r="AH629" s="70"/>
      <c r="AR629" s="62"/>
      <c r="AS629" s="70"/>
      <c r="BC629" s="62"/>
      <c r="BD629" s="70"/>
      <c r="BN629" s="62"/>
      <c r="BO629" s="70"/>
      <c r="BY629" s="62"/>
      <c r="BZ629" s="70"/>
      <c r="CJ629" s="62"/>
      <c r="CK629" s="70"/>
      <c r="CU629" s="62"/>
      <c r="CV629" s="70"/>
    </row>
    <row r="630" spans="1:100">
      <c r="A630" s="62">
        <v>8192</v>
      </c>
      <c r="B630" s="62">
        <f t="shared" si="597"/>
        <v>20.8</v>
      </c>
      <c r="C630" s="83">
        <f t="shared" si="598"/>
        <v>14.74</v>
      </c>
      <c r="D630" s="87"/>
      <c r="E630" s="65">
        <f t="shared" si="599"/>
        <v>3.7029125775346716E+37</v>
      </c>
      <c r="F630" s="62">
        <f t="shared" si="600"/>
        <v>124.80000000000005</v>
      </c>
      <c r="G630" s="66">
        <v>624</v>
      </c>
      <c r="K630" s="62"/>
      <c r="L630" s="70"/>
      <c r="V630" s="62"/>
      <c r="W630" s="70"/>
      <c r="AG630" s="62"/>
      <c r="AH630" s="70"/>
      <c r="AR630" s="62"/>
      <c r="AS630" s="70"/>
      <c r="BC630" s="62"/>
      <c r="BD630" s="70"/>
      <c r="BN630" s="62"/>
      <c r="BO630" s="70"/>
      <c r="BY630" s="62"/>
      <c r="BZ630" s="70"/>
      <c r="CJ630" s="62"/>
      <c r="CK630" s="70"/>
      <c r="CU630" s="62"/>
      <c r="CV630" s="70"/>
    </row>
    <row r="631" spans="1:100">
      <c r="A631" s="62">
        <v>8192</v>
      </c>
      <c r="B631" s="62">
        <f t="shared" si="597"/>
        <v>20.833333333333332</v>
      </c>
      <c r="C631" s="83">
        <f t="shared" si="598"/>
        <v>14.74</v>
      </c>
      <c r="D631" s="87"/>
      <c r="E631" s="65">
        <f t="shared" si="599"/>
        <v>4.2535295865119084E+37</v>
      </c>
      <c r="F631" s="62">
        <f t="shared" si="600"/>
        <v>125.00000000000007</v>
      </c>
      <c r="G631" s="66">
        <v>625</v>
      </c>
      <c r="K631" s="62"/>
      <c r="L631" s="70"/>
      <c r="V631" s="62"/>
      <c r="W631" s="70"/>
      <c r="AG631" s="62"/>
      <c r="AH631" s="70"/>
      <c r="AR631" s="62"/>
      <c r="AS631" s="70"/>
      <c r="BC631" s="62"/>
      <c r="BD631" s="70"/>
      <c r="BN631" s="62"/>
      <c r="BO631" s="70"/>
      <c r="BY631" s="62"/>
      <c r="BZ631" s="70"/>
      <c r="CJ631" s="62"/>
      <c r="CK631" s="70"/>
      <c r="CU631" s="62"/>
      <c r="CV631" s="70"/>
    </row>
    <row r="632" spans="1:100">
      <c r="A632" s="62">
        <v>8192</v>
      </c>
      <c r="B632" s="62">
        <f t="shared" si="597"/>
        <v>20.866666666666667</v>
      </c>
      <c r="C632" s="83">
        <f t="shared" si="598"/>
        <v>14.74</v>
      </c>
      <c r="D632" s="87"/>
      <c r="E632" s="65">
        <f t="shared" si="599"/>
        <v>4.8860224389574481E+37</v>
      </c>
      <c r="F632" s="62">
        <f t="shared" si="600"/>
        <v>125.20000000000006</v>
      </c>
      <c r="G632" s="66">
        <v>626</v>
      </c>
      <c r="K632" s="62"/>
      <c r="L632" s="70"/>
      <c r="V632" s="62"/>
      <c r="W632" s="70"/>
      <c r="AG632" s="62"/>
      <c r="AH632" s="70"/>
      <c r="AR632" s="62"/>
      <c r="AS632" s="70"/>
      <c r="BC632" s="62"/>
      <c r="BD632" s="70"/>
      <c r="BN632" s="62"/>
      <c r="BO632" s="70"/>
      <c r="BY632" s="62"/>
      <c r="BZ632" s="70"/>
      <c r="CJ632" s="62"/>
      <c r="CK632" s="70"/>
      <c r="CU632" s="62"/>
      <c r="CV632" s="70"/>
    </row>
    <row r="633" spans="1:100">
      <c r="A633" s="62">
        <v>8192</v>
      </c>
      <c r="B633" s="62">
        <f t="shared" si="597"/>
        <v>20.9</v>
      </c>
      <c r="C633" s="83">
        <f t="shared" si="598"/>
        <v>14.74</v>
      </c>
      <c r="D633" s="87"/>
      <c r="E633" s="65">
        <f t="shared" si="599"/>
        <v>5.6125659381090216E+37</v>
      </c>
      <c r="F633" s="62">
        <f t="shared" si="600"/>
        <v>125.40000000000006</v>
      </c>
      <c r="G633" s="66">
        <v>627</v>
      </c>
      <c r="K633" s="62"/>
      <c r="L633" s="70"/>
      <c r="V633" s="62"/>
      <c r="W633" s="70"/>
      <c r="AG633" s="62"/>
      <c r="AH633" s="70"/>
      <c r="AR633" s="62"/>
      <c r="AS633" s="70"/>
      <c r="BC633" s="62"/>
      <c r="BD633" s="70"/>
      <c r="BN633" s="62"/>
      <c r="BO633" s="70"/>
      <c r="BY633" s="62"/>
      <c r="BZ633" s="70"/>
      <c r="CJ633" s="62"/>
      <c r="CK633" s="70"/>
      <c r="CU633" s="62"/>
      <c r="CV633" s="70"/>
    </row>
    <row r="634" spans="1:100">
      <c r="A634" s="62">
        <v>8192</v>
      </c>
      <c r="B634" s="62">
        <f t="shared" si="597"/>
        <v>20.933333333333334</v>
      </c>
      <c r="C634" s="83">
        <f t="shared" si="598"/>
        <v>14.74</v>
      </c>
      <c r="D634" s="87"/>
      <c r="E634" s="65">
        <f t="shared" si="599"/>
        <v>6.4471452604182245E+37</v>
      </c>
      <c r="F634" s="62">
        <f t="shared" si="600"/>
        <v>125.60000000000007</v>
      </c>
      <c r="G634" s="66">
        <v>628</v>
      </c>
      <c r="K634" s="62"/>
      <c r="L634" s="70"/>
      <c r="V634" s="62"/>
      <c r="W634" s="70"/>
      <c r="AG634" s="62"/>
      <c r="AH634" s="70"/>
      <c r="AR634" s="62"/>
      <c r="AS634" s="70"/>
      <c r="BC634" s="62"/>
      <c r="BD634" s="70"/>
      <c r="BN634" s="62"/>
      <c r="BO634" s="70"/>
      <c r="BY634" s="62"/>
      <c r="BZ634" s="70"/>
      <c r="CJ634" s="62"/>
      <c r="CK634" s="70"/>
      <c r="CU634" s="62"/>
      <c r="CV634" s="70"/>
    </row>
    <row r="635" spans="1:100">
      <c r="A635" s="62">
        <v>8192</v>
      </c>
      <c r="B635" s="62">
        <f t="shared" si="597"/>
        <v>20.966666666666665</v>
      </c>
      <c r="C635" s="83">
        <f t="shared" si="598"/>
        <v>14.74</v>
      </c>
      <c r="D635" s="87"/>
      <c r="E635" s="65">
        <f t="shared" si="599"/>
        <v>7.4058251550693441E+37</v>
      </c>
      <c r="F635" s="62">
        <f t="shared" si="600"/>
        <v>125.80000000000007</v>
      </c>
      <c r="G635" s="66">
        <v>629</v>
      </c>
      <c r="K635" s="62"/>
      <c r="L635" s="70"/>
      <c r="V635" s="62"/>
      <c r="W635" s="70"/>
      <c r="AG635" s="62"/>
      <c r="AH635" s="70"/>
      <c r="AR635" s="62"/>
      <c r="AS635" s="70"/>
      <c r="BC635" s="62"/>
      <c r="BD635" s="70"/>
      <c r="BN635" s="62"/>
      <c r="BO635" s="70"/>
      <c r="BY635" s="62"/>
      <c r="BZ635" s="70"/>
      <c r="CJ635" s="62"/>
      <c r="CK635" s="70"/>
      <c r="CU635" s="62"/>
      <c r="CV635" s="70"/>
    </row>
    <row r="636" spans="1:100">
      <c r="A636" s="62">
        <v>8192</v>
      </c>
      <c r="B636" s="62">
        <f t="shared" si="597"/>
        <v>21</v>
      </c>
      <c r="C636" s="83">
        <f t="shared" si="598"/>
        <v>14.74</v>
      </c>
      <c r="D636" s="87"/>
      <c r="E636" s="65">
        <f t="shared" si="599"/>
        <v>8.5070591730238167E+37</v>
      </c>
      <c r="F636" s="62">
        <f t="shared" si="600"/>
        <v>126.00000000000006</v>
      </c>
      <c r="G636" s="66">
        <v>630</v>
      </c>
      <c r="K636" s="62"/>
      <c r="L636" s="70"/>
      <c r="V636" s="62"/>
      <c r="W636" s="70"/>
      <c r="AG636" s="62"/>
      <c r="AH636" s="70"/>
      <c r="AR636" s="62"/>
      <c r="AS636" s="70"/>
      <c r="BC636" s="62"/>
      <c r="BD636" s="70"/>
      <c r="BN636" s="62"/>
      <c r="BO636" s="70"/>
      <c r="BY636" s="62"/>
      <c r="BZ636" s="70"/>
      <c r="CJ636" s="62"/>
      <c r="CK636" s="70"/>
      <c r="CU636" s="62"/>
      <c r="CV636" s="70"/>
    </row>
    <row r="637" spans="1:100">
      <c r="A637" s="62">
        <v>8192</v>
      </c>
      <c r="B637" s="62">
        <f t="shared" si="597"/>
        <v>21.033333333333335</v>
      </c>
      <c r="C637" s="83">
        <f t="shared" si="598"/>
        <v>14.74</v>
      </c>
      <c r="D637" s="87"/>
      <c r="E637" s="65">
        <f t="shared" si="599"/>
        <v>9.7720448779148999E+37</v>
      </c>
      <c r="F637" s="62">
        <f t="shared" si="600"/>
        <v>126.20000000000007</v>
      </c>
      <c r="G637" s="66">
        <v>631</v>
      </c>
      <c r="K637" s="62"/>
      <c r="L637" s="70"/>
      <c r="V637" s="62"/>
      <c r="W637" s="70"/>
      <c r="AG637" s="62"/>
      <c r="AH637" s="70"/>
      <c r="AR637" s="62"/>
      <c r="AS637" s="70"/>
      <c r="BC637" s="62"/>
      <c r="BD637" s="70"/>
      <c r="BN637" s="62"/>
      <c r="BO637" s="70"/>
      <c r="BY637" s="62"/>
      <c r="BZ637" s="70"/>
      <c r="CJ637" s="62"/>
      <c r="CK637" s="70"/>
      <c r="CU637" s="62"/>
      <c r="CV637" s="70"/>
    </row>
    <row r="638" spans="1:100">
      <c r="A638" s="62">
        <v>8192</v>
      </c>
      <c r="B638" s="62">
        <f t="shared" si="597"/>
        <v>21.066666666666666</v>
      </c>
      <c r="C638" s="83">
        <f t="shared" si="598"/>
        <v>14.74</v>
      </c>
      <c r="D638" s="87"/>
      <c r="E638" s="65">
        <f t="shared" si="599"/>
        <v>1.1225131876218047E+38</v>
      </c>
      <c r="F638" s="62">
        <f t="shared" si="600"/>
        <v>126.40000000000006</v>
      </c>
      <c r="G638" s="66">
        <v>632</v>
      </c>
      <c r="K638" s="62"/>
      <c r="L638" s="70"/>
      <c r="V638" s="62"/>
      <c r="W638" s="70"/>
      <c r="AG638" s="62"/>
      <c r="AH638" s="70"/>
      <c r="AR638" s="62"/>
      <c r="AS638" s="70"/>
      <c r="BC638" s="62"/>
      <c r="BD638" s="70"/>
      <c r="BN638" s="62"/>
      <c r="BO638" s="70"/>
      <c r="BY638" s="62"/>
      <c r="BZ638" s="70"/>
      <c r="CJ638" s="62"/>
      <c r="CK638" s="70"/>
      <c r="CU638" s="62"/>
      <c r="CV638" s="70"/>
    </row>
    <row r="639" spans="1:100">
      <c r="A639" s="62">
        <v>8192</v>
      </c>
      <c r="B639" s="62">
        <f t="shared" si="597"/>
        <v>21.1</v>
      </c>
      <c r="C639" s="83">
        <f t="shared" si="598"/>
        <v>14.74</v>
      </c>
      <c r="D639" s="87"/>
      <c r="E639" s="65">
        <f t="shared" si="599"/>
        <v>1.2894290520836457E+38</v>
      </c>
      <c r="F639" s="62">
        <f t="shared" si="600"/>
        <v>126.60000000000008</v>
      </c>
      <c r="G639" s="66">
        <v>633</v>
      </c>
      <c r="K639" s="62"/>
      <c r="L639" s="70"/>
      <c r="V639" s="62"/>
      <c r="W639" s="70"/>
      <c r="AG639" s="62"/>
      <c r="AH639" s="70"/>
      <c r="AR639" s="62"/>
      <c r="AS639" s="70"/>
      <c r="BC639" s="62"/>
      <c r="BD639" s="70"/>
      <c r="BN639" s="62"/>
      <c r="BO639" s="70"/>
      <c r="BY639" s="62"/>
      <c r="BZ639" s="70"/>
      <c r="CJ639" s="62"/>
      <c r="CK639" s="70"/>
      <c r="CU639" s="62"/>
      <c r="CV639" s="70"/>
    </row>
    <row r="640" spans="1:100">
      <c r="A640" s="62">
        <v>8192</v>
      </c>
      <c r="B640" s="62">
        <f t="shared" si="597"/>
        <v>21.133333333333333</v>
      </c>
      <c r="C640" s="83">
        <f t="shared" si="598"/>
        <v>14.74</v>
      </c>
      <c r="D640" s="87"/>
      <c r="E640" s="65">
        <f t="shared" si="599"/>
        <v>1.4811650310138694E+38</v>
      </c>
      <c r="F640" s="62">
        <f t="shared" si="600"/>
        <v>126.80000000000007</v>
      </c>
      <c r="G640" s="66">
        <v>634</v>
      </c>
      <c r="K640" s="62"/>
      <c r="L640" s="70"/>
      <c r="V640" s="62"/>
      <c r="W640" s="70"/>
      <c r="AG640" s="62"/>
      <c r="AH640" s="70"/>
      <c r="AR640" s="62"/>
      <c r="AS640" s="70"/>
      <c r="BC640" s="62"/>
      <c r="BD640" s="70"/>
      <c r="BN640" s="62"/>
      <c r="BO640" s="70"/>
      <c r="BY640" s="62"/>
      <c r="BZ640" s="70"/>
      <c r="CJ640" s="62"/>
      <c r="CK640" s="70"/>
      <c r="CU640" s="62"/>
      <c r="CV640" s="70"/>
    </row>
    <row r="641" spans="1:100">
      <c r="A641" s="62">
        <v>8192</v>
      </c>
      <c r="B641" s="62">
        <f t="shared" si="597"/>
        <v>21.166666666666668</v>
      </c>
      <c r="C641" s="83">
        <f t="shared" si="598"/>
        <v>14.74</v>
      </c>
      <c r="D641" s="87"/>
      <c r="E641" s="65">
        <f t="shared" si="599"/>
        <v>1.7014118346047641E+38</v>
      </c>
      <c r="F641" s="62">
        <f t="shared" si="600"/>
        <v>127.00000000000006</v>
      </c>
      <c r="G641" s="66">
        <v>635</v>
      </c>
      <c r="K641" s="62"/>
      <c r="L641" s="70"/>
      <c r="V641" s="62"/>
      <c r="W641" s="70"/>
      <c r="AG641" s="62"/>
      <c r="AH641" s="70"/>
      <c r="AR641" s="62"/>
      <c r="AS641" s="70"/>
      <c r="BC641" s="62"/>
      <c r="BD641" s="70"/>
      <c r="BN641" s="62"/>
      <c r="BO641" s="70"/>
      <c r="BY641" s="62"/>
      <c r="BZ641" s="70"/>
      <c r="CJ641" s="62"/>
      <c r="CK641" s="70"/>
      <c r="CU641" s="62"/>
      <c r="CV641" s="70"/>
    </row>
    <row r="642" spans="1:100">
      <c r="A642" s="62">
        <v>8192</v>
      </c>
      <c r="B642" s="62">
        <f t="shared" si="597"/>
        <v>21.2</v>
      </c>
      <c r="C642" s="83">
        <f t="shared" si="598"/>
        <v>14.74</v>
      </c>
      <c r="D642" s="87"/>
      <c r="E642" s="65">
        <f t="shared" si="599"/>
        <v>1.9544089755829804E+38</v>
      </c>
      <c r="F642" s="62">
        <f t="shared" si="600"/>
        <v>127.20000000000007</v>
      </c>
      <c r="G642" s="66">
        <v>636</v>
      </c>
      <c r="K642" s="62"/>
      <c r="L642" s="70"/>
      <c r="V642" s="62"/>
      <c r="W642" s="70"/>
      <c r="AG642" s="62"/>
      <c r="AH642" s="70"/>
      <c r="AR642" s="62"/>
      <c r="AS642" s="70"/>
      <c r="BC642" s="62"/>
      <c r="BD642" s="70"/>
      <c r="BN642" s="62"/>
      <c r="BO642" s="70"/>
      <c r="BY642" s="62"/>
      <c r="BZ642" s="70"/>
      <c r="CJ642" s="62"/>
      <c r="CK642" s="70"/>
      <c r="CU642" s="62"/>
      <c r="CV642" s="70"/>
    </row>
    <row r="643" spans="1:100">
      <c r="A643" s="62">
        <v>8192</v>
      </c>
      <c r="B643" s="62">
        <f t="shared" si="597"/>
        <v>21.233333333333334</v>
      </c>
      <c r="C643" s="83">
        <f t="shared" si="598"/>
        <v>14.74</v>
      </c>
      <c r="D643" s="87"/>
      <c r="E643" s="65">
        <f t="shared" si="599"/>
        <v>2.2450263752436098E+38</v>
      </c>
      <c r="F643" s="62">
        <f t="shared" si="600"/>
        <v>127.40000000000006</v>
      </c>
      <c r="G643" s="66">
        <v>637</v>
      </c>
      <c r="K643" s="62"/>
      <c r="L643" s="70"/>
      <c r="V643" s="62"/>
      <c r="W643" s="70"/>
      <c r="AG643" s="62"/>
      <c r="AH643" s="70"/>
      <c r="AR643" s="62"/>
      <c r="AS643" s="70"/>
      <c r="BC643" s="62"/>
      <c r="BD643" s="70"/>
      <c r="BN643" s="62"/>
      <c r="BO643" s="70"/>
      <c r="BY643" s="62"/>
      <c r="BZ643" s="70"/>
      <c r="CJ643" s="62"/>
      <c r="CK643" s="70"/>
      <c r="CU643" s="62"/>
      <c r="CV643" s="70"/>
    </row>
    <row r="644" spans="1:100">
      <c r="A644" s="62">
        <v>8192</v>
      </c>
      <c r="B644" s="62">
        <f t="shared" si="597"/>
        <v>21.266666666666666</v>
      </c>
      <c r="C644" s="83">
        <f t="shared" si="598"/>
        <v>14.74</v>
      </c>
      <c r="D644" s="87"/>
      <c r="E644" s="65">
        <f t="shared" si="599"/>
        <v>2.5788581041672913E+38</v>
      </c>
      <c r="F644" s="62">
        <f t="shared" si="600"/>
        <v>127.60000000000005</v>
      </c>
      <c r="G644" s="66">
        <v>638</v>
      </c>
    </row>
    <row r="645" spans="1:100">
      <c r="A645" s="62">
        <v>8192</v>
      </c>
      <c r="B645" s="62">
        <f t="shared" si="597"/>
        <v>21.3</v>
      </c>
      <c r="C645" s="83">
        <f t="shared" si="598"/>
        <v>14.74</v>
      </c>
      <c r="D645" s="87"/>
      <c r="E645" s="65">
        <f t="shared" si="599"/>
        <v>2.9623300620277403E+38</v>
      </c>
      <c r="F645" s="62">
        <f t="shared" si="600"/>
        <v>127.80000000000007</v>
      </c>
      <c r="G645" s="66">
        <v>639</v>
      </c>
    </row>
    <row r="646" spans="1:100">
      <c r="A646" s="62">
        <v>8192</v>
      </c>
      <c r="B646" s="62">
        <f t="shared" si="597"/>
        <v>21.333333333333332</v>
      </c>
      <c r="C646" s="83">
        <f t="shared" si="598"/>
        <v>14.74</v>
      </c>
      <c r="D646" s="87"/>
      <c r="E646" s="65">
        <f t="shared" si="599"/>
        <v>3.4028236692095297E+38</v>
      </c>
      <c r="F646" s="62">
        <f t="shared" si="600"/>
        <v>128.00000000000006</v>
      </c>
      <c r="G646" s="66">
        <v>640</v>
      </c>
    </row>
    <row r="647" spans="1:100">
      <c r="A647" s="62">
        <v>8192</v>
      </c>
      <c r="B647" s="62">
        <f t="shared" ref="B647:B710" si="601">G647/30</f>
        <v>21.366666666666667</v>
      </c>
      <c r="C647" s="83">
        <f t="shared" si="598"/>
        <v>14.74</v>
      </c>
      <c r="D647" s="87"/>
      <c r="E647" s="65">
        <f t="shared" si="599"/>
        <v>3.9088179511659622E+38</v>
      </c>
      <c r="F647" s="62">
        <f t="shared" si="600"/>
        <v>128.20000000000007</v>
      </c>
      <c r="G647" s="66">
        <v>641</v>
      </c>
    </row>
    <row r="648" spans="1:100">
      <c r="A648" s="62">
        <v>8192</v>
      </c>
      <c r="B648" s="62">
        <f t="shared" si="601"/>
        <v>21.4</v>
      </c>
      <c r="C648" s="83">
        <f t="shared" si="598"/>
        <v>14.74</v>
      </c>
      <c r="D648" s="87"/>
      <c r="E648" s="65">
        <f t="shared" si="599"/>
        <v>4.4900527504872211E+38</v>
      </c>
      <c r="F648" s="62">
        <f t="shared" si="600"/>
        <v>128.40000000000006</v>
      </c>
      <c r="G648" s="66">
        <v>642</v>
      </c>
    </row>
    <row r="649" spans="1:100">
      <c r="A649" s="62">
        <v>8192</v>
      </c>
      <c r="B649" s="62">
        <f t="shared" si="601"/>
        <v>21.433333333333334</v>
      </c>
      <c r="C649" s="83">
        <f t="shared" si="598"/>
        <v>14.74</v>
      </c>
      <c r="D649" s="87"/>
      <c r="E649" s="65">
        <f t="shared" si="599"/>
        <v>5.1577162083345842E+38</v>
      </c>
      <c r="F649" s="62">
        <f t="shared" si="600"/>
        <v>128.60000000000005</v>
      </c>
      <c r="G649" s="66">
        <v>643</v>
      </c>
    </row>
    <row r="650" spans="1:100">
      <c r="A650" s="62">
        <v>8192</v>
      </c>
      <c r="B650" s="62">
        <f t="shared" si="601"/>
        <v>21.466666666666665</v>
      </c>
      <c r="C650" s="83">
        <f t="shared" si="598"/>
        <v>14.74</v>
      </c>
      <c r="D650" s="87"/>
      <c r="E650" s="65">
        <f t="shared" si="599"/>
        <v>5.9246601240554821E+38</v>
      </c>
      <c r="F650" s="62">
        <f t="shared" si="600"/>
        <v>128.80000000000007</v>
      </c>
      <c r="G650" s="66">
        <v>644</v>
      </c>
    </row>
    <row r="651" spans="1:100">
      <c r="A651" s="62">
        <v>8192</v>
      </c>
      <c r="B651" s="62">
        <f t="shared" si="601"/>
        <v>21.5</v>
      </c>
      <c r="C651" s="83">
        <f t="shared" si="598"/>
        <v>14.74</v>
      </c>
      <c r="D651" s="87"/>
      <c r="E651" s="65">
        <f t="shared" si="599"/>
        <v>6.8056473384190624E+38</v>
      </c>
      <c r="F651" s="62">
        <f t="shared" si="600"/>
        <v>129.00000000000006</v>
      </c>
      <c r="G651" s="66">
        <v>645</v>
      </c>
    </row>
    <row r="652" spans="1:100">
      <c r="A652" s="62">
        <v>8192</v>
      </c>
      <c r="B652" s="62">
        <f t="shared" si="601"/>
        <v>21.533333333333335</v>
      </c>
      <c r="C652" s="83">
        <f t="shared" si="598"/>
        <v>14.74</v>
      </c>
      <c r="D652" s="87"/>
      <c r="E652" s="65">
        <f t="shared" si="599"/>
        <v>7.817635902331926E+38</v>
      </c>
      <c r="F652" s="62">
        <f t="shared" si="600"/>
        <v>129.20000000000005</v>
      </c>
      <c r="G652" s="66">
        <v>646</v>
      </c>
    </row>
    <row r="653" spans="1:100">
      <c r="A653" s="62">
        <v>8192</v>
      </c>
      <c r="B653" s="62">
        <f t="shared" si="601"/>
        <v>21.566666666666666</v>
      </c>
      <c r="C653" s="83">
        <f t="shared" si="598"/>
        <v>14.74</v>
      </c>
      <c r="D653" s="87"/>
      <c r="E653" s="65">
        <f t="shared" si="599"/>
        <v>8.9801055009744467E+38</v>
      </c>
      <c r="F653" s="62">
        <f t="shared" si="600"/>
        <v>129.40000000000006</v>
      </c>
      <c r="G653" s="66">
        <v>647</v>
      </c>
    </row>
    <row r="654" spans="1:100">
      <c r="A654" s="62">
        <v>8192</v>
      </c>
      <c r="B654" s="62">
        <f t="shared" si="601"/>
        <v>21.6</v>
      </c>
      <c r="C654" s="83">
        <f t="shared" si="598"/>
        <v>14.74</v>
      </c>
      <c r="D654" s="87"/>
      <c r="E654" s="65">
        <f t="shared" si="599"/>
        <v>1.0315432416669173E+39</v>
      </c>
      <c r="F654" s="62">
        <f t="shared" si="600"/>
        <v>129.60000000000005</v>
      </c>
      <c r="G654" s="66">
        <v>648</v>
      </c>
    </row>
    <row r="655" spans="1:100">
      <c r="A655" s="62">
        <v>8192</v>
      </c>
      <c r="B655" s="62">
        <f t="shared" si="601"/>
        <v>21.633333333333333</v>
      </c>
      <c r="C655" s="83">
        <f t="shared" si="598"/>
        <v>14.74</v>
      </c>
      <c r="D655" s="87"/>
      <c r="E655" s="65">
        <f t="shared" si="599"/>
        <v>1.1849320248110969E+39</v>
      </c>
      <c r="F655" s="62">
        <f t="shared" si="600"/>
        <v>129.80000000000007</v>
      </c>
      <c r="G655" s="66">
        <v>649</v>
      </c>
    </row>
    <row r="656" spans="1:100">
      <c r="A656" s="62">
        <v>8192</v>
      </c>
      <c r="B656" s="62">
        <f t="shared" si="601"/>
        <v>21.666666666666668</v>
      </c>
      <c r="C656" s="83">
        <f t="shared" si="598"/>
        <v>14.74</v>
      </c>
      <c r="D656" s="87"/>
      <c r="E656" s="65">
        <f t="shared" si="599"/>
        <v>1.3611294676838131E+39</v>
      </c>
      <c r="F656" s="62">
        <f t="shared" si="600"/>
        <v>130.00000000000006</v>
      </c>
      <c r="G656" s="66">
        <v>650</v>
      </c>
    </row>
    <row r="657" spans="1:7">
      <c r="A657" s="62">
        <v>8192</v>
      </c>
      <c r="B657" s="62">
        <f t="shared" si="601"/>
        <v>21.7</v>
      </c>
      <c r="C657" s="83">
        <f t="shared" si="598"/>
        <v>14.74</v>
      </c>
      <c r="D657" s="87"/>
      <c r="E657" s="65">
        <f t="shared" si="599"/>
        <v>1.5635271804663858E+39</v>
      </c>
      <c r="F657" s="62">
        <f t="shared" si="600"/>
        <v>130.20000000000005</v>
      </c>
      <c r="G657" s="66">
        <v>651</v>
      </c>
    </row>
    <row r="658" spans="1:7">
      <c r="A658" s="62">
        <v>8192</v>
      </c>
      <c r="B658" s="62">
        <f t="shared" si="601"/>
        <v>21.733333333333334</v>
      </c>
      <c r="C658" s="83">
        <f t="shared" si="598"/>
        <v>14.74</v>
      </c>
      <c r="D658" s="87"/>
      <c r="E658" s="65">
        <f t="shared" si="599"/>
        <v>1.7960211001948896E+39</v>
      </c>
      <c r="F658" s="62">
        <f t="shared" si="600"/>
        <v>130.40000000000006</v>
      </c>
      <c r="G658" s="66">
        <v>652</v>
      </c>
    </row>
    <row r="659" spans="1:7">
      <c r="A659" s="62">
        <v>8192</v>
      </c>
      <c r="B659" s="62">
        <f t="shared" si="601"/>
        <v>21.766666666666666</v>
      </c>
      <c r="C659" s="83">
        <f t="shared" si="598"/>
        <v>14.74</v>
      </c>
      <c r="D659" s="87"/>
      <c r="E659" s="65">
        <f t="shared" si="599"/>
        <v>2.0630864833338349E+39</v>
      </c>
      <c r="F659" s="62">
        <f t="shared" si="600"/>
        <v>130.60000000000005</v>
      </c>
      <c r="G659" s="66">
        <v>653</v>
      </c>
    </row>
    <row r="660" spans="1:7">
      <c r="A660" s="62">
        <v>8192</v>
      </c>
      <c r="B660" s="62">
        <f t="shared" si="601"/>
        <v>21.8</v>
      </c>
      <c r="C660" s="83">
        <f t="shared" si="598"/>
        <v>14.74</v>
      </c>
      <c r="D660" s="87"/>
      <c r="E660" s="65">
        <f t="shared" si="599"/>
        <v>2.3698640496221941E+39</v>
      </c>
      <c r="F660" s="62">
        <f t="shared" si="600"/>
        <v>130.80000000000007</v>
      </c>
      <c r="G660" s="66">
        <v>654</v>
      </c>
    </row>
    <row r="661" spans="1:7">
      <c r="A661" s="62">
        <v>8192</v>
      </c>
      <c r="B661" s="62">
        <f t="shared" si="601"/>
        <v>21.833333333333332</v>
      </c>
      <c r="C661" s="83">
        <f t="shared" si="598"/>
        <v>14.74</v>
      </c>
      <c r="D661" s="87"/>
      <c r="E661" s="65">
        <f t="shared" si="599"/>
        <v>2.7222589353676262E+39</v>
      </c>
      <c r="F661" s="62">
        <f t="shared" si="600"/>
        <v>131.00000000000006</v>
      </c>
      <c r="G661" s="66">
        <v>655</v>
      </c>
    </row>
    <row r="662" spans="1:7">
      <c r="A662" s="62">
        <v>8192</v>
      </c>
      <c r="B662" s="62">
        <f t="shared" si="601"/>
        <v>21.866666666666667</v>
      </c>
      <c r="C662" s="83">
        <f t="shared" ref="C662:C725" si="602">IF(D662&gt;0,C661+D662,C661)</f>
        <v>14.74</v>
      </c>
      <c r="D662" s="87"/>
      <c r="E662" s="65">
        <f t="shared" si="599"/>
        <v>3.1270543609327728E+39</v>
      </c>
      <c r="F662" s="62">
        <f t="shared" si="600"/>
        <v>131.20000000000007</v>
      </c>
      <c r="G662" s="66">
        <v>656</v>
      </c>
    </row>
    <row r="663" spans="1:7">
      <c r="A663" s="62">
        <v>8192</v>
      </c>
      <c r="B663" s="62">
        <f t="shared" si="601"/>
        <v>21.9</v>
      </c>
      <c r="C663" s="83">
        <f t="shared" si="602"/>
        <v>14.74</v>
      </c>
      <c r="D663" s="87"/>
      <c r="E663" s="65">
        <f t="shared" si="599"/>
        <v>3.5920422003897811E+39</v>
      </c>
      <c r="F663" s="62">
        <f t="shared" si="600"/>
        <v>131.40000000000006</v>
      </c>
      <c r="G663" s="66">
        <v>657</v>
      </c>
    </row>
    <row r="664" spans="1:7">
      <c r="A664" s="62">
        <v>8192</v>
      </c>
      <c r="B664" s="62">
        <f t="shared" si="601"/>
        <v>21.933333333333334</v>
      </c>
      <c r="C664" s="83">
        <f t="shared" si="602"/>
        <v>14.74</v>
      </c>
      <c r="D664" s="87"/>
      <c r="E664" s="65">
        <f t="shared" si="599"/>
        <v>4.1261729666676716E+39</v>
      </c>
      <c r="F664" s="62">
        <f t="shared" si="600"/>
        <v>131.60000000000008</v>
      </c>
      <c r="G664" s="66">
        <v>658</v>
      </c>
    </row>
    <row r="665" spans="1:7">
      <c r="A665" s="62">
        <v>8192</v>
      </c>
      <c r="B665" s="62">
        <f t="shared" si="601"/>
        <v>21.966666666666665</v>
      </c>
      <c r="C665" s="83">
        <f t="shared" si="602"/>
        <v>14.74</v>
      </c>
      <c r="D665" s="87"/>
      <c r="E665" s="65">
        <f t="shared" si="599"/>
        <v>4.7397280992443905E+39</v>
      </c>
      <c r="F665" s="62">
        <f t="shared" si="600"/>
        <v>131.80000000000007</v>
      </c>
      <c r="G665" s="66">
        <v>659</v>
      </c>
    </row>
    <row r="666" spans="1:7">
      <c r="A666" s="62">
        <v>8192</v>
      </c>
      <c r="B666" s="62">
        <f t="shared" si="601"/>
        <v>22</v>
      </c>
      <c r="C666" s="83">
        <f t="shared" si="602"/>
        <v>14.74</v>
      </c>
      <c r="D666" s="87"/>
      <c r="E666" s="65">
        <f t="shared" si="599"/>
        <v>5.4445178707352548E+39</v>
      </c>
      <c r="F666" s="62">
        <f t="shared" si="600"/>
        <v>132.00000000000009</v>
      </c>
      <c r="G666" s="66">
        <v>660</v>
      </c>
    </row>
    <row r="667" spans="1:7">
      <c r="A667" s="62">
        <v>8192</v>
      </c>
      <c r="B667" s="62">
        <f t="shared" si="601"/>
        <v>22.033333333333335</v>
      </c>
      <c r="C667" s="83">
        <f t="shared" si="602"/>
        <v>14.74</v>
      </c>
      <c r="D667" s="87"/>
      <c r="E667" s="65">
        <f t="shared" si="599"/>
        <v>6.2541087218655468E+39</v>
      </c>
      <c r="F667" s="62">
        <f t="shared" si="600"/>
        <v>132.20000000000007</v>
      </c>
      <c r="G667" s="66">
        <v>661</v>
      </c>
    </row>
    <row r="668" spans="1:7">
      <c r="A668" s="62">
        <v>8192</v>
      </c>
      <c r="B668" s="62">
        <f t="shared" si="601"/>
        <v>22.066666666666666</v>
      </c>
      <c r="C668" s="83">
        <f t="shared" si="602"/>
        <v>14.74</v>
      </c>
      <c r="D668" s="87"/>
      <c r="E668" s="65">
        <f t="shared" si="599"/>
        <v>7.1840844007795634E+39</v>
      </c>
      <c r="F668" s="62">
        <f t="shared" si="600"/>
        <v>132.40000000000009</v>
      </c>
      <c r="G668" s="66">
        <v>662</v>
      </c>
    </row>
    <row r="669" spans="1:7">
      <c r="A669" s="62">
        <v>8192</v>
      </c>
      <c r="B669" s="62">
        <f t="shared" si="601"/>
        <v>22.1</v>
      </c>
      <c r="C669" s="83">
        <f t="shared" si="602"/>
        <v>14.74</v>
      </c>
      <c r="D669" s="87"/>
      <c r="E669" s="65">
        <f t="shared" si="599"/>
        <v>8.2523459333353455E+39</v>
      </c>
      <c r="F669" s="62">
        <f t="shared" si="600"/>
        <v>132.60000000000008</v>
      </c>
      <c r="G669" s="66">
        <v>663</v>
      </c>
    </row>
    <row r="670" spans="1:7">
      <c r="A670" s="62">
        <v>8192</v>
      </c>
      <c r="B670" s="62">
        <f t="shared" si="601"/>
        <v>22.133333333333333</v>
      </c>
      <c r="C670" s="83">
        <f t="shared" si="602"/>
        <v>14.74</v>
      </c>
      <c r="D670" s="87"/>
      <c r="E670" s="65">
        <f t="shared" si="599"/>
        <v>9.4794561984887823E+39</v>
      </c>
      <c r="F670" s="62">
        <f t="shared" si="600"/>
        <v>132.80000000000007</v>
      </c>
      <c r="G670" s="66">
        <v>664</v>
      </c>
    </row>
    <row r="671" spans="1:7">
      <c r="A671" s="62">
        <v>8192</v>
      </c>
      <c r="B671" s="62">
        <f t="shared" si="601"/>
        <v>22.166666666666668</v>
      </c>
      <c r="C671" s="83">
        <f t="shared" si="602"/>
        <v>14.74</v>
      </c>
      <c r="D671" s="87"/>
      <c r="E671" s="65">
        <f t="shared" si="599"/>
        <v>1.0889035741470514E+40</v>
      </c>
      <c r="F671" s="62">
        <f t="shared" si="600"/>
        <v>133.00000000000009</v>
      </c>
      <c r="G671" s="66">
        <v>665</v>
      </c>
    </row>
    <row r="672" spans="1:7">
      <c r="A672" s="62">
        <v>8192</v>
      </c>
      <c r="B672" s="62">
        <f t="shared" si="601"/>
        <v>22.2</v>
      </c>
      <c r="C672" s="83">
        <f t="shared" si="602"/>
        <v>14.74</v>
      </c>
      <c r="D672" s="87"/>
      <c r="E672" s="65">
        <f t="shared" si="599"/>
        <v>1.2508217443731098E+40</v>
      </c>
      <c r="F672" s="62">
        <f t="shared" si="600"/>
        <v>133.20000000000007</v>
      </c>
      <c r="G672" s="66">
        <v>666</v>
      </c>
    </row>
    <row r="673" spans="1:7">
      <c r="A673" s="62">
        <v>8192</v>
      </c>
      <c r="B673" s="62">
        <f t="shared" si="601"/>
        <v>22.233333333333334</v>
      </c>
      <c r="C673" s="83">
        <f t="shared" si="602"/>
        <v>14.74</v>
      </c>
      <c r="D673" s="87"/>
      <c r="E673" s="65">
        <f t="shared" si="599"/>
        <v>1.4368168801559132E+40</v>
      </c>
      <c r="F673" s="62">
        <f t="shared" si="600"/>
        <v>133.40000000000006</v>
      </c>
      <c r="G673" s="66">
        <v>667</v>
      </c>
    </row>
    <row r="674" spans="1:7">
      <c r="A674" s="62">
        <v>8192</v>
      </c>
      <c r="B674" s="62">
        <f t="shared" si="601"/>
        <v>22.266666666666666</v>
      </c>
      <c r="C674" s="83">
        <f t="shared" si="602"/>
        <v>14.74</v>
      </c>
      <c r="D674" s="87"/>
      <c r="E674" s="65">
        <f t="shared" ref="E674:E737" si="603">POWER($F$1,G674)</f>
        <v>1.6504691866670698E+40</v>
      </c>
      <c r="F674" s="62">
        <f t="shared" ref="F674:F737" si="604">LOG(E674,2)</f>
        <v>133.60000000000008</v>
      </c>
      <c r="G674" s="66">
        <v>668</v>
      </c>
    </row>
    <row r="675" spans="1:7">
      <c r="A675" s="62">
        <v>8192</v>
      </c>
      <c r="B675" s="62">
        <f t="shared" si="601"/>
        <v>22.3</v>
      </c>
      <c r="C675" s="83">
        <f t="shared" si="602"/>
        <v>14.74</v>
      </c>
      <c r="D675" s="87"/>
      <c r="E675" s="65">
        <f t="shared" si="603"/>
        <v>1.8958912396977574E+40</v>
      </c>
      <c r="F675" s="62">
        <f t="shared" si="604"/>
        <v>133.80000000000007</v>
      </c>
      <c r="G675" s="66">
        <v>669</v>
      </c>
    </row>
    <row r="676" spans="1:7">
      <c r="A676" s="62">
        <v>8192</v>
      </c>
      <c r="B676" s="62">
        <f t="shared" si="601"/>
        <v>22.333333333333332</v>
      </c>
      <c r="C676" s="83">
        <f t="shared" si="602"/>
        <v>14.74</v>
      </c>
      <c r="D676" s="87"/>
      <c r="E676" s="65">
        <f t="shared" si="603"/>
        <v>2.1778071482941029E+40</v>
      </c>
      <c r="F676" s="62">
        <f t="shared" si="604"/>
        <v>134.00000000000009</v>
      </c>
      <c r="G676" s="66">
        <v>670</v>
      </c>
    </row>
    <row r="677" spans="1:7">
      <c r="A677" s="62">
        <v>8192</v>
      </c>
      <c r="B677" s="62">
        <f t="shared" si="601"/>
        <v>22.366666666666667</v>
      </c>
      <c r="C677" s="83">
        <f t="shared" si="602"/>
        <v>14.74</v>
      </c>
      <c r="D677" s="87"/>
      <c r="E677" s="65">
        <f t="shared" si="603"/>
        <v>2.5016434887462207E+40</v>
      </c>
      <c r="F677" s="62">
        <f t="shared" si="604"/>
        <v>134.20000000000007</v>
      </c>
      <c r="G677" s="66">
        <v>671</v>
      </c>
    </row>
    <row r="678" spans="1:7">
      <c r="A678" s="62">
        <v>8192</v>
      </c>
      <c r="B678" s="62">
        <f t="shared" si="601"/>
        <v>22.4</v>
      </c>
      <c r="C678" s="83">
        <f t="shared" si="602"/>
        <v>14.74</v>
      </c>
      <c r="D678" s="87"/>
      <c r="E678" s="65">
        <f t="shared" si="603"/>
        <v>2.8736337603118273E+40</v>
      </c>
      <c r="F678" s="62">
        <f t="shared" si="604"/>
        <v>134.40000000000006</v>
      </c>
      <c r="G678" s="66">
        <v>672</v>
      </c>
    </row>
    <row r="679" spans="1:7">
      <c r="A679" s="62">
        <v>8192</v>
      </c>
      <c r="B679" s="62">
        <f t="shared" si="601"/>
        <v>22.433333333333334</v>
      </c>
      <c r="C679" s="83">
        <f t="shared" si="602"/>
        <v>14.74</v>
      </c>
      <c r="D679" s="87"/>
      <c r="E679" s="65">
        <f t="shared" si="603"/>
        <v>3.3009383733341411E+40</v>
      </c>
      <c r="F679" s="62">
        <f t="shared" si="604"/>
        <v>134.60000000000008</v>
      </c>
      <c r="G679" s="66">
        <v>673</v>
      </c>
    </row>
    <row r="680" spans="1:7">
      <c r="A680" s="62">
        <v>8192</v>
      </c>
      <c r="B680" s="62">
        <f t="shared" si="601"/>
        <v>22.466666666666665</v>
      </c>
      <c r="C680" s="83">
        <f t="shared" si="602"/>
        <v>14.74</v>
      </c>
      <c r="D680" s="87"/>
      <c r="E680" s="65">
        <f t="shared" si="603"/>
        <v>3.7917824793955163E+40</v>
      </c>
      <c r="F680" s="62">
        <f t="shared" si="604"/>
        <v>134.80000000000007</v>
      </c>
      <c r="G680" s="66">
        <v>674</v>
      </c>
    </row>
    <row r="681" spans="1:7">
      <c r="A681" s="62">
        <v>8192</v>
      </c>
      <c r="B681" s="62">
        <f t="shared" si="601"/>
        <v>22.5</v>
      </c>
      <c r="C681" s="83">
        <f t="shared" si="602"/>
        <v>14.74</v>
      </c>
      <c r="D681" s="87"/>
      <c r="E681" s="65">
        <f t="shared" si="603"/>
        <v>4.3556142965882096E+40</v>
      </c>
      <c r="F681" s="62">
        <f t="shared" si="604"/>
        <v>135.00000000000006</v>
      </c>
      <c r="G681" s="66">
        <v>675</v>
      </c>
    </row>
    <row r="682" spans="1:7">
      <c r="A682" s="62">
        <v>8192</v>
      </c>
      <c r="B682" s="62">
        <f t="shared" si="601"/>
        <v>22.533333333333335</v>
      </c>
      <c r="C682" s="83">
        <f t="shared" si="602"/>
        <v>14.74</v>
      </c>
      <c r="D682" s="87"/>
      <c r="E682" s="65">
        <f t="shared" si="603"/>
        <v>5.0032869774924433E+40</v>
      </c>
      <c r="F682" s="62">
        <f t="shared" si="604"/>
        <v>135.20000000000007</v>
      </c>
      <c r="G682" s="66">
        <v>676</v>
      </c>
    </row>
    <row r="683" spans="1:7">
      <c r="A683" s="62">
        <v>8192</v>
      </c>
      <c r="B683" s="62">
        <f t="shared" si="601"/>
        <v>22.566666666666666</v>
      </c>
      <c r="C683" s="83">
        <f t="shared" si="602"/>
        <v>14.74</v>
      </c>
      <c r="D683" s="87"/>
      <c r="E683" s="65">
        <f t="shared" si="603"/>
        <v>5.7472675206236565E+40</v>
      </c>
      <c r="F683" s="62">
        <f t="shared" si="604"/>
        <v>135.40000000000006</v>
      </c>
      <c r="G683" s="66">
        <v>677</v>
      </c>
    </row>
    <row r="684" spans="1:7">
      <c r="A684" s="62">
        <v>8192</v>
      </c>
      <c r="B684" s="62">
        <f t="shared" si="601"/>
        <v>22.6</v>
      </c>
      <c r="C684" s="83">
        <f t="shared" si="602"/>
        <v>14.74</v>
      </c>
      <c r="D684" s="87"/>
      <c r="E684" s="65">
        <f t="shared" si="603"/>
        <v>6.6018767466682832E+40</v>
      </c>
      <c r="F684" s="62">
        <f t="shared" si="604"/>
        <v>135.60000000000008</v>
      </c>
      <c r="G684" s="66">
        <v>678</v>
      </c>
    </row>
    <row r="685" spans="1:7">
      <c r="A685" s="62">
        <v>8192</v>
      </c>
      <c r="B685" s="62">
        <f t="shared" si="601"/>
        <v>22.633333333333333</v>
      </c>
      <c r="C685" s="83">
        <f t="shared" si="602"/>
        <v>14.74</v>
      </c>
      <c r="D685" s="87"/>
      <c r="E685" s="65">
        <f t="shared" si="603"/>
        <v>7.5835649587910355E+40</v>
      </c>
      <c r="F685" s="62">
        <f t="shared" si="604"/>
        <v>135.80000000000007</v>
      </c>
      <c r="G685" s="66">
        <v>679</v>
      </c>
    </row>
    <row r="686" spans="1:7">
      <c r="A686" s="62">
        <v>8192</v>
      </c>
      <c r="B686" s="62">
        <f t="shared" si="601"/>
        <v>22.666666666666668</v>
      </c>
      <c r="C686" s="83">
        <f t="shared" si="602"/>
        <v>14.74</v>
      </c>
      <c r="D686" s="87"/>
      <c r="E686" s="65">
        <f t="shared" si="603"/>
        <v>8.7112285931764193E+40</v>
      </c>
      <c r="F686" s="62">
        <f t="shared" si="604"/>
        <v>136.00000000000006</v>
      </c>
      <c r="G686" s="66">
        <v>680</v>
      </c>
    </row>
    <row r="687" spans="1:7">
      <c r="A687" s="62">
        <v>8192</v>
      </c>
      <c r="B687" s="62">
        <f t="shared" si="601"/>
        <v>22.7</v>
      </c>
      <c r="C687" s="83">
        <f t="shared" si="602"/>
        <v>14.74</v>
      </c>
      <c r="D687" s="87"/>
      <c r="E687" s="65">
        <f t="shared" si="603"/>
        <v>1.000657395498489E+41</v>
      </c>
      <c r="F687" s="62">
        <f t="shared" si="604"/>
        <v>136.20000000000007</v>
      </c>
      <c r="G687" s="66">
        <v>681</v>
      </c>
    </row>
    <row r="688" spans="1:7">
      <c r="A688" s="62">
        <v>8192</v>
      </c>
      <c r="B688" s="62">
        <f t="shared" si="601"/>
        <v>22.733333333333334</v>
      </c>
      <c r="C688" s="83">
        <f t="shared" si="602"/>
        <v>14.74</v>
      </c>
      <c r="D688" s="87"/>
      <c r="E688" s="65">
        <f t="shared" si="603"/>
        <v>1.1494535041247317E+41</v>
      </c>
      <c r="F688" s="62">
        <f t="shared" si="604"/>
        <v>136.40000000000006</v>
      </c>
      <c r="G688" s="66">
        <v>682</v>
      </c>
    </row>
    <row r="689" spans="1:7">
      <c r="A689" s="62">
        <v>8192</v>
      </c>
      <c r="B689" s="62">
        <f t="shared" si="601"/>
        <v>22.766666666666666</v>
      </c>
      <c r="C689" s="83">
        <f t="shared" si="602"/>
        <v>14.74</v>
      </c>
      <c r="D689" s="87"/>
      <c r="E689" s="65">
        <f t="shared" si="603"/>
        <v>1.3203753493336572E+41</v>
      </c>
      <c r="F689" s="62">
        <f t="shared" si="604"/>
        <v>136.60000000000005</v>
      </c>
      <c r="G689" s="66">
        <v>683</v>
      </c>
    </row>
    <row r="690" spans="1:7">
      <c r="A690" s="62">
        <v>8192</v>
      </c>
      <c r="B690" s="62">
        <f t="shared" si="601"/>
        <v>22.8</v>
      </c>
      <c r="C690" s="83">
        <f t="shared" si="602"/>
        <v>14.74</v>
      </c>
      <c r="D690" s="87"/>
      <c r="E690" s="65">
        <f t="shared" si="603"/>
        <v>1.5167129917582075E+41</v>
      </c>
      <c r="F690" s="62">
        <f t="shared" si="604"/>
        <v>136.80000000000007</v>
      </c>
      <c r="G690" s="66">
        <v>684</v>
      </c>
    </row>
    <row r="691" spans="1:7">
      <c r="A691" s="62">
        <v>8192</v>
      </c>
      <c r="B691" s="62">
        <f t="shared" si="601"/>
        <v>22.833333333333332</v>
      </c>
      <c r="C691" s="83">
        <f t="shared" si="602"/>
        <v>14.74</v>
      </c>
      <c r="D691" s="87"/>
      <c r="E691" s="65">
        <f t="shared" si="603"/>
        <v>1.7422457186352842E+41</v>
      </c>
      <c r="F691" s="62">
        <f t="shared" si="604"/>
        <v>137.00000000000006</v>
      </c>
      <c r="G691" s="66">
        <v>685</v>
      </c>
    </row>
    <row r="692" spans="1:7">
      <c r="A692" s="62">
        <v>8192</v>
      </c>
      <c r="B692" s="62">
        <f t="shared" si="601"/>
        <v>22.866666666666667</v>
      </c>
      <c r="C692" s="83">
        <f t="shared" si="602"/>
        <v>14.74</v>
      </c>
      <c r="D692" s="87"/>
      <c r="E692" s="65">
        <f t="shared" si="603"/>
        <v>2.0013147909969785E+41</v>
      </c>
      <c r="F692" s="62">
        <f t="shared" si="604"/>
        <v>137.20000000000007</v>
      </c>
      <c r="G692" s="66">
        <v>686</v>
      </c>
    </row>
    <row r="693" spans="1:7">
      <c r="A693" s="62">
        <v>8192</v>
      </c>
      <c r="B693" s="62">
        <f t="shared" si="601"/>
        <v>22.9</v>
      </c>
      <c r="C693" s="83">
        <f t="shared" si="602"/>
        <v>14.74</v>
      </c>
      <c r="D693" s="87"/>
      <c r="E693" s="65">
        <f t="shared" si="603"/>
        <v>2.2989070082494641E+41</v>
      </c>
      <c r="F693" s="62">
        <f t="shared" si="604"/>
        <v>137.40000000000006</v>
      </c>
      <c r="G693" s="66">
        <v>687</v>
      </c>
    </row>
    <row r="694" spans="1:7">
      <c r="A694" s="62">
        <v>8192</v>
      </c>
      <c r="B694" s="62">
        <f t="shared" si="601"/>
        <v>22.933333333333334</v>
      </c>
      <c r="C694" s="83">
        <f t="shared" si="602"/>
        <v>14.74</v>
      </c>
      <c r="D694" s="87"/>
      <c r="E694" s="65">
        <f t="shared" si="603"/>
        <v>2.6407506986673148E+41</v>
      </c>
      <c r="F694" s="62">
        <f t="shared" si="604"/>
        <v>137.60000000000005</v>
      </c>
      <c r="G694" s="66">
        <v>688</v>
      </c>
    </row>
    <row r="695" spans="1:7">
      <c r="A695" s="62">
        <v>8192</v>
      </c>
      <c r="B695" s="62">
        <f t="shared" si="601"/>
        <v>22.966666666666665</v>
      </c>
      <c r="C695" s="83">
        <f t="shared" si="602"/>
        <v>14.74</v>
      </c>
      <c r="D695" s="87"/>
      <c r="E695" s="65">
        <f t="shared" si="603"/>
        <v>3.0334259835164161E+41</v>
      </c>
      <c r="F695" s="62">
        <f t="shared" si="604"/>
        <v>137.80000000000007</v>
      </c>
      <c r="G695" s="66">
        <v>689</v>
      </c>
    </row>
    <row r="696" spans="1:7">
      <c r="A696" s="62">
        <v>8192</v>
      </c>
      <c r="B696" s="62">
        <f t="shared" si="601"/>
        <v>23</v>
      </c>
      <c r="C696" s="83">
        <f t="shared" si="602"/>
        <v>14.74</v>
      </c>
      <c r="D696" s="87"/>
      <c r="E696" s="65">
        <f t="shared" si="603"/>
        <v>3.48449143727057E+41</v>
      </c>
      <c r="F696" s="62">
        <f t="shared" si="604"/>
        <v>138.00000000000006</v>
      </c>
      <c r="G696" s="66">
        <v>690</v>
      </c>
    </row>
    <row r="697" spans="1:7">
      <c r="A697" s="62">
        <v>8192</v>
      </c>
      <c r="B697" s="62">
        <f t="shared" si="601"/>
        <v>23.033333333333335</v>
      </c>
      <c r="C697" s="83">
        <f t="shared" si="602"/>
        <v>14.74</v>
      </c>
      <c r="D697" s="87"/>
      <c r="E697" s="65">
        <f t="shared" si="603"/>
        <v>4.0026295819939585E+41</v>
      </c>
      <c r="F697" s="62">
        <f t="shared" si="604"/>
        <v>138.20000000000007</v>
      </c>
      <c r="G697" s="66">
        <v>691</v>
      </c>
    </row>
    <row r="698" spans="1:7">
      <c r="A698" s="62">
        <v>8192</v>
      </c>
      <c r="B698" s="62">
        <f t="shared" si="601"/>
        <v>23.066666666666666</v>
      </c>
      <c r="C698" s="83">
        <f t="shared" si="602"/>
        <v>14.74</v>
      </c>
      <c r="D698" s="87"/>
      <c r="E698" s="65">
        <f t="shared" si="603"/>
        <v>4.5978140164989298E+41</v>
      </c>
      <c r="F698" s="62">
        <f t="shared" si="604"/>
        <v>138.40000000000006</v>
      </c>
      <c r="G698" s="66">
        <v>692</v>
      </c>
    </row>
    <row r="699" spans="1:7">
      <c r="A699" s="62">
        <v>8192</v>
      </c>
      <c r="B699" s="62">
        <f t="shared" si="601"/>
        <v>23.1</v>
      </c>
      <c r="C699" s="83">
        <f t="shared" si="602"/>
        <v>14.74</v>
      </c>
      <c r="D699" s="87"/>
      <c r="E699" s="65">
        <f t="shared" si="603"/>
        <v>5.281501397334632E+41</v>
      </c>
      <c r="F699" s="62">
        <f t="shared" si="604"/>
        <v>138.60000000000008</v>
      </c>
      <c r="G699" s="66">
        <v>693</v>
      </c>
    </row>
    <row r="700" spans="1:7">
      <c r="A700" s="62">
        <v>8192</v>
      </c>
      <c r="B700" s="62">
        <f t="shared" si="601"/>
        <v>23.133333333333333</v>
      </c>
      <c r="C700" s="83">
        <f t="shared" si="602"/>
        <v>14.74</v>
      </c>
      <c r="D700" s="87"/>
      <c r="E700" s="65">
        <f t="shared" si="603"/>
        <v>6.066851967032833E+41</v>
      </c>
      <c r="F700" s="62">
        <f t="shared" si="604"/>
        <v>138.80000000000007</v>
      </c>
      <c r="G700" s="66">
        <v>694</v>
      </c>
    </row>
    <row r="701" spans="1:7">
      <c r="A701" s="62">
        <v>8192</v>
      </c>
      <c r="B701" s="62">
        <f t="shared" si="601"/>
        <v>23.166666666666668</v>
      </c>
      <c r="C701" s="83">
        <f t="shared" si="602"/>
        <v>14.74</v>
      </c>
      <c r="D701" s="87"/>
      <c r="E701" s="65">
        <f t="shared" si="603"/>
        <v>6.9689828745411431E+41</v>
      </c>
      <c r="F701" s="62">
        <f t="shared" si="604"/>
        <v>139.00000000000006</v>
      </c>
      <c r="G701" s="66">
        <v>695</v>
      </c>
    </row>
    <row r="702" spans="1:7">
      <c r="A702" s="62">
        <v>8192</v>
      </c>
      <c r="B702" s="62">
        <f t="shared" si="601"/>
        <v>23.2</v>
      </c>
      <c r="C702" s="83">
        <f t="shared" si="602"/>
        <v>14.74</v>
      </c>
      <c r="D702" s="87"/>
      <c r="E702" s="65">
        <f t="shared" si="603"/>
        <v>8.00525916398792E+41</v>
      </c>
      <c r="F702" s="62">
        <f t="shared" si="604"/>
        <v>139.20000000000007</v>
      </c>
      <c r="G702" s="66">
        <v>696</v>
      </c>
    </row>
    <row r="703" spans="1:7">
      <c r="A703" s="62">
        <v>8192</v>
      </c>
      <c r="B703" s="62">
        <f t="shared" si="601"/>
        <v>23.233333333333334</v>
      </c>
      <c r="C703" s="83">
        <f t="shared" si="602"/>
        <v>14.74</v>
      </c>
      <c r="D703" s="87"/>
      <c r="E703" s="65">
        <f t="shared" si="603"/>
        <v>9.1956280329978659E+41</v>
      </c>
      <c r="F703" s="62">
        <f t="shared" si="604"/>
        <v>139.40000000000006</v>
      </c>
      <c r="G703" s="66">
        <v>697</v>
      </c>
    </row>
    <row r="704" spans="1:7">
      <c r="A704" s="62">
        <v>8192</v>
      </c>
      <c r="B704" s="62">
        <f t="shared" si="601"/>
        <v>23.266666666666666</v>
      </c>
      <c r="C704" s="83">
        <f t="shared" si="602"/>
        <v>14.74</v>
      </c>
      <c r="D704" s="87"/>
      <c r="E704" s="65">
        <f t="shared" si="603"/>
        <v>1.0563002794669265E+42</v>
      </c>
      <c r="F704" s="62">
        <f t="shared" si="604"/>
        <v>139.60000000000008</v>
      </c>
      <c r="G704" s="66">
        <v>698</v>
      </c>
    </row>
    <row r="705" spans="1:7">
      <c r="A705" s="62">
        <v>8192</v>
      </c>
      <c r="B705" s="62">
        <f t="shared" si="601"/>
        <v>23.3</v>
      </c>
      <c r="C705" s="83">
        <f t="shared" si="602"/>
        <v>14.74</v>
      </c>
      <c r="D705" s="87"/>
      <c r="E705" s="65">
        <f t="shared" si="603"/>
        <v>1.2133703934065671E+42</v>
      </c>
      <c r="F705" s="62">
        <f t="shared" si="604"/>
        <v>139.80000000000007</v>
      </c>
      <c r="G705" s="66">
        <v>699</v>
      </c>
    </row>
    <row r="706" spans="1:7">
      <c r="A706" s="62">
        <v>8192</v>
      </c>
      <c r="B706" s="62">
        <f t="shared" si="601"/>
        <v>23.333333333333332</v>
      </c>
      <c r="C706" s="83">
        <f t="shared" si="602"/>
        <v>14.74</v>
      </c>
      <c r="D706" s="87"/>
      <c r="E706" s="65">
        <f t="shared" si="603"/>
        <v>1.3937965749082289E+42</v>
      </c>
      <c r="F706" s="62">
        <f t="shared" si="604"/>
        <v>140.00000000000009</v>
      </c>
      <c r="G706" s="66">
        <v>700</v>
      </c>
    </row>
    <row r="707" spans="1:7">
      <c r="A707" s="62">
        <v>8192</v>
      </c>
      <c r="B707" s="62">
        <f t="shared" si="601"/>
        <v>23.366666666666667</v>
      </c>
      <c r="C707" s="83">
        <f t="shared" si="602"/>
        <v>14.74</v>
      </c>
      <c r="D707" s="87"/>
      <c r="E707" s="65">
        <f t="shared" si="603"/>
        <v>1.6010518327975843E+42</v>
      </c>
      <c r="F707" s="62">
        <f t="shared" si="604"/>
        <v>140.20000000000007</v>
      </c>
      <c r="G707" s="66">
        <v>701</v>
      </c>
    </row>
    <row r="708" spans="1:7">
      <c r="A708" s="62">
        <v>8192</v>
      </c>
      <c r="B708" s="62">
        <f t="shared" si="601"/>
        <v>23.4</v>
      </c>
      <c r="C708" s="83">
        <f t="shared" si="602"/>
        <v>14.74</v>
      </c>
      <c r="D708" s="87"/>
      <c r="E708" s="65">
        <f t="shared" si="603"/>
        <v>1.8391256065995732E+42</v>
      </c>
      <c r="F708" s="62">
        <f t="shared" si="604"/>
        <v>140.40000000000009</v>
      </c>
      <c r="G708" s="66">
        <v>702</v>
      </c>
    </row>
    <row r="709" spans="1:7">
      <c r="A709" s="62">
        <v>8192</v>
      </c>
      <c r="B709" s="62">
        <f t="shared" si="601"/>
        <v>23.433333333333334</v>
      </c>
      <c r="C709" s="83">
        <f t="shared" si="602"/>
        <v>14.74</v>
      </c>
      <c r="D709" s="87"/>
      <c r="E709" s="65">
        <f t="shared" si="603"/>
        <v>2.1126005589338543E+42</v>
      </c>
      <c r="F709" s="62">
        <f t="shared" si="604"/>
        <v>140.60000000000008</v>
      </c>
      <c r="G709" s="66">
        <v>703</v>
      </c>
    </row>
    <row r="710" spans="1:7">
      <c r="A710" s="62">
        <v>8192</v>
      </c>
      <c r="B710" s="62">
        <f t="shared" si="601"/>
        <v>23.466666666666665</v>
      </c>
      <c r="C710" s="83">
        <f t="shared" si="602"/>
        <v>14.74</v>
      </c>
      <c r="D710" s="87"/>
      <c r="E710" s="65">
        <f t="shared" si="603"/>
        <v>2.4267407868131354E+42</v>
      </c>
      <c r="F710" s="62">
        <f t="shared" si="604"/>
        <v>140.80000000000007</v>
      </c>
      <c r="G710" s="66">
        <v>704</v>
      </c>
    </row>
    <row r="711" spans="1:7">
      <c r="A711" s="62">
        <v>8192</v>
      </c>
      <c r="B711" s="62">
        <f t="shared" ref="B711:B774" si="605">G711/30</f>
        <v>23.5</v>
      </c>
      <c r="C711" s="83">
        <f t="shared" si="602"/>
        <v>14.74</v>
      </c>
      <c r="D711" s="87"/>
      <c r="E711" s="65">
        <f t="shared" si="603"/>
        <v>2.7875931498164591E+42</v>
      </c>
      <c r="F711" s="62">
        <f t="shared" si="604"/>
        <v>141.00000000000009</v>
      </c>
      <c r="G711" s="66">
        <v>705</v>
      </c>
    </row>
    <row r="712" spans="1:7">
      <c r="A712" s="62">
        <v>8192</v>
      </c>
      <c r="B712" s="62">
        <f t="shared" si="605"/>
        <v>23.533333333333335</v>
      </c>
      <c r="C712" s="83">
        <f t="shared" si="602"/>
        <v>14.74</v>
      </c>
      <c r="D712" s="87"/>
      <c r="E712" s="65">
        <f t="shared" si="603"/>
        <v>3.2021036655951705E+42</v>
      </c>
      <c r="F712" s="62">
        <f t="shared" si="604"/>
        <v>141.20000000000007</v>
      </c>
      <c r="G712" s="66">
        <v>706</v>
      </c>
    </row>
    <row r="713" spans="1:7">
      <c r="A713" s="62">
        <v>8192</v>
      </c>
      <c r="B713" s="62">
        <f t="shared" si="605"/>
        <v>23.566666666666666</v>
      </c>
      <c r="C713" s="83">
        <f t="shared" si="602"/>
        <v>14.74</v>
      </c>
      <c r="D713" s="87"/>
      <c r="E713" s="65">
        <f t="shared" si="603"/>
        <v>3.6782512131991482E+42</v>
      </c>
      <c r="F713" s="62">
        <f t="shared" si="604"/>
        <v>141.40000000000009</v>
      </c>
      <c r="G713" s="66">
        <v>707</v>
      </c>
    </row>
    <row r="714" spans="1:7">
      <c r="A714" s="62">
        <v>8192</v>
      </c>
      <c r="B714" s="62">
        <f t="shared" si="605"/>
        <v>23.6</v>
      </c>
      <c r="C714" s="83">
        <f t="shared" si="602"/>
        <v>14.74</v>
      </c>
      <c r="D714" s="87"/>
      <c r="E714" s="65">
        <f t="shared" si="603"/>
        <v>4.2252011178677105E+42</v>
      </c>
      <c r="F714" s="62">
        <f t="shared" si="604"/>
        <v>141.60000000000008</v>
      </c>
      <c r="G714" s="66">
        <v>708</v>
      </c>
    </row>
    <row r="715" spans="1:7">
      <c r="A715" s="62">
        <v>8192</v>
      </c>
      <c r="B715" s="62">
        <f t="shared" si="605"/>
        <v>23.633333333333333</v>
      </c>
      <c r="C715" s="83">
        <f t="shared" si="602"/>
        <v>14.74</v>
      </c>
      <c r="D715" s="87"/>
      <c r="E715" s="65">
        <f t="shared" si="603"/>
        <v>4.8534815736262714E+42</v>
      </c>
      <c r="F715" s="62">
        <f t="shared" si="604"/>
        <v>141.80000000000007</v>
      </c>
      <c r="G715" s="66">
        <v>709</v>
      </c>
    </row>
    <row r="716" spans="1:7">
      <c r="A716" s="62">
        <v>8192</v>
      </c>
      <c r="B716" s="62">
        <f t="shared" si="605"/>
        <v>23.666666666666668</v>
      </c>
      <c r="C716" s="83">
        <f t="shared" si="602"/>
        <v>14.74</v>
      </c>
      <c r="D716" s="87"/>
      <c r="E716" s="65">
        <f t="shared" si="603"/>
        <v>5.5751862996329195E+42</v>
      </c>
      <c r="F716" s="62">
        <f t="shared" si="604"/>
        <v>142.00000000000009</v>
      </c>
      <c r="G716" s="66">
        <v>710</v>
      </c>
    </row>
    <row r="717" spans="1:7">
      <c r="A717" s="62">
        <v>8192</v>
      </c>
      <c r="B717" s="62">
        <f t="shared" si="605"/>
        <v>23.7</v>
      </c>
      <c r="C717" s="83">
        <f t="shared" si="602"/>
        <v>14.74</v>
      </c>
      <c r="D717" s="87"/>
      <c r="E717" s="65">
        <f t="shared" si="603"/>
        <v>6.4042073311903422E+42</v>
      </c>
      <c r="F717" s="62">
        <f t="shared" si="604"/>
        <v>142.20000000000007</v>
      </c>
      <c r="G717" s="66">
        <v>711</v>
      </c>
    </row>
    <row r="718" spans="1:7">
      <c r="A718" s="62">
        <v>8192</v>
      </c>
      <c r="B718" s="62">
        <f t="shared" si="605"/>
        <v>23.733333333333334</v>
      </c>
      <c r="C718" s="83">
        <f t="shared" si="602"/>
        <v>14.74</v>
      </c>
      <c r="D718" s="87"/>
      <c r="E718" s="65">
        <f t="shared" si="603"/>
        <v>7.3565024263982977E+42</v>
      </c>
      <c r="F718" s="62">
        <f t="shared" si="604"/>
        <v>142.40000000000006</v>
      </c>
      <c r="G718" s="66">
        <v>712</v>
      </c>
    </row>
    <row r="719" spans="1:7">
      <c r="A719" s="62">
        <v>8192</v>
      </c>
      <c r="B719" s="62">
        <f t="shared" si="605"/>
        <v>23.766666666666666</v>
      </c>
      <c r="C719" s="83">
        <f t="shared" si="602"/>
        <v>14.74</v>
      </c>
      <c r="D719" s="87"/>
      <c r="E719" s="65">
        <f t="shared" si="603"/>
        <v>8.4504022357354223E+42</v>
      </c>
      <c r="F719" s="62">
        <f t="shared" si="604"/>
        <v>142.60000000000008</v>
      </c>
      <c r="G719" s="66">
        <v>713</v>
      </c>
    </row>
    <row r="720" spans="1:7">
      <c r="A720" s="62">
        <v>8192</v>
      </c>
      <c r="B720" s="62">
        <f t="shared" si="605"/>
        <v>23.8</v>
      </c>
      <c r="C720" s="83">
        <f t="shared" si="602"/>
        <v>14.74</v>
      </c>
      <c r="D720" s="87"/>
      <c r="E720" s="65">
        <f t="shared" si="603"/>
        <v>9.7069631472525477E+42</v>
      </c>
      <c r="F720" s="62">
        <f t="shared" si="604"/>
        <v>142.80000000000007</v>
      </c>
      <c r="G720" s="66">
        <v>714</v>
      </c>
    </row>
    <row r="721" spans="1:7">
      <c r="A721" s="62">
        <v>8192</v>
      </c>
      <c r="B721" s="62">
        <f t="shared" si="605"/>
        <v>23.833333333333332</v>
      </c>
      <c r="C721" s="83">
        <f t="shared" si="602"/>
        <v>14.74</v>
      </c>
      <c r="D721" s="87"/>
      <c r="E721" s="65">
        <f t="shared" si="603"/>
        <v>1.1150372599265841E+43</v>
      </c>
      <c r="F721" s="62">
        <f t="shared" si="604"/>
        <v>143.00000000000009</v>
      </c>
      <c r="G721" s="66">
        <v>715</v>
      </c>
    </row>
    <row r="722" spans="1:7">
      <c r="A722" s="62">
        <v>8192</v>
      </c>
      <c r="B722" s="62">
        <f t="shared" si="605"/>
        <v>23.866666666666667</v>
      </c>
      <c r="C722" s="83">
        <f t="shared" si="602"/>
        <v>14.74</v>
      </c>
      <c r="D722" s="87"/>
      <c r="E722" s="65">
        <f t="shared" si="603"/>
        <v>1.2808414662380689E+43</v>
      </c>
      <c r="F722" s="62">
        <f t="shared" si="604"/>
        <v>143.20000000000007</v>
      </c>
      <c r="G722" s="66">
        <v>716</v>
      </c>
    </row>
    <row r="723" spans="1:7">
      <c r="A723" s="62">
        <v>8192</v>
      </c>
      <c r="B723" s="62">
        <f t="shared" si="605"/>
        <v>23.9</v>
      </c>
      <c r="C723" s="83">
        <f t="shared" si="602"/>
        <v>14.74</v>
      </c>
      <c r="D723" s="87"/>
      <c r="E723" s="65">
        <f t="shared" si="603"/>
        <v>1.4713004852796603E+43</v>
      </c>
      <c r="F723" s="62">
        <f t="shared" si="604"/>
        <v>143.40000000000006</v>
      </c>
      <c r="G723" s="66">
        <v>717</v>
      </c>
    </row>
    <row r="724" spans="1:7">
      <c r="A724" s="62">
        <v>8192</v>
      </c>
      <c r="B724" s="62">
        <f t="shared" si="605"/>
        <v>23.933333333333334</v>
      </c>
      <c r="C724" s="83">
        <f t="shared" si="602"/>
        <v>14.74</v>
      </c>
      <c r="D724" s="87"/>
      <c r="E724" s="65">
        <f t="shared" si="603"/>
        <v>1.6900804471470847E+43</v>
      </c>
      <c r="F724" s="62">
        <f t="shared" si="604"/>
        <v>143.60000000000008</v>
      </c>
      <c r="G724" s="66">
        <v>718</v>
      </c>
    </row>
    <row r="725" spans="1:7">
      <c r="A725" s="62">
        <v>8192</v>
      </c>
      <c r="B725" s="62">
        <f t="shared" si="605"/>
        <v>23.966666666666665</v>
      </c>
      <c r="C725" s="83">
        <f t="shared" si="602"/>
        <v>14.74</v>
      </c>
      <c r="D725" s="87"/>
      <c r="E725" s="65">
        <f t="shared" si="603"/>
        <v>1.9413926294505098E+43</v>
      </c>
      <c r="F725" s="62">
        <f t="shared" si="604"/>
        <v>143.80000000000007</v>
      </c>
      <c r="G725" s="66">
        <v>719</v>
      </c>
    </row>
    <row r="726" spans="1:7">
      <c r="A726" s="62">
        <v>8192</v>
      </c>
      <c r="B726" s="62">
        <f t="shared" si="605"/>
        <v>24</v>
      </c>
      <c r="C726" s="83">
        <f t="shared" ref="C726:C789" si="606">IF(D726&gt;0,C725+D726,C725)</f>
        <v>14.74</v>
      </c>
      <c r="D726" s="87"/>
      <c r="E726" s="65">
        <f t="shared" si="603"/>
        <v>2.2300745198531693E+43</v>
      </c>
      <c r="F726" s="62">
        <f t="shared" si="604"/>
        <v>144.00000000000006</v>
      </c>
      <c r="G726" s="66">
        <v>720</v>
      </c>
    </row>
    <row r="727" spans="1:7">
      <c r="A727" s="62">
        <v>8192</v>
      </c>
      <c r="B727" s="62">
        <f t="shared" si="605"/>
        <v>24.033333333333335</v>
      </c>
      <c r="C727" s="83">
        <f t="shared" si="606"/>
        <v>14.74</v>
      </c>
      <c r="D727" s="87"/>
      <c r="E727" s="65">
        <f t="shared" si="603"/>
        <v>2.5616829324761389E+43</v>
      </c>
      <c r="F727" s="62">
        <f t="shared" si="604"/>
        <v>144.20000000000007</v>
      </c>
      <c r="G727" s="66">
        <v>721</v>
      </c>
    </row>
    <row r="728" spans="1:7">
      <c r="A728" s="62">
        <v>8192</v>
      </c>
      <c r="B728" s="62">
        <f t="shared" si="605"/>
        <v>24.066666666666666</v>
      </c>
      <c r="C728" s="83">
        <f t="shared" si="606"/>
        <v>14.74</v>
      </c>
      <c r="D728" s="87"/>
      <c r="E728" s="65">
        <f t="shared" si="603"/>
        <v>2.942600970559321E+43</v>
      </c>
      <c r="F728" s="62">
        <f t="shared" si="604"/>
        <v>144.40000000000006</v>
      </c>
      <c r="G728" s="66">
        <v>722</v>
      </c>
    </row>
    <row r="729" spans="1:7">
      <c r="A729" s="62">
        <v>8192</v>
      </c>
      <c r="B729" s="62">
        <f t="shared" si="605"/>
        <v>24.1</v>
      </c>
      <c r="C729" s="83">
        <f t="shared" si="606"/>
        <v>14.74</v>
      </c>
      <c r="D729" s="87"/>
      <c r="E729" s="65">
        <f t="shared" si="603"/>
        <v>3.3801608942941709E+43</v>
      </c>
      <c r="F729" s="62">
        <f t="shared" si="604"/>
        <v>144.60000000000008</v>
      </c>
      <c r="G729" s="66">
        <v>723</v>
      </c>
    </row>
    <row r="730" spans="1:7">
      <c r="A730" s="62">
        <v>8192</v>
      </c>
      <c r="B730" s="62">
        <f t="shared" si="605"/>
        <v>24.133333333333333</v>
      </c>
      <c r="C730" s="83">
        <f t="shared" si="606"/>
        <v>14.74</v>
      </c>
      <c r="D730" s="87"/>
      <c r="E730" s="65">
        <f t="shared" si="603"/>
        <v>3.8827852589010216E+43</v>
      </c>
      <c r="F730" s="62">
        <f t="shared" si="604"/>
        <v>144.80000000000007</v>
      </c>
      <c r="G730" s="66">
        <v>724</v>
      </c>
    </row>
    <row r="731" spans="1:7">
      <c r="A731" s="62">
        <v>8192</v>
      </c>
      <c r="B731" s="62">
        <f t="shared" si="605"/>
        <v>24.166666666666668</v>
      </c>
      <c r="C731" s="83">
        <f t="shared" si="606"/>
        <v>14.74</v>
      </c>
      <c r="D731" s="87"/>
      <c r="E731" s="65">
        <f t="shared" si="603"/>
        <v>4.4601490397063395E+43</v>
      </c>
      <c r="F731" s="62">
        <f t="shared" si="604"/>
        <v>145.00000000000006</v>
      </c>
      <c r="G731" s="66">
        <v>725</v>
      </c>
    </row>
    <row r="732" spans="1:7">
      <c r="A732" s="62">
        <v>8192</v>
      </c>
      <c r="B732" s="62">
        <f t="shared" si="605"/>
        <v>24.2</v>
      </c>
      <c r="C732" s="83">
        <f t="shared" si="606"/>
        <v>14.74</v>
      </c>
      <c r="D732" s="87"/>
      <c r="E732" s="65">
        <f t="shared" si="603"/>
        <v>5.1233658649522787E+43</v>
      </c>
      <c r="F732" s="62">
        <f t="shared" si="604"/>
        <v>145.20000000000007</v>
      </c>
      <c r="G732" s="66">
        <v>726</v>
      </c>
    </row>
    <row r="733" spans="1:7">
      <c r="A733" s="62">
        <v>8192</v>
      </c>
      <c r="B733" s="62">
        <f t="shared" si="605"/>
        <v>24.233333333333334</v>
      </c>
      <c r="C733" s="83">
        <f t="shared" si="606"/>
        <v>14.74</v>
      </c>
      <c r="D733" s="87"/>
      <c r="E733" s="65">
        <f t="shared" si="603"/>
        <v>5.8852019411186451E+43</v>
      </c>
      <c r="F733" s="62">
        <f t="shared" si="604"/>
        <v>145.40000000000006</v>
      </c>
      <c r="G733" s="66">
        <v>727</v>
      </c>
    </row>
    <row r="734" spans="1:7">
      <c r="A734" s="62">
        <v>8192</v>
      </c>
      <c r="B734" s="62">
        <f t="shared" si="605"/>
        <v>24.266666666666666</v>
      </c>
      <c r="C734" s="83">
        <f t="shared" si="606"/>
        <v>14.74</v>
      </c>
      <c r="D734" s="87"/>
      <c r="E734" s="65">
        <f t="shared" si="603"/>
        <v>6.7603217885883438E+43</v>
      </c>
      <c r="F734" s="62">
        <f t="shared" si="604"/>
        <v>145.60000000000008</v>
      </c>
      <c r="G734" s="66">
        <v>728</v>
      </c>
    </row>
    <row r="735" spans="1:7">
      <c r="A735" s="62">
        <v>8192</v>
      </c>
      <c r="B735" s="62">
        <f t="shared" si="605"/>
        <v>24.3</v>
      </c>
      <c r="C735" s="83">
        <f t="shared" si="606"/>
        <v>14.74</v>
      </c>
      <c r="D735" s="87"/>
      <c r="E735" s="65">
        <f t="shared" si="603"/>
        <v>7.7655705178020471E+43</v>
      </c>
      <c r="F735" s="62">
        <f t="shared" si="604"/>
        <v>145.80000000000007</v>
      </c>
      <c r="G735" s="66">
        <v>729</v>
      </c>
    </row>
    <row r="736" spans="1:7">
      <c r="A736" s="62">
        <v>8192</v>
      </c>
      <c r="B736" s="62">
        <f t="shared" si="605"/>
        <v>24.333333333333332</v>
      </c>
      <c r="C736" s="83">
        <f t="shared" si="606"/>
        <v>14.74</v>
      </c>
      <c r="D736" s="87"/>
      <c r="E736" s="65">
        <f t="shared" si="603"/>
        <v>8.920298079412683E+43</v>
      </c>
      <c r="F736" s="62">
        <f t="shared" si="604"/>
        <v>146.00000000000006</v>
      </c>
      <c r="G736" s="66">
        <v>730</v>
      </c>
    </row>
    <row r="737" spans="1:7">
      <c r="A737" s="62">
        <v>8192</v>
      </c>
      <c r="B737" s="62">
        <f t="shared" si="605"/>
        <v>24.366666666666667</v>
      </c>
      <c r="C737" s="83">
        <f t="shared" si="606"/>
        <v>14.74</v>
      </c>
      <c r="D737" s="87"/>
      <c r="E737" s="65">
        <f t="shared" si="603"/>
        <v>1.0246731729904559E+44</v>
      </c>
      <c r="F737" s="62">
        <f t="shared" si="604"/>
        <v>146.20000000000007</v>
      </c>
      <c r="G737" s="66">
        <v>731</v>
      </c>
    </row>
    <row r="738" spans="1:7">
      <c r="A738" s="62">
        <v>8192</v>
      </c>
      <c r="B738" s="62">
        <f t="shared" si="605"/>
        <v>24.4</v>
      </c>
      <c r="C738" s="83">
        <f t="shared" si="606"/>
        <v>14.74</v>
      </c>
      <c r="D738" s="87"/>
      <c r="E738" s="65">
        <f t="shared" ref="E738:E801" si="607">POWER($F$1,G738)</f>
        <v>1.1770403882237292E+44</v>
      </c>
      <c r="F738" s="62">
        <f t="shared" ref="F738:F801" si="608">LOG(E738,2)</f>
        <v>146.40000000000006</v>
      </c>
      <c r="G738" s="66">
        <v>732</v>
      </c>
    </row>
    <row r="739" spans="1:7">
      <c r="A739" s="62">
        <v>8192</v>
      </c>
      <c r="B739" s="62">
        <f t="shared" si="605"/>
        <v>24.433333333333334</v>
      </c>
      <c r="C739" s="83">
        <f t="shared" si="606"/>
        <v>14.74</v>
      </c>
      <c r="D739" s="87"/>
      <c r="E739" s="65">
        <f t="shared" si="607"/>
        <v>1.3520643577176693E+44</v>
      </c>
      <c r="F739" s="62">
        <f t="shared" si="608"/>
        <v>146.60000000000008</v>
      </c>
      <c r="G739" s="66">
        <v>733</v>
      </c>
    </row>
    <row r="740" spans="1:7">
      <c r="A740" s="62">
        <v>8192</v>
      </c>
      <c r="B740" s="62">
        <f t="shared" si="605"/>
        <v>24.466666666666665</v>
      </c>
      <c r="C740" s="83">
        <f t="shared" si="606"/>
        <v>14.74</v>
      </c>
      <c r="D740" s="87"/>
      <c r="E740" s="65">
        <f t="shared" si="607"/>
        <v>1.5531141035604094E+44</v>
      </c>
      <c r="F740" s="62">
        <f t="shared" si="608"/>
        <v>146.80000000000007</v>
      </c>
      <c r="G740" s="66">
        <v>734</v>
      </c>
    </row>
    <row r="741" spans="1:7">
      <c r="A741" s="62">
        <v>8192</v>
      </c>
      <c r="B741" s="62">
        <f t="shared" si="605"/>
        <v>24.5</v>
      </c>
      <c r="C741" s="83">
        <f t="shared" si="606"/>
        <v>14.74</v>
      </c>
      <c r="D741" s="87"/>
      <c r="E741" s="65">
        <f t="shared" si="607"/>
        <v>1.7840596158825374E+44</v>
      </c>
      <c r="F741" s="62">
        <f t="shared" si="608"/>
        <v>147.00000000000009</v>
      </c>
      <c r="G741" s="66">
        <v>735</v>
      </c>
    </row>
    <row r="742" spans="1:7">
      <c r="A742" s="62">
        <v>8192</v>
      </c>
      <c r="B742" s="62">
        <f t="shared" si="605"/>
        <v>24.533333333333335</v>
      </c>
      <c r="C742" s="83">
        <f t="shared" si="606"/>
        <v>14.74</v>
      </c>
      <c r="D742" s="87"/>
      <c r="E742" s="65">
        <f t="shared" si="607"/>
        <v>2.0493463459809131E+44</v>
      </c>
      <c r="F742" s="62">
        <f t="shared" si="608"/>
        <v>147.20000000000007</v>
      </c>
      <c r="G742" s="66">
        <v>736</v>
      </c>
    </row>
    <row r="743" spans="1:7">
      <c r="A743" s="62">
        <v>8192</v>
      </c>
      <c r="B743" s="62">
        <f t="shared" si="605"/>
        <v>24.566666666666666</v>
      </c>
      <c r="C743" s="83">
        <f t="shared" si="606"/>
        <v>14.74</v>
      </c>
      <c r="D743" s="87"/>
      <c r="E743" s="65">
        <f t="shared" si="607"/>
        <v>2.35408077644746E+44</v>
      </c>
      <c r="F743" s="62">
        <f t="shared" si="608"/>
        <v>147.40000000000009</v>
      </c>
      <c r="G743" s="66">
        <v>737</v>
      </c>
    </row>
    <row r="744" spans="1:7">
      <c r="A744" s="62">
        <v>8192</v>
      </c>
      <c r="B744" s="62">
        <f t="shared" si="605"/>
        <v>24.6</v>
      </c>
      <c r="C744" s="83">
        <f t="shared" si="606"/>
        <v>14.74</v>
      </c>
      <c r="D744" s="87"/>
      <c r="E744" s="65">
        <f t="shared" si="607"/>
        <v>2.7041287154353399E+44</v>
      </c>
      <c r="F744" s="62">
        <f t="shared" si="608"/>
        <v>147.60000000000008</v>
      </c>
      <c r="G744" s="66">
        <v>738</v>
      </c>
    </row>
    <row r="745" spans="1:7">
      <c r="A745" s="62">
        <v>8192</v>
      </c>
      <c r="B745" s="62">
        <f t="shared" si="605"/>
        <v>24.633333333333333</v>
      </c>
      <c r="C745" s="83">
        <f t="shared" si="606"/>
        <v>14.74</v>
      </c>
      <c r="D745" s="87"/>
      <c r="E745" s="65">
        <f t="shared" si="607"/>
        <v>3.1062282071208204E+44</v>
      </c>
      <c r="F745" s="62">
        <f t="shared" si="608"/>
        <v>147.8000000000001</v>
      </c>
      <c r="G745" s="66">
        <v>739</v>
      </c>
    </row>
    <row r="746" spans="1:7">
      <c r="A746" s="62">
        <v>8192</v>
      </c>
      <c r="B746" s="62">
        <f t="shared" si="605"/>
        <v>24.666666666666668</v>
      </c>
      <c r="C746" s="83">
        <f t="shared" si="606"/>
        <v>14.74</v>
      </c>
      <c r="D746" s="87"/>
      <c r="E746" s="65">
        <f t="shared" si="607"/>
        <v>3.5681192317650756E+44</v>
      </c>
      <c r="F746" s="62">
        <f t="shared" si="608"/>
        <v>148.00000000000009</v>
      </c>
      <c r="G746" s="66">
        <v>740</v>
      </c>
    </row>
    <row r="747" spans="1:7">
      <c r="A747" s="62">
        <v>8192</v>
      </c>
      <c r="B747" s="62">
        <f t="shared" si="605"/>
        <v>24.7</v>
      </c>
      <c r="C747" s="83">
        <f t="shared" si="606"/>
        <v>14.74</v>
      </c>
      <c r="D747" s="87"/>
      <c r="E747" s="65">
        <f t="shared" si="607"/>
        <v>4.0986926919618269E+44</v>
      </c>
      <c r="F747" s="62">
        <f t="shared" si="608"/>
        <v>148.20000000000007</v>
      </c>
      <c r="G747" s="66">
        <v>741</v>
      </c>
    </row>
    <row r="748" spans="1:7">
      <c r="A748" s="62">
        <v>8192</v>
      </c>
      <c r="B748" s="62">
        <f t="shared" si="605"/>
        <v>24.733333333333334</v>
      </c>
      <c r="C748" s="83">
        <f t="shared" si="606"/>
        <v>14.74</v>
      </c>
      <c r="D748" s="87"/>
      <c r="E748" s="65">
        <f t="shared" si="607"/>
        <v>4.70816155289492E+44</v>
      </c>
      <c r="F748" s="62">
        <f t="shared" si="608"/>
        <v>148.40000000000009</v>
      </c>
      <c r="G748" s="66">
        <v>742</v>
      </c>
    </row>
    <row r="749" spans="1:7">
      <c r="A749" s="62">
        <v>8192</v>
      </c>
      <c r="B749" s="62">
        <f t="shared" si="605"/>
        <v>24.766666666666666</v>
      </c>
      <c r="C749" s="83">
        <f t="shared" si="606"/>
        <v>14.74</v>
      </c>
      <c r="D749" s="87"/>
      <c r="E749" s="65">
        <f t="shared" si="607"/>
        <v>5.4082574308706814E+44</v>
      </c>
      <c r="F749" s="62">
        <f t="shared" si="608"/>
        <v>148.60000000000008</v>
      </c>
      <c r="G749" s="66">
        <v>743</v>
      </c>
    </row>
    <row r="750" spans="1:7">
      <c r="A750" s="62">
        <v>8192</v>
      </c>
      <c r="B750" s="62">
        <f t="shared" si="605"/>
        <v>24.8</v>
      </c>
      <c r="C750" s="83">
        <f t="shared" si="606"/>
        <v>14.74</v>
      </c>
      <c r="D750" s="87"/>
      <c r="E750" s="65">
        <f t="shared" si="607"/>
        <v>6.2124564142416432E+44</v>
      </c>
      <c r="F750" s="62">
        <f t="shared" si="608"/>
        <v>148.8000000000001</v>
      </c>
      <c r="G750" s="66">
        <v>744</v>
      </c>
    </row>
    <row r="751" spans="1:7">
      <c r="A751" s="62">
        <v>8192</v>
      </c>
      <c r="B751" s="62">
        <f t="shared" si="605"/>
        <v>24.833333333333332</v>
      </c>
      <c r="C751" s="83">
        <f t="shared" si="606"/>
        <v>14.74</v>
      </c>
      <c r="D751" s="87"/>
      <c r="E751" s="65">
        <f t="shared" si="607"/>
        <v>7.1362384635301559E+44</v>
      </c>
      <c r="F751" s="62">
        <f t="shared" si="608"/>
        <v>149.00000000000009</v>
      </c>
      <c r="G751" s="66">
        <v>745</v>
      </c>
    </row>
    <row r="752" spans="1:7">
      <c r="A752" s="62">
        <v>8192</v>
      </c>
      <c r="B752" s="62">
        <f t="shared" si="605"/>
        <v>24.866666666666667</v>
      </c>
      <c r="C752" s="83">
        <f t="shared" si="606"/>
        <v>14.74</v>
      </c>
      <c r="D752" s="87"/>
      <c r="E752" s="65">
        <f t="shared" si="607"/>
        <v>8.1973853839236571E+44</v>
      </c>
      <c r="F752" s="62">
        <f t="shared" si="608"/>
        <v>149.20000000000007</v>
      </c>
      <c r="G752" s="66">
        <v>746</v>
      </c>
    </row>
    <row r="753" spans="1:7">
      <c r="A753" s="62">
        <v>8192</v>
      </c>
      <c r="B753" s="62">
        <f t="shared" si="605"/>
        <v>24.9</v>
      </c>
      <c r="C753" s="83">
        <f t="shared" si="606"/>
        <v>14.74</v>
      </c>
      <c r="D753" s="87"/>
      <c r="E753" s="65">
        <f t="shared" si="607"/>
        <v>9.4163231057898448E+44</v>
      </c>
      <c r="F753" s="62">
        <f t="shared" si="608"/>
        <v>149.40000000000009</v>
      </c>
      <c r="G753" s="66">
        <v>747</v>
      </c>
    </row>
    <row r="754" spans="1:7">
      <c r="A754" s="62">
        <v>8192</v>
      </c>
      <c r="B754" s="62">
        <f t="shared" si="605"/>
        <v>24.933333333333334</v>
      </c>
      <c r="C754" s="83">
        <f t="shared" si="606"/>
        <v>14.74</v>
      </c>
      <c r="D754" s="87"/>
      <c r="E754" s="65">
        <f t="shared" si="607"/>
        <v>1.0816514861741367E+45</v>
      </c>
      <c r="F754" s="62">
        <f t="shared" si="608"/>
        <v>149.60000000000008</v>
      </c>
      <c r="G754" s="66">
        <v>748</v>
      </c>
    </row>
    <row r="755" spans="1:7">
      <c r="A755" s="62">
        <v>8192</v>
      </c>
      <c r="B755" s="62">
        <f t="shared" si="605"/>
        <v>24.966666666666665</v>
      </c>
      <c r="C755" s="83">
        <f t="shared" si="606"/>
        <v>14.74</v>
      </c>
      <c r="D755" s="87"/>
      <c r="E755" s="65">
        <f t="shared" si="607"/>
        <v>1.2424912828483288E+45</v>
      </c>
      <c r="F755" s="62">
        <f t="shared" si="608"/>
        <v>149.80000000000007</v>
      </c>
      <c r="G755" s="66">
        <v>749</v>
      </c>
    </row>
    <row r="756" spans="1:7">
      <c r="A756" s="62">
        <v>8192</v>
      </c>
      <c r="B756" s="62">
        <f t="shared" si="605"/>
        <v>25</v>
      </c>
      <c r="C756" s="83">
        <f t="shared" si="606"/>
        <v>14.74</v>
      </c>
      <c r="D756" s="87"/>
      <c r="E756" s="65">
        <f t="shared" si="607"/>
        <v>1.4272476927060312E+45</v>
      </c>
      <c r="F756" s="62">
        <f t="shared" si="608"/>
        <v>150.00000000000009</v>
      </c>
      <c r="G756" s="66">
        <v>750</v>
      </c>
    </row>
    <row r="757" spans="1:7">
      <c r="A757" s="62">
        <v>8192</v>
      </c>
      <c r="B757" s="62">
        <f t="shared" si="605"/>
        <v>25.033333333333335</v>
      </c>
      <c r="C757" s="83">
        <f t="shared" si="606"/>
        <v>14.74</v>
      </c>
      <c r="D757" s="87"/>
      <c r="E757" s="65">
        <f t="shared" si="607"/>
        <v>1.6394770767847317E+45</v>
      </c>
      <c r="F757" s="62">
        <f t="shared" si="608"/>
        <v>150.20000000000007</v>
      </c>
      <c r="G757" s="66">
        <v>751</v>
      </c>
    </row>
    <row r="758" spans="1:7">
      <c r="A758" s="62">
        <v>8192</v>
      </c>
      <c r="B758" s="62">
        <f t="shared" si="605"/>
        <v>25.066666666666666</v>
      </c>
      <c r="C758" s="83">
        <f t="shared" si="606"/>
        <v>14.74</v>
      </c>
      <c r="D758" s="87"/>
      <c r="E758" s="65">
        <f t="shared" si="607"/>
        <v>1.8832646211579696E+45</v>
      </c>
      <c r="F758" s="62">
        <f t="shared" si="608"/>
        <v>150.40000000000009</v>
      </c>
      <c r="G758" s="66">
        <v>752</v>
      </c>
    </row>
    <row r="759" spans="1:7">
      <c r="A759" s="62">
        <v>8192</v>
      </c>
      <c r="B759" s="62">
        <f t="shared" si="605"/>
        <v>25.1</v>
      </c>
      <c r="C759" s="83">
        <f t="shared" si="606"/>
        <v>14.74</v>
      </c>
      <c r="D759" s="87"/>
      <c r="E759" s="65">
        <f t="shared" si="607"/>
        <v>2.1633029723482738E+45</v>
      </c>
      <c r="F759" s="62">
        <f t="shared" si="608"/>
        <v>150.60000000000008</v>
      </c>
      <c r="G759" s="66">
        <v>753</v>
      </c>
    </row>
    <row r="760" spans="1:7">
      <c r="A760" s="62">
        <v>8192</v>
      </c>
      <c r="B760" s="62">
        <f t="shared" si="605"/>
        <v>25.133333333333333</v>
      </c>
      <c r="C760" s="83">
        <f t="shared" si="606"/>
        <v>14.74</v>
      </c>
      <c r="D760" s="87"/>
      <c r="E760" s="65">
        <f t="shared" si="607"/>
        <v>2.4849825656966589E+45</v>
      </c>
      <c r="F760" s="62">
        <f t="shared" si="608"/>
        <v>150.80000000000007</v>
      </c>
      <c r="G760" s="66">
        <v>754</v>
      </c>
    </row>
    <row r="761" spans="1:7">
      <c r="A761" s="62">
        <v>8192</v>
      </c>
      <c r="B761" s="62">
        <f t="shared" si="605"/>
        <v>25.166666666666668</v>
      </c>
      <c r="C761" s="83">
        <f t="shared" si="606"/>
        <v>14.74</v>
      </c>
      <c r="D761" s="87"/>
      <c r="E761" s="65">
        <f t="shared" si="607"/>
        <v>2.8544953854120636E+45</v>
      </c>
      <c r="F761" s="62">
        <f t="shared" si="608"/>
        <v>151.00000000000009</v>
      </c>
      <c r="G761" s="66">
        <v>755</v>
      </c>
    </row>
    <row r="762" spans="1:7">
      <c r="A762" s="62">
        <v>8192</v>
      </c>
      <c r="B762" s="62">
        <f t="shared" si="605"/>
        <v>25.2</v>
      </c>
      <c r="C762" s="83">
        <f t="shared" si="606"/>
        <v>14.74</v>
      </c>
      <c r="D762" s="87"/>
      <c r="E762" s="65">
        <f t="shared" si="607"/>
        <v>3.2789541535694654E+45</v>
      </c>
      <c r="F762" s="62">
        <f t="shared" si="608"/>
        <v>151.20000000000007</v>
      </c>
      <c r="G762" s="66">
        <v>756</v>
      </c>
    </row>
    <row r="763" spans="1:7">
      <c r="A763" s="62">
        <v>8192</v>
      </c>
      <c r="B763" s="62">
        <f t="shared" si="605"/>
        <v>25.233333333333334</v>
      </c>
      <c r="C763" s="83">
        <f t="shared" si="606"/>
        <v>14.74</v>
      </c>
      <c r="D763" s="87"/>
      <c r="E763" s="65">
        <f t="shared" si="607"/>
        <v>3.7665292423159392E+45</v>
      </c>
      <c r="F763" s="62">
        <f t="shared" si="608"/>
        <v>151.40000000000006</v>
      </c>
      <c r="G763" s="66">
        <v>757</v>
      </c>
    </row>
    <row r="764" spans="1:7">
      <c r="A764" s="62">
        <v>8192</v>
      </c>
      <c r="B764" s="62">
        <f t="shared" si="605"/>
        <v>25.266666666666666</v>
      </c>
      <c r="C764" s="83">
        <f t="shared" si="606"/>
        <v>14.74</v>
      </c>
      <c r="D764" s="87"/>
      <c r="E764" s="65">
        <f t="shared" si="607"/>
        <v>4.3266059446965489E+45</v>
      </c>
      <c r="F764" s="62">
        <f t="shared" si="608"/>
        <v>151.60000000000008</v>
      </c>
      <c r="G764" s="66">
        <v>758</v>
      </c>
    </row>
    <row r="765" spans="1:7">
      <c r="A765" s="62">
        <v>8192</v>
      </c>
      <c r="B765" s="62">
        <f t="shared" si="605"/>
        <v>25.3</v>
      </c>
      <c r="C765" s="83">
        <f t="shared" si="606"/>
        <v>14.74</v>
      </c>
      <c r="D765" s="87"/>
      <c r="E765" s="65">
        <f t="shared" si="607"/>
        <v>4.9699651313933203E+45</v>
      </c>
      <c r="F765" s="62">
        <f t="shared" si="608"/>
        <v>151.80000000000007</v>
      </c>
      <c r="G765" s="66">
        <v>759</v>
      </c>
    </row>
    <row r="766" spans="1:7">
      <c r="A766" s="62">
        <v>8192</v>
      </c>
      <c r="B766" s="62">
        <f t="shared" si="605"/>
        <v>25.333333333333332</v>
      </c>
      <c r="C766" s="83">
        <f t="shared" si="606"/>
        <v>14.74</v>
      </c>
      <c r="D766" s="87"/>
      <c r="E766" s="65">
        <f t="shared" si="607"/>
        <v>5.7089907708241298E+45</v>
      </c>
      <c r="F766" s="62">
        <f t="shared" si="608"/>
        <v>152.00000000000009</v>
      </c>
      <c r="G766" s="66">
        <v>760</v>
      </c>
    </row>
    <row r="767" spans="1:7">
      <c r="A767" s="62">
        <v>8192</v>
      </c>
      <c r="B767" s="62">
        <f t="shared" si="605"/>
        <v>25.366666666666667</v>
      </c>
      <c r="C767" s="83">
        <f t="shared" si="606"/>
        <v>14.74</v>
      </c>
      <c r="D767" s="87"/>
      <c r="E767" s="65">
        <f t="shared" si="607"/>
        <v>6.5579083071389345E+45</v>
      </c>
      <c r="F767" s="62">
        <f t="shared" si="608"/>
        <v>152.20000000000007</v>
      </c>
      <c r="G767" s="66">
        <v>761</v>
      </c>
    </row>
    <row r="768" spans="1:7">
      <c r="A768" s="62">
        <v>8192</v>
      </c>
      <c r="B768" s="62">
        <f t="shared" si="605"/>
        <v>25.4</v>
      </c>
      <c r="C768" s="83">
        <f t="shared" si="606"/>
        <v>14.74</v>
      </c>
      <c r="D768" s="87"/>
      <c r="E768" s="65">
        <f t="shared" si="607"/>
        <v>7.5330584846318821E+45</v>
      </c>
      <c r="F768" s="62">
        <f t="shared" si="608"/>
        <v>152.40000000000006</v>
      </c>
      <c r="G768" s="66">
        <v>762</v>
      </c>
    </row>
    <row r="769" spans="1:7">
      <c r="A769" s="62">
        <v>8192</v>
      </c>
      <c r="B769" s="62">
        <f t="shared" si="605"/>
        <v>25.433333333333334</v>
      </c>
      <c r="C769" s="83">
        <f t="shared" si="606"/>
        <v>14.74</v>
      </c>
      <c r="D769" s="87"/>
      <c r="E769" s="65">
        <f t="shared" si="607"/>
        <v>8.6532118893931003E+45</v>
      </c>
      <c r="F769" s="62">
        <f t="shared" si="608"/>
        <v>152.60000000000008</v>
      </c>
      <c r="G769" s="66">
        <v>763</v>
      </c>
    </row>
    <row r="770" spans="1:7">
      <c r="A770" s="62">
        <v>8192</v>
      </c>
      <c r="B770" s="62">
        <f t="shared" si="605"/>
        <v>25.466666666666665</v>
      </c>
      <c r="C770" s="83">
        <f t="shared" si="606"/>
        <v>14.74</v>
      </c>
      <c r="D770" s="87"/>
      <c r="E770" s="65">
        <f t="shared" si="607"/>
        <v>9.9399302627866405E+45</v>
      </c>
      <c r="F770" s="62">
        <f t="shared" si="608"/>
        <v>152.80000000000007</v>
      </c>
      <c r="G770" s="66">
        <v>764</v>
      </c>
    </row>
    <row r="771" spans="1:7">
      <c r="A771" s="62">
        <v>8192</v>
      </c>
      <c r="B771" s="62">
        <f t="shared" si="605"/>
        <v>25.5</v>
      </c>
      <c r="C771" s="83">
        <f t="shared" si="606"/>
        <v>14.74</v>
      </c>
      <c r="D771" s="87"/>
      <c r="E771" s="65">
        <f t="shared" si="607"/>
        <v>1.141798154164826E+46</v>
      </c>
      <c r="F771" s="62">
        <f t="shared" si="608"/>
        <v>153.00000000000009</v>
      </c>
      <c r="G771" s="66">
        <v>765</v>
      </c>
    </row>
    <row r="772" spans="1:7">
      <c r="A772" s="62">
        <v>8192</v>
      </c>
      <c r="B772" s="62">
        <f t="shared" si="605"/>
        <v>25.533333333333335</v>
      </c>
      <c r="C772" s="83">
        <f t="shared" si="606"/>
        <v>14.74</v>
      </c>
      <c r="D772" s="87"/>
      <c r="E772" s="65">
        <f t="shared" si="607"/>
        <v>1.3115816614277869E+46</v>
      </c>
      <c r="F772" s="62">
        <f t="shared" si="608"/>
        <v>153.20000000000007</v>
      </c>
      <c r="G772" s="66">
        <v>766</v>
      </c>
    </row>
    <row r="773" spans="1:7">
      <c r="A773" s="62">
        <v>8192</v>
      </c>
      <c r="B773" s="62">
        <f t="shared" si="605"/>
        <v>25.566666666666666</v>
      </c>
      <c r="C773" s="83">
        <f t="shared" si="606"/>
        <v>14.74</v>
      </c>
      <c r="D773" s="87"/>
      <c r="E773" s="65">
        <f t="shared" si="607"/>
        <v>1.5066116969263772E+46</v>
      </c>
      <c r="F773" s="62">
        <f t="shared" si="608"/>
        <v>153.40000000000006</v>
      </c>
      <c r="G773" s="66">
        <v>767</v>
      </c>
    </row>
    <row r="774" spans="1:7">
      <c r="A774" s="62">
        <v>8192</v>
      </c>
      <c r="B774" s="62">
        <f t="shared" si="605"/>
        <v>25.6</v>
      </c>
      <c r="C774" s="83">
        <f t="shared" si="606"/>
        <v>14.74</v>
      </c>
      <c r="D774" s="87"/>
      <c r="E774" s="65">
        <f t="shared" si="607"/>
        <v>1.7306423778786208E+46</v>
      </c>
      <c r="F774" s="62">
        <f t="shared" si="608"/>
        <v>153.60000000000008</v>
      </c>
      <c r="G774" s="66">
        <v>768</v>
      </c>
    </row>
    <row r="775" spans="1:7">
      <c r="A775" s="62">
        <v>8192</v>
      </c>
      <c r="B775" s="62">
        <f t="shared" ref="B775:B838" si="609">G775/30</f>
        <v>25.633333333333333</v>
      </c>
      <c r="C775" s="83">
        <f t="shared" si="606"/>
        <v>14.74</v>
      </c>
      <c r="D775" s="87"/>
      <c r="E775" s="65">
        <f t="shared" si="607"/>
        <v>1.9879860525573289E+46</v>
      </c>
      <c r="F775" s="62">
        <f t="shared" si="608"/>
        <v>153.80000000000007</v>
      </c>
      <c r="G775" s="66">
        <v>769</v>
      </c>
    </row>
    <row r="776" spans="1:7">
      <c r="A776" s="62">
        <v>8192</v>
      </c>
      <c r="B776" s="62">
        <f t="shared" si="609"/>
        <v>25.666666666666668</v>
      </c>
      <c r="C776" s="83">
        <f t="shared" si="606"/>
        <v>14.74</v>
      </c>
      <c r="D776" s="87"/>
      <c r="E776" s="65">
        <f t="shared" si="607"/>
        <v>2.2835963083296529E+46</v>
      </c>
      <c r="F776" s="62">
        <f t="shared" si="608"/>
        <v>154.00000000000006</v>
      </c>
      <c r="G776" s="66">
        <v>770</v>
      </c>
    </row>
    <row r="777" spans="1:7">
      <c r="A777" s="62">
        <v>8192</v>
      </c>
      <c r="B777" s="62">
        <f t="shared" si="609"/>
        <v>25.7</v>
      </c>
      <c r="C777" s="83">
        <f t="shared" si="606"/>
        <v>14.74</v>
      </c>
      <c r="D777" s="87"/>
      <c r="E777" s="65">
        <f t="shared" si="607"/>
        <v>2.6231633228555748E+46</v>
      </c>
      <c r="F777" s="62">
        <f t="shared" si="608"/>
        <v>154.20000000000007</v>
      </c>
      <c r="G777" s="66">
        <v>771</v>
      </c>
    </row>
    <row r="778" spans="1:7">
      <c r="A778" s="62">
        <v>8192</v>
      </c>
      <c r="B778" s="62">
        <f t="shared" si="609"/>
        <v>25.733333333333334</v>
      </c>
      <c r="C778" s="83">
        <f t="shared" si="606"/>
        <v>14.74</v>
      </c>
      <c r="D778" s="87"/>
      <c r="E778" s="65">
        <f t="shared" si="607"/>
        <v>3.0132233938527549E+46</v>
      </c>
      <c r="F778" s="62">
        <f t="shared" si="608"/>
        <v>154.40000000000006</v>
      </c>
      <c r="G778" s="66">
        <v>772</v>
      </c>
    </row>
    <row r="779" spans="1:7">
      <c r="A779" s="62">
        <v>8192</v>
      </c>
      <c r="B779" s="62">
        <f t="shared" si="609"/>
        <v>25.766666666666666</v>
      </c>
      <c r="C779" s="83">
        <f t="shared" si="606"/>
        <v>14.74</v>
      </c>
      <c r="D779" s="87"/>
      <c r="E779" s="65">
        <f t="shared" si="607"/>
        <v>3.4612847557572422E+46</v>
      </c>
      <c r="F779" s="62">
        <f t="shared" si="608"/>
        <v>154.60000000000008</v>
      </c>
      <c r="G779" s="66">
        <v>773</v>
      </c>
    </row>
    <row r="780" spans="1:7">
      <c r="A780" s="62">
        <v>8192</v>
      </c>
      <c r="B780" s="62">
        <f t="shared" si="609"/>
        <v>25.8</v>
      </c>
      <c r="C780" s="83">
        <f t="shared" si="606"/>
        <v>14.74</v>
      </c>
      <c r="D780" s="87"/>
      <c r="E780" s="65">
        <f t="shared" si="607"/>
        <v>3.9759721051146582E+46</v>
      </c>
      <c r="F780" s="62">
        <f t="shared" si="608"/>
        <v>154.80000000000007</v>
      </c>
      <c r="G780" s="66">
        <v>774</v>
      </c>
    </row>
    <row r="781" spans="1:7">
      <c r="A781" s="62">
        <v>8192</v>
      </c>
      <c r="B781" s="62">
        <f t="shared" si="609"/>
        <v>25.833333333333332</v>
      </c>
      <c r="C781" s="83">
        <f t="shared" si="606"/>
        <v>14.74</v>
      </c>
      <c r="D781" s="87"/>
      <c r="E781" s="65">
        <f t="shared" si="607"/>
        <v>4.5671926166593079E+46</v>
      </c>
      <c r="F781" s="62">
        <f t="shared" si="608"/>
        <v>155.00000000000009</v>
      </c>
      <c r="G781" s="66">
        <v>775</v>
      </c>
    </row>
    <row r="782" spans="1:7">
      <c r="A782" s="62">
        <v>8192</v>
      </c>
      <c r="B782" s="62">
        <f t="shared" si="609"/>
        <v>25.866666666666667</v>
      </c>
      <c r="C782" s="83">
        <f t="shared" si="606"/>
        <v>14.74</v>
      </c>
      <c r="D782" s="87"/>
      <c r="E782" s="65">
        <f t="shared" si="607"/>
        <v>5.2463266457111507E+46</v>
      </c>
      <c r="F782" s="62">
        <f t="shared" si="608"/>
        <v>155.20000000000007</v>
      </c>
      <c r="G782" s="66">
        <v>776</v>
      </c>
    </row>
    <row r="783" spans="1:7">
      <c r="A783" s="62">
        <v>8192</v>
      </c>
      <c r="B783" s="62">
        <f t="shared" si="609"/>
        <v>25.9</v>
      </c>
      <c r="C783" s="83">
        <f t="shared" si="606"/>
        <v>14.74</v>
      </c>
      <c r="D783" s="87"/>
      <c r="E783" s="65">
        <f t="shared" si="607"/>
        <v>6.0264467877055128E+46</v>
      </c>
      <c r="F783" s="62">
        <f t="shared" si="608"/>
        <v>155.40000000000009</v>
      </c>
      <c r="G783" s="66">
        <v>777</v>
      </c>
    </row>
    <row r="784" spans="1:7">
      <c r="A784" s="62">
        <v>8192</v>
      </c>
      <c r="B784" s="62">
        <f t="shared" si="609"/>
        <v>25.933333333333334</v>
      </c>
      <c r="C784" s="83">
        <f t="shared" si="606"/>
        <v>14.74</v>
      </c>
      <c r="D784" s="87"/>
      <c r="E784" s="65">
        <f t="shared" si="607"/>
        <v>6.9225695115144874E+46</v>
      </c>
      <c r="F784" s="62">
        <f t="shared" si="608"/>
        <v>155.60000000000008</v>
      </c>
      <c r="G784" s="66">
        <v>778</v>
      </c>
    </row>
    <row r="785" spans="1:7">
      <c r="A785" s="62">
        <v>8192</v>
      </c>
      <c r="B785" s="62">
        <f t="shared" si="609"/>
        <v>25.966666666666665</v>
      </c>
      <c r="C785" s="83">
        <f t="shared" si="606"/>
        <v>14.74</v>
      </c>
      <c r="D785" s="87"/>
      <c r="E785" s="65">
        <f t="shared" si="607"/>
        <v>7.9519442102293205E+46</v>
      </c>
      <c r="F785" s="62">
        <f t="shared" si="608"/>
        <v>155.8000000000001</v>
      </c>
      <c r="G785" s="66">
        <v>779</v>
      </c>
    </row>
    <row r="786" spans="1:7">
      <c r="A786" s="62">
        <v>8192</v>
      </c>
      <c r="B786" s="62">
        <f t="shared" si="609"/>
        <v>26</v>
      </c>
      <c r="C786" s="83">
        <f t="shared" si="606"/>
        <v>14.74</v>
      </c>
      <c r="D786" s="87"/>
      <c r="E786" s="65">
        <f t="shared" si="607"/>
        <v>9.1343852333186199E+46</v>
      </c>
      <c r="F786" s="62">
        <f t="shared" si="608"/>
        <v>156.00000000000009</v>
      </c>
      <c r="G786" s="66">
        <v>780</v>
      </c>
    </row>
    <row r="787" spans="1:7">
      <c r="A787" s="62">
        <v>8192</v>
      </c>
      <c r="B787" s="62">
        <f t="shared" si="609"/>
        <v>26.033333333333335</v>
      </c>
      <c r="C787" s="83">
        <f t="shared" si="606"/>
        <v>14.74</v>
      </c>
      <c r="D787" s="87"/>
      <c r="E787" s="65">
        <f t="shared" si="607"/>
        <v>1.0492653291422305E+47</v>
      </c>
      <c r="F787" s="62">
        <f t="shared" si="608"/>
        <v>156.2000000000001</v>
      </c>
      <c r="G787" s="66">
        <v>781</v>
      </c>
    </row>
    <row r="788" spans="1:7">
      <c r="A788" s="62">
        <v>8192</v>
      </c>
      <c r="B788" s="62">
        <f t="shared" si="609"/>
        <v>26.066666666666666</v>
      </c>
      <c r="C788" s="83">
        <f t="shared" si="606"/>
        <v>14.74</v>
      </c>
      <c r="D788" s="87"/>
      <c r="E788" s="65">
        <f t="shared" si="607"/>
        <v>1.2052893575411026E+47</v>
      </c>
      <c r="F788" s="62">
        <f t="shared" si="608"/>
        <v>156.40000000000009</v>
      </c>
      <c r="G788" s="66">
        <v>782</v>
      </c>
    </row>
    <row r="789" spans="1:7">
      <c r="A789" s="62">
        <v>8192</v>
      </c>
      <c r="B789" s="62">
        <f t="shared" si="609"/>
        <v>26.1</v>
      </c>
      <c r="C789" s="83">
        <f t="shared" si="606"/>
        <v>14.74</v>
      </c>
      <c r="D789" s="87"/>
      <c r="E789" s="65">
        <f t="shared" si="607"/>
        <v>1.3845139023028981E+47</v>
      </c>
      <c r="F789" s="62">
        <f t="shared" si="608"/>
        <v>156.60000000000008</v>
      </c>
      <c r="G789" s="66">
        <v>783</v>
      </c>
    </row>
    <row r="790" spans="1:7">
      <c r="A790" s="62">
        <v>8192</v>
      </c>
      <c r="B790" s="62">
        <f t="shared" si="609"/>
        <v>26.133333333333333</v>
      </c>
      <c r="C790" s="83">
        <f t="shared" ref="C790:C853" si="610">IF(D790&gt;0,C789+D790,C789)</f>
        <v>14.74</v>
      </c>
      <c r="D790" s="87"/>
      <c r="E790" s="65">
        <f t="shared" si="607"/>
        <v>1.5903888420458647E+47</v>
      </c>
      <c r="F790" s="62">
        <f t="shared" si="608"/>
        <v>156.8000000000001</v>
      </c>
      <c r="G790" s="66">
        <v>784</v>
      </c>
    </row>
    <row r="791" spans="1:7">
      <c r="A791" s="62">
        <v>8192</v>
      </c>
      <c r="B791" s="62">
        <f t="shared" si="609"/>
        <v>26.166666666666668</v>
      </c>
      <c r="C791" s="83">
        <f t="shared" si="610"/>
        <v>14.74</v>
      </c>
      <c r="D791" s="87"/>
      <c r="E791" s="65">
        <f t="shared" si="607"/>
        <v>1.8268770466637244E+47</v>
      </c>
      <c r="F791" s="62">
        <f t="shared" si="608"/>
        <v>157.00000000000009</v>
      </c>
      <c r="G791" s="66">
        <v>785</v>
      </c>
    </row>
    <row r="792" spans="1:7">
      <c r="A792" s="62">
        <v>8192</v>
      </c>
      <c r="B792" s="62">
        <f t="shared" si="609"/>
        <v>26.2</v>
      </c>
      <c r="C792" s="83">
        <f t="shared" si="610"/>
        <v>14.74</v>
      </c>
      <c r="D792" s="87"/>
      <c r="E792" s="65">
        <f t="shared" si="607"/>
        <v>2.0985306582844615E+47</v>
      </c>
      <c r="F792" s="62">
        <f t="shared" si="608"/>
        <v>157.20000000000007</v>
      </c>
      <c r="G792" s="66">
        <v>786</v>
      </c>
    </row>
    <row r="793" spans="1:7">
      <c r="A793" s="62">
        <v>8192</v>
      </c>
      <c r="B793" s="62">
        <f t="shared" si="609"/>
        <v>26.233333333333334</v>
      </c>
      <c r="C793" s="83">
        <f t="shared" si="610"/>
        <v>14.74</v>
      </c>
      <c r="D793" s="87"/>
      <c r="E793" s="65">
        <f t="shared" si="607"/>
        <v>2.4105787150822067E+47</v>
      </c>
      <c r="F793" s="62">
        <f t="shared" si="608"/>
        <v>157.40000000000009</v>
      </c>
      <c r="G793" s="66">
        <v>787</v>
      </c>
    </row>
    <row r="794" spans="1:7">
      <c r="A794" s="62">
        <v>8192</v>
      </c>
      <c r="B794" s="62">
        <f t="shared" si="609"/>
        <v>26.266666666666666</v>
      </c>
      <c r="C794" s="83">
        <f t="shared" si="610"/>
        <v>14.74</v>
      </c>
      <c r="D794" s="87"/>
      <c r="E794" s="65">
        <f t="shared" si="607"/>
        <v>2.769027804605797E+47</v>
      </c>
      <c r="F794" s="62">
        <f t="shared" si="608"/>
        <v>157.60000000000008</v>
      </c>
      <c r="G794" s="66">
        <v>788</v>
      </c>
    </row>
    <row r="795" spans="1:7">
      <c r="A795" s="62">
        <v>8192</v>
      </c>
      <c r="B795" s="62">
        <f t="shared" si="609"/>
        <v>26.3</v>
      </c>
      <c r="C795" s="83">
        <f t="shared" si="610"/>
        <v>14.74</v>
      </c>
      <c r="D795" s="87"/>
      <c r="E795" s="65">
        <f t="shared" si="607"/>
        <v>3.1807776840917298E+47</v>
      </c>
      <c r="F795" s="62">
        <f t="shared" si="608"/>
        <v>157.8000000000001</v>
      </c>
      <c r="G795" s="66">
        <v>789</v>
      </c>
    </row>
    <row r="796" spans="1:7">
      <c r="A796" s="62">
        <v>8192</v>
      </c>
      <c r="B796" s="62">
        <f t="shared" si="609"/>
        <v>26.333333333333332</v>
      </c>
      <c r="C796" s="83">
        <f t="shared" si="610"/>
        <v>14.74</v>
      </c>
      <c r="D796" s="87"/>
      <c r="E796" s="65">
        <f t="shared" si="607"/>
        <v>3.6537540933274488E+47</v>
      </c>
      <c r="F796" s="62">
        <f t="shared" si="608"/>
        <v>158.00000000000009</v>
      </c>
      <c r="G796" s="66">
        <v>790</v>
      </c>
    </row>
    <row r="797" spans="1:7">
      <c r="A797" s="62">
        <v>8192</v>
      </c>
      <c r="B797" s="62">
        <f t="shared" si="609"/>
        <v>26.366666666666667</v>
      </c>
      <c r="C797" s="83">
        <f t="shared" si="610"/>
        <v>14.74</v>
      </c>
      <c r="D797" s="87"/>
      <c r="E797" s="65">
        <f t="shared" si="607"/>
        <v>4.1970613165689246E+47</v>
      </c>
      <c r="F797" s="62">
        <f t="shared" si="608"/>
        <v>158.20000000000007</v>
      </c>
      <c r="G797" s="66">
        <v>791</v>
      </c>
    </row>
    <row r="798" spans="1:7">
      <c r="A798" s="62">
        <v>8192</v>
      </c>
      <c r="B798" s="62">
        <f t="shared" si="609"/>
        <v>26.4</v>
      </c>
      <c r="C798" s="83">
        <f t="shared" si="610"/>
        <v>14.74</v>
      </c>
      <c r="D798" s="87"/>
      <c r="E798" s="65">
        <f t="shared" si="607"/>
        <v>4.8211574301644143E+47</v>
      </c>
      <c r="F798" s="62">
        <f t="shared" si="608"/>
        <v>158.40000000000009</v>
      </c>
      <c r="G798" s="66">
        <v>792</v>
      </c>
    </row>
    <row r="799" spans="1:7">
      <c r="A799" s="62">
        <v>8192</v>
      </c>
      <c r="B799" s="62">
        <f t="shared" si="609"/>
        <v>26.433333333333334</v>
      </c>
      <c r="C799" s="83">
        <f t="shared" si="610"/>
        <v>14.74</v>
      </c>
      <c r="D799" s="87"/>
      <c r="E799" s="65">
        <f t="shared" si="607"/>
        <v>5.5380556092115964E+47</v>
      </c>
      <c r="F799" s="62">
        <f t="shared" si="608"/>
        <v>158.60000000000008</v>
      </c>
      <c r="G799" s="66">
        <v>793</v>
      </c>
    </row>
    <row r="800" spans="1:7">
      <c r="A800" s="62">
        <v>8192</v>
      </c>
      <c r="B800" s="62">
        <f t="shared" si="609"/>
        <v>26.466666666666665</v>
      </c>
      <c r="C800" s="83">
        <f t="shared" si="610"/>
        <v>14.74</v>
      </c>
      <c r="D800" s="87"/>
      <c r="E800" s="65">
        <f t="shared" si="607"/>
        <v>6.3615553681834621E+47</v>
      </c>
      <c r="F800" s="62">
        <f t="shared" si="608"/>
        <v>158.80000000000007</v>
      </c>
      <c r="G800" s="66">
        <v>794</v>
      </c>
    </row>
    <row r="801" spans="1:7">
      <c r="A801" s="62">
        <v>8192</v>
      </c>
      <c r="B801" s="62">
        <f t="shared" si="609"/>
        <v>26.5</v>
      </c>
      <c r="C801" s="83">
        <f t="shared" si="610"/>
        <v>14.74</v>
      </c>
      <c r="D801" s="87"/>
      <c r="E801" s="65">
        <f t="shared" si="607"/>
        <v>7.3075081866549008E+47</v>
      </c>
      <c r="F801" s="62">
        <f t="shared" si="608"/>
        <v>159.00000000000009</v>
      </c>
      <c r="G801" s="66">
        <v>795</v>
      </c>
    </row>
    <row r="802" spans="1:7">
      <c r="A802" s="62">
        <v>8192</v>
      </c>
      <c r="B802" s="62">
        <f t="shared" si="609"/>
        <v>26.533333333333335</v>
      </c>
      <c r="C802" s="83">
        <f t="shared" si="610"/>
        <v>14.74</v>
      </c>
      <c r="D802" s="87"/>
      <c r="E802" s="65">
        <f t="shared" ref="E802:E865" si="611">POWER($F$1,G802)</f>
        <v>8.3941226331378524E+47</v>
      </c>
      <c r="F802" s="62">
        <f t="shared" ref="F802:F865" si="612">LOG(E802,2)</f>
        <v>159.20000000000007</v>
      </c>
      <c r="G802" s="66">
        <v>796</v>
      </c>
    </row>
    <row r="803" spans="1:7">
      <c r="A803" s="62">
        <v>8192</v>
      </c>
      <c r="B803" s="62">
        <f t="shared" si="609"/>
        <v>26.566666666666666</v>
      </c>
      <c r="C803" s="83">
        <f t="shared" si="610"/>
        <v>14.74</v>
      </c>
      <c r="D803" s="87"/>
      <c r="E803" s="65">
        <f t="shared" si="611"/>
        <v>9.6423148603288319E+47</v>
      </c>
      <c r="F803" s="62">
        <f t="shared" si="612"/>
        <v>159.40000000000009</v>
      </c>
      <c r="G803" s="66">
        <v>797</v>
      </c>
    </row>
    <row r="804" spans="1:7">
      <c r="A804" s="62">
        <v>8192</v>
      </c>
      <c r="B804" s="62">
        <f t="shared" si="609"/>
        <v>26.6</v>
      </c>
      <c r="C804" s="83">
        <f t="shared" si="610"/>
        <v>14.74</v>
      </c>
      <c r="D804" s="87"/>
      <c r="E804" s="65">
        <f t="shared" si="611"/>
        <v>1.1076111218423193E+48</v>
      </c>
      <c r="F804" s="62">
        <f t="shared" si="612"/>
        <v>159.60000000000008</v>
      </c>
      <c r="G804" s="66">
        <v>798</v>
      </c>
    </row>
    <row r="805" spans="1:7">
      <c r="A805" s="62">
        <v>8192</v>
      </c>
      <c r="B805" s="62">
        <f t="shared" si="609"/>
        <v>26.633333333333333</v>
      </c>
      <c r="C805" s="83">
        <f t="shared" si="610"/>
        <v>14.74</v>
      </c>
      <c r="D805" s="87"/>
      <c r="E805" s="65">
        <f t="shared" si="611"/>
        <v>1.2723110736366931E+48</v>
      </c>
      <c r="F805" s="62">
        <f t="shared" si="612"/>
        <v>159.80000000000007</v>
      </c>
      <c r="G805" s="66">
        <v>799</v>
      </c>
    </row>
    <row r="806" spans="1:7">
      <c r="A806" s="62">
        <v>8192</v>
      </c>
      <c r="B806" s="62">
        <f t="shared" si="609"/>
        <v>26.666666666666668</v>
      </c>
      <c r="C806" s="83">
        <f t="shared" si="610"/>
        <v>14.74</v>
      </c>
      <c r="D806" s="87"/>
      <c r="E806" s="65">
        <f t="shared" si="611"/>
        <v>1.4615016373309808E+48</v>
      </c>
      <c r="F806" s="62">
        <f t="shared" si="612"/>
        <v>160.00000000000009</v>
      </c>
      <c r="G806" s="66">
        <v>800</v>
      </c>
    </row>
    <row r="807" spans="1:7">
      <c r="A807" s="62">
        <v>8192</v>
      </c>
      <c r="B807" s="62">
        <f t="shared" si="609"/>
        <v>26.7</v>
      </c>
      <c r="C807" s="83">
        <f t="shared" si="610"/>
        <v>14.74</v>
      </c>
      <c r="D807" s="87"/>
      <c r="E807" s="65">
        <f t="shared" si="611"/>
        <v>1.6788245266275711E+48</v>
      </c>
      <c r="F807" s="62">
        <f t="shared" si="612"/>
        <v>160.20000000000007</v>
      </c>
      <c r="G807" s="66">
        <v>801</v>
      </c>
    </row>
    <row r="808" spans="1:7">
      <c r="A808" s="62">
        <v>8192</v>
      </c>
      <c r="B808" s="62">
        <f t="shared" si="609"/>
        <v>26.733333333333334</v>
      </c>
      <c r="C808" s="83">
        <f t="shared" si="610"/>
        <v>14.74</v>
      </c>
      <c r="D808" s="87"/>
      <c r="E808" s="65">
        <f t="shared" si="611"/>
        <v>1.928462972065767E+48</v>
      </c>
      <c r="F808" s="62">
        <f t="shared" si="612"/>
        <v>160.40000000000009</v>
      </c>
      <c r="G808" s="66">
        <v>802</v>
      </c>
    </row>
    <row r="809" spans="1:7">
      <c r="A809" s="62">
        <v>8192</v>
      </c>
      <c r="B809" s="62">
        <f t="shared" si="609"/>
        <v>26.766666666666666</v>
      </c>
      <c r="C809" s="83">
        <f t="shared" si="610"/>
        <v>14.74</v>
      </c>
      <c r="D809" s="87"/>
      <c r="E809" s="65">
        <f t="shared" si="611"/>
        <v>2.2152222436846402E+48</v>
      </c>
      <c r="F809" s="62">
        <f t="shared" si="612"/>
        <v>160.60000000000008</v>
      </c>
      <c r="G809" s="66">
        <v>803</v>
      </c>
    </row>
    <row r="810" spans="1:7">
      <c r="A810" s="62">
        <v>8192</v>
      </c>
      <c r="B810" s="62">
        <f t="shared" si="609"/>
        <v>26.8</v>
      </c>
      <c r="C810" s="83">
        <f t="shared" si="610"/>
        <v>14.74</v>
      </c>
      <c r="D810" s="87"/>
      <c r="E810" s="65">
        <f t="shared" si="611"/>
        <v>2.5446221472733868E+48</v>
      </c>
      <c r="F810" s="62">
        <f t="shared" si="612"/>
        <v>160.80000000000007</v>
      </c>
      <c r="G810" s="66">
        <v>804</v>
      </c>
    </row>
    <row r="811" spans="1:7">
      <c r="A811" s="62">
        <v>8192</v>
      </c>
      <c r="B811" s="62">
        <f t="shared" si="609"/>
        <v>26.833333333333332</v>
      </c>
      <c r="C811" s="83">
        <f t="shared" si="610"/>
        <v>14.74</v>
      </c>
      <c r="D811" s="87"/>
      <c r="E811" s="65">
        <f t="shared" si="611"/>
        <v>2.9230032746619623E+48</v>
      </c>
      <c r="F811" s="62">
        <f t="shared" si="612"/>
        <v>161.00000000000009</v>
      </c>
      <c r="G811" s="66">
        <v>805</v>
      </c>
    </row>
    <row r="812" spans="1:7">
      <c r="A812" s="62">
        <v>8192</v>
      </c>
      <c r="B812" s="62">
        <f t="shared" si="609"/>
        <v>26.866666666666667</v>
      </c>
      <c r="C812" s="83">
        <f t="shared" si="610"/>
        <v>14.74</v>
      </c>
      <c r="D812" s="87"/>
      <c r="E812" s="65">
        <f t="shared" si="611"/>
        <v>3.3576490532551429E+48</v>
      </c>
      <c r="F812" s="62">
        <f t="shared" si="612"/>
        <v>161.20000000000007</v>
      </c>
      <c r="G812" s="66">
        <v>806</v>
      </c>
    </row>
    <row r="813" spans="1:7">
      <c r="A813" s="62">
        <v>8192</v>
      </c>
      <c r="B813" s="62">
        <f t="shared" si="609"/>
        <v>26.9</v>
      </c>
      <c r="C813" s="83">
        <f t="shared" si="610"/>
        <v>14.74</v>
      </c>
      <c r="D813" s="87"/>
      <c r="E813" s="65">
        <f t="shared" si="611"/>
        <v>3.8569259441315353E+48</v>
      </c>
      <c r="F813" s="62">
        <f t="shared" si="612"/>
        <v>161.40000000000006</v>
      </c>
      <c r="G813" s="66">
        <v>807</v>
      </c>
    </row>
    <row r="814" spans="1:7">
      <c r="A814" s="62">
        <v>8192</v>
      </c>
      <c r="B814" s="62">
        <f t="shared" si="609"/>
        <v>26.933333333333334</v>
      </c>
      <c r="C814" s="83">
        <f t="shared" si="610"/>
        <v>14.74</v>
      </c>
      <c r="D814" s="87"/>
      <c r="E814" s="65">
        <f t="shared" si="611"/>
        <v>4.430444487369281E+48</v>
      </c>
      <c r="F814" s="62">
        <f t="shared" si="612"/>
        <v>161.60000000000008</v>
      </c>
      <c r="G814" s="66">
        <v>808</v>
      </c>
    </row>
    <row r="815" spans="1:7">
      <c r="A815" s="62">
        <v>8192</v>
      </c>
      <c r="B815" s="62">
        <f t="shared" si="609"/>
        <v>26.966666666666665</v>
      </c>
      <c r="C815" s="83">
        <f t="shared" si="610"/>
        <v>14.74</v>
      </c>
      <c r="D815" s="87"/>
      <c r="E815" s="65">
        <f t="shared" si="611"/>
        <v>5.0892442945467755E+48</v>
      </c>
      <c r="F815" s="62">
        <f t="shared" si="612"/>
        <v>161.80000000000007</v>
      </c>
      <c r="G815" s="66">
        <v>809</v>
      </c>
    </row>
    <row r="816" spans="1:7">
      <c r="A816" s="62">
        <v>8192</v>
      </c>
      <c r="B816" s="62">
        <f t="shared" si="609"/>
        <v>27</v>
      </c>
      <c r="C816" s="83">
        <f t="shared" si="610"/>
        <v>14.74</v>
      </c>
      <c r="D816" s="87"/>
      <c r="E816" s="65">
        <f t="shared" si="611"/>
        <v>5.8460065493239271E+48</v>
      </c>
      <c r="F816" s="62">
        <f t="shared" si="612"/>
        <v>162.00000000000009</v>
      </c>
      <c r="G816" s="66">
        <v>810</v>
      </c>
    </row>
    <row r="817" spans="1:7">
      <c r="A817" s="62">
        <v>8192</v>
      </c>
      <c r="B817" s="62">
        <f t="shared" si="609"/>
        <v>27.033333333333335</v>
      </c>
      <c r="C817" s="83">
        <f t="shared" si="610"/>
        <v>14.74</v>
      </c>
      <c r="D817" s="87"/>
      <c r="E817" s="65">
        <f t="shared" si="611"/>
        <v>6.7152981065102897E+48</v>
      </c>
      <c r="F817" s="62">
        <f t="shared" si="612"/>
        <v>162.20000000000007</v>
      </c>
      <c r="G817" s="66">
        <v>811</v>
      </c>
    </row>
    <row r="818" spans="1:7">
      <c r="A818" s="62">
        <v>8192</v>
      </c>
      <c r="B818" s="62">
        <f t="shared" si="609"/>
        <v>27.066666666666666</v>
      </c>
      <c r="C818" s="83">
        <f t="shared" si="610"/>
        <v>14.74</v>
      </c>
      <c r="D818" s="87"/>
      <c r="E818" s="65">
        <f t="shared" si="611"/>
        <v>7.7138518882630733E+48</v>
      </c>
      <c r="F818" s="62">
        <f t="shared" si="612"/>
        <v>162.40000000000009</v>
      </c>
      <c r="G818" s="66">
        <v>812</v>
      </c>
    </row>
    <row r="819" spans="1:7">
      <c r="A819" s="62">
        <v>8192</v>
      </c>
      <c r="B819" s="62">
        <f t="shared" si="609"/>
        <v>27.1</v>
      </c>
      <c r="C819" s="83">
        <f t="shared" si="610"/>
        <v>14.74</v>
      </c>
      <c r="D819" s="87"/>
      <c r="E819" s="65">
        <f t="shared" si="611"/>
        <v>8.8608889747385646E+48</v>
      </c>
      <c r="F819" s="62">
        <f t="shared" si="612"/>
        <v>162.60000000000008</v>
      </c>
      <c r="G819" s="66">
        <v>813</v>
      </c>
    </row>
    <row r="820" spans="1:7">
      <c r="A820" s="62">
        <v>8192</v>
      </c>
      <c r="B820" s="62">
        <f t="shared" si="609"/>
        <v>27.133333333333333</v>
      </c>
      <c r="C820" s="83">
        <f t="shared" si="610"/>
        <v>14.74</v>
      </c>
      <c r="D820" s="87"/>
      <c r="E820" s="65">
        <f t="shared" si="611"/>
        <v>1.0178488589093555E+49</v>
      </c>
      <c r="F820" s="62">
        <f t="shared" si="612"/>
        <v>162.8000000000001</v>
      </c>
      <c r="G820" s="66">
        <v>814</v>
      </c>
    </row>
    <row r="821" spans="1:7">
      <c r="A821" s="62">
        <v>8192</v>
      </c>
      <c r="B821" s="62">
        <f t="shared" si="609"/>
        <v>27.166666666666668</v>
      </c>
      <c r="C821" s="83">
        <f t="shared" si="610"/>
        <v>14.74</v>
      </c>
      <c r="D821" s="87"/>
      <c r="E821" s="65">
        <f t="shared" si="611"/>
        <v>1.1692013098647857E+49</v>
      </c>
      <c r="F821" s="62">
        <f t="shared" si="612"/>
        <v>163.00000000000009</v>
      </c>
      <c r="G821" s="66">
        <v>815</v>
      </c>
    </row>
    <row r="822" spans="1:7">
      <c r="A822" s="62">
        <v>8192</v>
      </c>
      <c r="B822" s="62">
        <f t="shared" si="609"/>
        <v>27.2</v>
      </c>
      <c r="C822" s="83">
        <f t="shared" si="610"/>
        <v>14.74</v>
      </c>
      <c r="D822" s="87"/>
      <c r="E822" s="65">
        <f t="shared" si="611"/>
        <v>1.3430596213020582E+49</v>
      </c>
      <c r="F822" s="62">
        <f t="shared" si="612"/>
        <v>163.20000000000007</v>
      </c>
      <c r="G822" s="66">
        <v>816</v>
      </c>
    </row>
    <row r="823" spans="1:7">
      <c r="A823" s="62">
        <v>8192</v>
      </c>
      <c r="B823" s="62">
        <f t="shared" si="609"/>
        <v>27.233333333333334</v>
      </c>
      <c r="C823" s="83">
        <f t="shared" si="610"/>
        <v>14.74</v>
      </c>
      <c r="D823" s="87"/>
      <c r="E823" s="65">
        <f t="shared" si="611"/>
        <v>1.5427703776526152E+49</v>
      </c>
      <c r="F823" s="62">
        <f t="shared" si="612"/>
        <v>163.40000000000009</v>
      </c>
      <c r="G823" s="66">
        <v>817</v>
      </c>
    </row>
    <row r="824" spans="1:7">
      <c r="A824" s="62">
        <v>8192</v>
      </c>
      <c r="B824" s="62">
        <f t="shared" si="609"/>
        <v>27.266666666666666</v>
      </c>
      <c r="C824" s="83">
        <f t="shared" si="610"/>
        <v>14.74</v>
      </c>
      <c r="D824" s="87"/>
      <c r="E824" s="65">
        <f t="shared" si="611"/>
        <v>1.7721777949477134E+49</v>
      </c>
      <c r="F824" s="62">
        <f t="shared" si="612"/>
        <v>163.60000000000008</v>
      </c>
      <c r="G824" s="66">
        <v>818</v>
      </c>
    </row>
    <row r="825" spans="1:7">
      <c r="A825" s="62">
        <v>8192</v>
      </c>
      <c r="B825" s="62">
        <f t="shared" si="609"/>
        <v>27.3</v>
      </c>
      <c r="C825" s="83">
        <f t="shared" si="610"/>
        <v>14.74</v>
      </c>
      <c r="D825" s="87"/>
      <c r="E825" s="65">
        <f t="shared" si="611"/>
        <v>2.0356977178187115E+49</v>
      </c>
      <c r="F825" s="62">
        <f t="shared" si="612"/>
        <v>163.8000000000001</v>
      </c>
      <c r="G825" s="66">
        <v>819</v>
      </c>
    </row>
    <row r="826" spans="1:7">
      <c r="A826" s="62">
        <v>8192</v>
      </c>
      <c r="B826" s="62">
        <f t="shared" si="609"/>
        <v>27.333333333333332</v>
      </c>
      <c r="C826" s="83">
        <f t="shared" si="610"/>
        <v>14.74</v>
      </c>
      <c r="D826" s="87"/>
      <c r="E826" s="65">
        <f t="shared" si="611"/>
        <v>2.3384026197295724E+49</v>
      </c>
      <c r="F826" s="62">
        <f t="shared" si="612"/>
        <v>164.00000000000009</v>
      </c>
      <c r="G826" s="66">
        <v>820</v>
      </c>
    </row>
    <row r="827" spans="1:7">
      <c r="A827" s="62">
        <v>8192</v>
      </c>
      <c r="B827" s="62">
        <f t="shared" si="609"/>
        <v>27.366666666666667</v>
      </c>
      <c r="C827" s="83">
        <f t="shared" si="610"/>
        <v>14.74</v>
      </c>
      <c r="D827" s="87"/>
      <c r="E827" s="65">
        <f t="shared" si="611"/>
        <v>2.6861192426041169E+49</v>
      </c>
      <c r="F827" s="62">
        <f t="shared" si="612"/>
        <v>164.2000000000001</v>
      </c>
      <c r="G827" s="66">
        <v>821</v>
      </c>
    </row>
    <row r="828" spans="1:7">
      <c r="A828" s="62">
        <v>8192</v>
      </c>
      <c r="B828" s="62">
        <f t="shared" si="609"/>
        <v>27.4</v>
      </c>
      <c r="C828" s="83">
        <f t="shared" si="610"/>
        <v>14.74</v>
      </c>
      <c r="D828" s="87"/>
      <c r="E828" s="65">
        <f t="shared" si="611"/>
        <v>3.0855407553052304E+49</v>
      </c>
      <c r="F828" s="62">
        <f t="shared" si="612"/>
        <v>164.40000000000009</v>
      </c>
      <c r="G828" s="66">
        <v>822</v>
      </c>
    </row>
    <row r="829" spans="1:7">
      <c r="A829" s="62">
        <v>8192</v>
      </c>
      <c r="B829" s="62">
        <f t="shared" si="609"/>
        <v>27.433333333333334</v>
      </c>
      <c r="C829" s="83">
        <f t="shared" si="610"/>
        <v>14.74</v>
      </c>
      <c r="D829" s="87"/>
      <c r="E829" s="65">
        <f t="shared" si="611"/>
        <v>3.5443555898954289E+49</v>
      </c>
      <c r="F829" s="62">
        <f t="shared" si="612"/>
        <v>164.60000000000008</v>
      </c>
      <c r="G829" s="66">
        <v>823</v>
      </c>
    </row>
    <row r="830" spans="1:7">
      <c r="A830" s="62">
        <v>8192</v>
      </c>
      <c r="B830" s="62">
        <f t="shared" si="609"/>
        <v>27.466666666666665</v>
      </c>
      <c r="C830" s="83">
        <f t="shared" si="610"/>
        <v>14.74</v>
      </c>
      <c r="D830" s="87"/>
      <c r="E830" s="65">
        <f t="shared" si="611"/>
        <v>4.0713954356374246E+49</v>
      </c>
      <c r="F830" s="62">
        <f t="shared" si="612"/>
        <v>164.8000000000001</v>
      </c>
      <c r="G830" s="66">
        <v>824</v>
      </c>
    </row>
    <row r="831" spans="1:7">
      <c r="A831" s="62">
        <v>8192</v>
      </c>
      <c r="B831" s="62">
        <f t="shared" si="609"/>
        <v>27.5</v>
      </c>
      <c r="C831" s="83">
        <f t="shared" si="610"/>
        <v>14.74</v>
      </c>
      <c r="D831" s="87"/>
      <c r="E831" s="65">
        <f t="shared" si="611"/>
        <v>4.6768052394591469E+49</v>
      </c>
      <c r="F831" s="62">
        <f t="shared" si="612"/>
        <v>165.00000000000009</v>
      </c>
      <c r="G831" s="66">
        <v>825</v>
      </c>
    </row>
    <row r="832" spans="1:7">
      <c r="A832" s="62">
        <v>8192</v>
      </c>
      <c r="B832" s="62">
        <f t="shared" si="609"/>
        <v>27.533333333333335</v>
      </c>
      <c r="C832" s="83">
        <f t="shared" si="610"/>
        <v>14.74</v>
      </c>
      <c r="D832" s="87"/>
      <c r="E832" s="65">
        <f t="shared" si="611"/>
        <v>5.3722384852082359E+49</v>
      </c>
      <c r="F832" s="62">
        <f t="shared" si="612"/>
        <v>165.2000000000001</v>
      </c>
      <c r="G832" s="66">
        <v>826</v>
      </c>
    </row>
    <row r="833" spans="1:7">
      <c r="A833" s="62">
        <v>8192</v>
      </c>
      <c r="B833" s="62">
        <f t="shared" si="609"/>
        <v>27.566666666666666</v>
      </c>
      <c r="C833" s="83">
        <f t="shared" si="610"/>
        <v>14.74</v>
      </c>
      <c r="D833" s="87"/>
      <c r="E833" s="65">
        <f t="shared" si="611"/>
        <v>6.1710815106104638E+49</v>
      </c>
      <c r="F833" s="62">
        <f t="shared" si="612"/>
        <v>165.40000000000009</v>
      </c>
      <c r="G833" s="66">
        <v>827</v>
      </c>
    </row>
    <row r="834" spans="1:7">
      <c r="A834" s="62">
        <v>8192</v>
      </c>
      <c r="B834" s="62">
        <f t="shared" si="609"/>
        <v>27.6</v>
      </c>
      <c r="C834" s="83">
        <f t="shared" si="610"/>
        <v>14.74</v>
      </c>
      <c r="D834" s="87"/>
      <c r="E834" s="65">
        <f t="shared" si="611"/>
        <v>7.08871117979086E+49</v>
      </c>
      <c r="F834" s="62">
        <f t="shared" si="612"/>
        <v>165.60000000000008</v>
      </c>
      <c r="G834" s="66">
        <v>828</v>
      </c>
    </row>
    <row r="835" spans="1:7">
      <c r="A835" s="62">
        <v>8192</v>
      </c>
      <c r="B835" s="62">
        <f t="shared" si="609"/>
        <v>27.633333333333333</v>
      </c>
      <c r="C835" s="83">
        <f t="shared" si="610"/>
        <v>14.74</v>
      </c>
      <c r="D835" s="87"/>
      <c r="E835" s="65">
        <f t="shared" si="611"/>
        <v>8.1427908712748502E+49</v>
      </c>
      <c r="F835" s="62">
        <f t="shared" si="612"/>
        <v>165.8000000000001</v>
      </c>
      <c r="G835" s="66">
        <v>829</v>
      </c>
    </row>
    <row r="836" spans="1:7">
      <c r="A836" s="62">
        <v>8192</v>
      </c>
      <c r="B836" s="62">
        <f t="shared" si="609"/>
        <v>27.666666666666668</v>
      </c>
      <c r="C836" s="83">
        <f t="shared" si="610"/>
        <v>14.74</v>
      </c>
      <c r="D836" s="87"/>
      <c r="E836" s="65">
        <f t="shared" si="611"/>
        <v>9.3536104789182938E+49</v>
      </c>
      <c r="F836" s="62">
        <f t="shared" si="612"/>
        <v>166.00000000000009</v>
      </c>
      <c r="G836" s="66">
        <v>830</v>
      </c>
    </row>
    <row r="837" spans="1:7">
      <c r="A837" s="62">
        <v>8192</v>
      </c>
      <c r="B837" s="62">
        <f t="shared" si="609"/>
        <v>27.7</v>
      </c>
      <c r="C837" s="83">
        <f t="shared" si="610"/>
        <v>14.74</v>
      </c>
      <c r="D837" s="87"/>
      <c r="E837" s="65">
        <f t="shared" si="611"/>
        <v>1.0744476970416476E+50</v>
      </c>
      <c r="F837" s="62">
        <f t="shared" si="612"/>
        <v>166.20000000000007</v>
      </c>
      <c r="G837" s="66">
        <v>831</v>
      </c>
    </row>
    <row r="838" spans="1:7">
      <c r="A838" s="62">
        <v>8192</v>
      </c>
      <c r="B838" s="62">
        <f t="shared" si="609"/>
        <v>27.733333333333334</v>
      </c>
      <c r="C838" s="83">
        <f t="shared" si="610"/>
        <v>14.74</v>
      </c>
      <c r="D838" s="87"/>
      <c r="E838" s="65">
        <f t="shared" si="611"/>
        <v>1.2342163021220934E+50</v>
      </c>
      <c r="F838" s="62">
        <f t="shared" si="612"/>
        <v>166.40000000000009</v>
      </c>
      <c r="G838" s="66">
        <v>832</v>
      </c>
    </row>
    <row r="839" spans="1:7">
      <c r="A839" s="62">
        <v>8192</v>
      </c>
      <c r="B839" s="62">
        <f t="shared" ref="B839:B902" si="613">G839/30</f>
        <v>27.766666666666666</v>
      </c>
      <c r="C839" s="83">
        <f t="shared" si="610"/>
        <v>14.74</v>
      </c>
      <c r="D839" s="87"/>
      <c r="E839" s="65">
        <f t="shared" si="611"/>
        <v>1.4177422359581724E+50</v>
      </c>
      <c r="F839" s="62">
        <f t="shared" si="612"/>
        <v>166.60000000000008</v>
      </c>
      <c r="G839" s="66">
        <v>833</v>
      </c>
    </row>
    <row r="840" spans="1:7">
      <c r="A840" s="62">
        <v>8192</v>
      </c>
      <c r="B840" s="62">
        <f t="shared" si="613"/>
        <v>27.8</v>
      </c>
      <c r="C840" s="83">
        <f t="shared" si="610"/>
        <v>14.74</v>
      </c>
      <c r="D840" s="87"/>
      <c r="E840" s="65">
        <f t="shared" si="611"/>
        <v>1.6285581742549711E+50</v>
      </c>
      <c r="F840" s="62">
        <f t="shared" si="612"/>
        <v>166.8000000000001</v>
      </c>
      <c r="G840" s="66">
        <v>834</v>
      </c>
    </row>
    <row r="841" spans="1:7">
      <c r="A841" s="62">
        <v>8192</v>
      </c>
      <c r="B841" s="62">
        <f t="shared" si="613"/>
        <v>27.833333333333332</v>
      </c>
      <c r="C841" s="83">
        <f t="shared" si="610"/>
        <v>14.74</v>
      </c>
      <c r="D841" s="87"/>
      <c r="E841" s="65">
        <f t="shared" si="611"/>
        <v>1.87072209578366E+50</v>
      </c>
      <c r="F841" s="62">
        <f t="shared" si="612"/>
        <v>167.00000000000009</v>
      </c>
      <c r="G841" s="66">
        <v>835</v>
      </c>
    </row>
    <row r="842" spans="1:7">
      <c r="A842" s="62">
        <v>8192</v>
      </c>
      <c r="B842" s="62">
        <f t="shared" si="613"/>
        <v>27.866666666666667</v>
      </c>
      <c r="C842" s="83">
        <f t="shared" si="610"/>
        <v>14.74</v>
      </c>
      <c r="D842" s="87"/>
      <c r="E842" s="65">
        <f t="shared" si="611"/>
        <v>2.148895394083296E+50</v>
      </c>
      <c r="F842" s="62">
        <f t="shared" si="612"/>
        <v>167.20000000000007</v>
      </c>
      <c r="G842" s="66">
        <v>836</v>
      </c>
    </row>
    <row r="843" spans="1:7">
      <c r="A843" s="62">
        <v>8192</v>
      </c>
      <c r="B843" s="62">
        <f t="shared" si="613"/>
        <v>27.9</v>
      </c>
      <c r="C843" s="83">
        <f t="shared" si="610"/>
        <v>14.74</v>
      </c>
      <c r="D843" s="87"/>
      <c r="E843" s="65">
        <f t="shared" si="611"/>
        <v>2.4684326042441876E+50</v>
      </c>
      <c r="F843" s="62">
        <f t="shared" si="612"/>
        <v>167.40000000000009</v>
      </c>
      <c r="G843" s="66">
        <v>837</v>
      </c>
    </row>
    <row r="844" spans="1:7">
      <c r="A844" s="62">
        <v>8192</v>
      </c>
      <c r="B844" s="62">
        <f t="shared" si="613"/>
        <v>27.933333333333334</v>
      </c>
      <c r="C844" s="83">
        <f t="shared" si="610"/>
        <v>14.74</v>
      </c>
      <c r="D844" s="87"/>
      <c r="E844" s="65">
        <f t="shared" si="611"/>
        <v>2.8354844719163457E+50</v>
      </c>
      <c r="F844" s="62">
        <f t="shared" si="612"/>
        <v>167.60000000000008</v>
      </c>
      <c r="G844" s="66">
        <v>838</v>
      </c>
    </row>
    <row r="845" spans="1:7">
      <c r="A845" s="62">
        <v>8192</v>
      </c>
      <c r="B845" s="62">
        <f t="shared" si="613"/>
        <v>27.966666666666665</v>
      </c>
      <c r="C845" s="83">
        <f t="shared" si="610"/>
        <v>14.74</v>
      </c>
      <c r="D845" s="87"/>
      <c r="E845" s="65">
        <f t="shared" si="611"/>
        <v>3.257116348509943E+50</v>
      </c>
      <c r="F845" s="62">
        <f t="shared" si="612"/>
        <v>167.8000000000001</v>
      </c>
      <c r="G845" s="66">
        <v>839</v>
      </c>
    </row>
    <row r="846" spans="1:7">
      <c r="A846" s="62">
        <v>8192</v>
      </c>
      <c r="B846" s="62">
        <f t="shared" si="613"/>
        <v>28</v>
      </c>
      <c r="C846" s="83">
        <f t="shared" si="610"/>
        <v>14.74</v>
      </c>
      <c r="D846" s="87"/>
      <c r="E846" s="65">
        <f t="shared" si="611"/>
        <v>3.7414441915673208E+50</v>
      </c>
      <c r="F846" s="62">
        <f t="shared" si="612"/>
        <v>168.00000000000009</v>
      </c>
      <c r="G846" s="66">
        <v>840</v>
      </c>
    </row>
    <row r="847" spans="1:7">
      <c r="A847" s="62">
        <v>8192</v>
      </c>
      <c r="B847" s="62">
        <f t="shared" si="613"/>
        <v>28.033333333333335</v>
      </c>
      <c r="C847" s="83">
        <f t="shared" si="610"/>
        <v>14.74</v>
      </c>
      <c r="D847" s="87"/>
      <c r="E847" s="65">
        <f t="shared" si="611"/>
        <v>4.2977907881665937E+50</v>
      </c>
      <c r="F847" s="62">
        <f t="shared" si="612"/>
        <v>168.20000000000007</v>
      </c>
      <c r="G847" s="66">
        <v>841</v>
      </c>
    </row>
    <row r="848" spans="1:7">
      <c r="A848" s="62">
        <v>8192</v>
      </c>
      <c r="B848" s="62">
        <f t="shared" si="613"/>
        <v>28.066666666666666</v>
      </c>
      <c r="C848" s="83">
        <f t="shared" si="610"/>
        <v>14.74</v>
      </c>
      <c r="D848" s="87"/>
      <c r="E848" s="65">
        <f t="shared" si="611"/>
        <v>4.9368652084883769E+50</v>
      </c>
      <c r="F848" s="62">
        <f t="shared" si="612"/>
        <v>168.40000000000009</v>
      </c>
      <c r="G848" s="66">
        <v>842</v>
      </c>
    </row>
    <row r="849" spans="1:7">
      <c r="A849" s="62">
        <v>8192</v>
      </c>
      <c r="B849" s="62">
        <f t="shared" si="613"/>
        <v>28.1</v>
      </c>
      <c r="C849" s="83">
        <f t="shared" si="610"/>
        <v>14.74</v>
      </c>
      <c r="D849" s="87"/>
      <c r="E849" s="65">
        <f t="shared" si="611"/>
        <v>5.6709689438326921E+50</v>
      </c>
      <c r="F849" s="62">
        <f t="shared" si="612"/>
        <v>168.60000000000008</v>
      </c>
      <c r="G849" s="66">
        <v>843</v>
      </c>
    </row>
    <row r="850" spans="1:7">
      <c r="A850" s="62">
        <v>8192</v>
      </c>
      <c r="B850" s="62">
        <f t="shared" si="613"/>
        <v>28.133333333333333</v>
      </c>
      <c r="C850" s="83">
        <f t="shared" si="610"/>
        <v>14.74</v>
      </c>
      <c r="D850" s="87"/>
      <c r="E850" s="65">
        <f t="shared" si="611"/>
        <v>6.5142326970198876E+50</v>
      </c>
      <c r="F850" s="62">
        <f t="shared" si="612"/>
        <v>168.80000000000007</v>
      </c>
      <c r="G850" s="66">
        <v>844</v>
      </c>
    </row>
    <row r="851" spans="1:7">
      <c r="A851" s="62">
        <v>8192</v>
      </c>
      <c r="B851" s="62">
        <f t="shared" si="613"/>
        <v>28.166666666666668</v>
      </c>
      <c r="C851" s="83">
        <f t="shared" si="610"/>
        <v>14.74</v>
      </c>
      <c r="D851" s="87"/>
      <c r="E851" s="65">
        <f t="shared" si="611"/>
        <v>7.482888383134645E+50</v>
      </c>
      <c r="F851" s="62">
        <f t="shared" si="612"/>
        <v>169.00000000000009</v>
      </c>
      <c r="G851" s="66">
        <v>845</v>
      </c>
    </row>
    <row r="852" spans="1:7">
      <c r="A852" s="62">
        <v>8192</v>
      </c>
      <c r="B852" s="62">
        <f t="shared" si="613"/>
        <v>28.2</v>
      </c>
      <c r="C852" s="83">
        <f t="shared" si="610"/>
        <v>14.74</v>
      </c>
      <c r="D852" s="87"/>
      <c r="E852" s="65">
        <f t="shared" si="611"/>
        <v>8.5955815763331891E+50</v>
      </c>
      <c r="F852" s="62">
        <f t="shared" si="612"/>
        <v>169.20000000000007</v>
      </c>
      <c r="G852" s="66">
        <v>846</v>
      </c>
    </row>
    <row r="853" spans="1:7">
      <c r="A853" s="62">
        <v>8192</v>
      </c>
      <c r="B853" s="62">
        <f t="shared" si="613"/>
        <v>28.233333333333334</v>
      </c>
      <c r="C853" s="83">
        <f t="shared" si="610"/>
        <v>14.74</v>
      </c>
      <c r="D853" s="87"/>
      <c r="E853" s="65">
        <f t="shared" si="611"/>
        <v>9.8737304169767554E+50</v>
      </c>
      <c r="F853" s="62">
        <f t="shared" si="612"/>
        <v>169.40000000000009</v>
      </c>
      <c r="G853" s="66">
        <v>847</v>
      </c>
    </row>
    <row r="854" spans="1:7">
      <c r="A854" s="62">
        <v>8192</v>
      </c>
      <c r="B854" s="62">
        <f t="shared" si="613"/>
        <v>28.266666666666666</v>
      </c>
      <c r="C854" s="83">
        <f t="shared" ref="C854:C906" si="614">IF(D854&gt;0,C853+D854,C853)</f>
        <v>14.74</v>
      </c>
      <c r="D854" s="87"/>
      <c r="E854" s="65">
        <f t="shared" si="611"/>
        <v>1.1341937887665391E+51</v>
      </c>
      <c r="F854" s="62">
        <f t="shared" si="612"/>
        <v>169.60000000000008</v>
      </c>
      <c r="G854" s="66">
        <v>848</v>
      </c>
    </row>
    <row r="855" spans="1:7">
      <c r="A855" s="62">
        <v>8192</v>
      </c>
      <c r="B855" s="62">
        <f t="shared" si="613"/>
        <v>28.3</v>
      </c>
      <c r="C855" s="83">
        <f t="shared" si="614"/>
        <v>14.74</v>
      </c>
      <c r="D855" s="87"/>
      <c r="E855" s="65">
        <f t="shared" si="611"/>
        <v>1.302846539403978E+51</v>
      </c>
      <c r="F855" s="62">
        <f t="shared" si="612"/>
        <v>169.80000000000007</v>
      </c>
      <c r="G855" s="66">
        <v>849</v>
      </c>
    </row>
    <row r="856" spans="1:7">
      <c r="A856" s="62">
        <v>8192</v>
      </c>
      <c r="B856" s="62">
        <f t="shared" si="613"/>
        <v>28.333333333333332</v>
      </c>
      <c r="C856" s="83">
        <f t="shared" si="614"/>
        <v>14.74</v>
      </c>
      <c r="D856" s="87"/>
      <c r="E856" s="65">
        <f t="shared" si="611"/>
        <v>1.4965776766269297E+51</v>
      </c>
      <c r="F856" s="62">
        <f t="shared" si="612"/>
        <v>170.00000000000009</v>
      </c>
      <c r="G856" s="66">
        <v>850</v>
      </c>
    </row>
    <row r="857" spans="1:7">
      <c r="A857" s="62">
        <v>8192</v>
      </c>
      <c r="B857" s="62">
        <f t="shared" si="613"/>
        <v>28.366666666666667</v>
      </c>
      <c r="C857" s="83">
        <f t="shared" si="614"/>
        <v>14.74</v>
      </c>
      <c r="D857" s="87"/>
      <c r="E857" s="65">
        <f t="shared" si="611"/>
        <v>1.7191163152666385E+51</v>
      </c>
      <c r="F857" s="62">
        <f t="shared" si="612"/>
        <v>170.20000000000007</v>
      </c>
      <c r="G857" s="66">
        <v>851</v>
      </c>
    </row>
    <row r="858" spans="1:7">
      <c r="A858" s="62">
        <v>8192</v>
      </c>
      <c r="B858" s="62">
        <f t="shared" si="613"/>
        <v>28.4</v>
      </c>
      <c r="C858" s="83">
        <f t="shared" si="614"/>
        <v>14.74</v>
      </c>
      <c r="D858" s="87"/>
      <c r="E858" s="65">
        <f t="shared" si="611"/>
        <v>1.9747460833953521E+51</v>
      </c>
      <c r="F858" s="62">
        <f t="shared" si="612"/>
        <v>170.40000000000009</v>
      </c>
      <c r="G858" s="66">
        <v>852</v>
      </c>
    </row>
    <row r="859" spans="1:7">
      <c r="A859" s="62">
        <v>8192</v>
      </c>
      <c r="B859" s="62">
        <f t="shared" si="613"/>
        <v>28.433333333333334</v>
      </c>
      <c r="C859" s="83">
        <f t="shared" si="614"/>
        <v>14.74</v>
      </c>
      <c r="D859" s="87"/>
      <c r="E859" s="65">
        <f t="shared" si="611"/>
        <v>2.2683875775330785E+51</v>
      </c>
      <c r="F859" s="62">
        <f t="shared" si="612"/>
        <v>170.60000000000008</v>
      </c>
      <c r="G859" s="66">
        <v>853</v>
      </c>
    </row>
    <row r="860" spans="1:7">
      <c r="A860" s="62">
        <v>8192</v>
      </c>
      <c r="B860" s="62">
        <f t="shared" si="613"/>
        <v>28.466666666666665</v>
      </c>
      <c r="C860" s="83">
        <f t="shared" si="614"/>
        <v>14.74</v>
      </c>
      <c r="D860" s="87"/>
      <c r="E860" s="65">
        <f t="shared" si="611"/>
        <v>2.605693078807957E+51</v>
      </c>
      <c r="F860" s="62">
        <f t="shared" si="612"/>
        <v>170.8000000000001</v>
      </c>
      <c r="G860" s="66">
        <v>854</v>
      </c>
    </row>
    <row r="861" spans="1:7">
      <c r="A861" s="62">
        <v>8192</v>
      </c>
      <c r="B861" s="62">
        <f t="shared" si="613"/>
        <v>28.5</v>
      </c>
      <c r="C861" s="83">
        <f t="shared" si="614"/>
        <v>14.74</v>
      </c>
      <c r="D861" s="87"/>
      <c r="E861" s="65">
        <f t="shared" si="611"/>
        <v>2.99315535325386E+51</v>
      </c>
      <c r="F861" s="62">
        <f t="shared" si="612"/>
        <v>171.00000000000009</v>
      </c>
      <c r="G861" s="66">
        <v>855</v>
      </c>
    </row>
    <row r="862" spans="1:7">
      <c r="A862" s="62">
        <v>8192</v>
      </c>
      <c r="B862" s="62">
        <f t="shared" si="613"/>
        <v>28.533333333333335</v>
      </c>
      <c r="C862" s="83">
        <f t="shared" si="614"/>
        <v>14.74</v>
      </c>
      <c r="D862" s="87"/>
      <c r="E862" s="65">
        <f t="shared" si="611"/>
        <v>3.4382326305332783E+51</v>
      </c>
      <c r="F862" s="62">
        <f t="shared" si="612"/>
        <v>171.2000000000001</v>
      </c>
      <c r="G862" s="66">
        <v>856</v>
      </c>
    </row>
    <row r="863" spans="1:7">
      <c r="A863" s="62">
        <v>8192</v>
      </c>
      <c r="B863" s="62">
        <f t="shared" si="613"/>
        <v>28.566666666666666</v>
      </c>
      <c r="C863" s="83">
        <f t="shared" si="614"/>
        <v>14.74</v>
      </c>
      <c r="D863" s="87"/>
      <c r="E863" s="65">
        <f t="shared" si="611"/>
        <v>3.9494921667907055E+51</v>
      </c>
      <c r="F863" s="62">
        <f t="shared" si="612"/>
        <v>171.40000000000009</v>
      </c>
      <c r="G863" s="66">
        <v>857</v>
      </c>
    </row>
    <row r="864" spans="1:7">
      <c r="A864" s="62">
        <v>8192</v>
      </c>
      <c r="B864" s="62">
        <f t="shared" si="613"/>
        <v>28.6</v>
      </c>
      <c r="C864" s="83">
        <f t="shared" si="614"/>
        <v>14.74</v>
      </c>
      <c r="D864" s="87"/>
      <c r="E864" s="65">
        <f t="shared" si="611"/>
        <v>4.536775155066159E+51</v>
      </c>
      <c r="F864" s="62">
        <f t="shared" si="612"/>
        <v>171.60000000000011</v>
      </c>
      <c r="G864" s="66">
        <v>858</v>
      </c>
    </row>
    <row r="865" spans="1:7">
      <c r="A865" s="62">
        <v>8192</v>
      </c>
      <c r="B865" s="62">
        <f t="shared" si="613"/>
        <v>28.633333333333333</v>
      </c>
      <c r="C865" s="83">
        <f t="shared" si="614"/>
        <v>14.74</v>
      </c>
      <c r="D865" s="87"/>
      <c r="E865" s="65">
        <f t="shared" si="611"/>
        <v>5.2113861576159148E+51</v>
      </c>
      <c r="F865" s="62">
        <f t="shared" si="612"/>
        <v>171.8000000000001</v>
      </c>
      <c r="G865" s="66">
        <v>859</v>
      </c>
    </row>
    <row r="866" spans="1:7">
      <c r="A866" s="62">
        <v>8192</v>
      </c>
      <c r="B866" s="62">
        <f t="shared" si="613"/>
        <v>28.666666666666668</v>
      </c>
      <c r="C866" s="83">
        <f t="shared" si="614"/>
        <v>14.74</v>
      </c>
      <c r="D866" s="87"/>
      <c r="E866" s="65">
        <f t="shared" ref="E866:E906" si="615">POWER($F$1,G866)</f>
        <v>5.9863107065077213E+51</v>
      </c>
      <c r="F866" s="62">
        <f t="shared" ref="F866:F906" si="616">LOG(E866,2)</f>
        <v>172.00000000000009</v>
      </c>
      <c r="G866" s="66">
        <v>860</v>
      </c>
    </row>
    <row r="867" spans="1:7">
      <c r="A867" s="62">
        <v>8192</v>
      </c>
      <c r="B867" s="62">
        <f t="shared" si="613"/>
        <v>28.7</v>
      </c>
      <c r="C867" s="83">
        <f t="shared" si="614"/>
        <v>14.74</v>
      </c>
      <c r="D867" s="87"/>
      <c r="E867" s="65">
        <f t="shared" si="615"/>
        <v>6.8764652610665593E+51</v>
      </c>
      <c r="F867" s="62">
        <f t="shared" si="616"/>
        <v>172.2000000000001</v>
      </c>
      <c r="G867" s="66">
        <v>861</v>
      </c>
    </row>
    <row r="868" spans="1:7">
      <c r="A868" s="62">
        <v>8192</v>
      </c>
      <c r="B868" s="62">
        <f t="shared" si="613"/>
        <v>28.733333333333334</v>
      </c>
      <c r="C868" s="83">
        <f t="shared" si="614"/>
        <v>14.74</v>
      </c>
      <c r="D868" s="87"/>
      <c r="E868" s="65">
        <f t="shared" si="615"/>
        <v>7.898984333581411E+51</v>
      </c>
      <c r="F868" s="62">
        <f t="shared" si="616"/>
        <v>172.40000000000009</v>
      </c>
      <c r="G868" s="66">
        <v>862</v>
      </c>
    </row>
    <row r="869" spans="1:7">
      <c r="A869" s="62">
        <v>8192</v>
      </c>
      <c r="B869" s="62">
        <f t="shared" si="613"/>
        <v>28.766666666666666</v>
      </c>
      <c r="C869" s="83">
        <f t="shared" si="614"/>
        <v>14.74</v>
      </c>
      <c r="D869" s="87"/>
      <c r="E869" s="65">
        <f t="shared" si="615"/>
        <v>9.0735503101323207E+51</v>
      </c>
      <c r="F869" s="62">
        <f t="shared" si="616"/>
        <v>172.60000000000011</v>
      </c>
      <c r="G869" s="66">
        <v>863</v>
      </c>
    </row>
    <row r="870" spans="1:7">
      <c r="A870" s="62">
        <v>8192</v>
      </c>
      <c r="B870" s="62">
        <f t="shared" si="613"/>
        <v>28.8</v>
      </c>
      <c r="C870" s="83">
        <f t="shared" si="614"/>
        <v>14.74</v>
      </c>
      <c r="D870" s="87"/>
      <c r="E870" s="65">
        <f t="shared" si="615"/>
        <v>1.0422772315231835E+52</v>
      </c>
      <c r="F870" s="62">
        <f t="shared" si="616"/>
        <v>172.8000000000001</v>
      </c>
      <c r="G870" s="66">
        <v>864</v>
      </c>
    </row>
    <row r="871" spans="1:7">
      <c r="A871" s="62">
        <v>8192</v>
      </c>
      <c r="B871" s="62">
        <f t="shared" si="613"/>
        <v>28.833333333333332</v>
      </c>
      <c r="C871" s="83">
        <f t="shared" si="614"/>
        <v>14.74</v>
      </c>
      <c r="D871" s="87"/>
      <c r="E871" s="65">
        <f t="shared" si="615"/>
        <v>1.1972621413015451E+52</v>
      </c>
      <c r="F871" s="62">
        <f t="shared" si="616"/>
        <v>173.00000000000009</v>
      </c>
      <c r="G871" s="66">
        <v>865</v>
      </c>
    </row>
    <row r="872" spans="1:7">
      <c r="A872" s="62">
        <v>8192</v>
      </c>
      <c r="B872" s="62">
        <f t="shared" si="613"/>
        <v>28.866666666666667</v>
      </c>
      <c r="C872" s="83">
        <f t="shared" si="614"/>
        <v>14.74</v>
      </c>
      <c r="D872" s="87"/>
      <c r="E872" s="65">
        <f t="shared" si="615"/>
        <v>1.3752930522133121E+52</v>
      </c>
      <c r="F872" s="62">
        <f t="shared" si="616"/>
        <v>173.2000000000001</v>
      </c>
      <c r="G872" s="66">
        <v>866</v>
      </c>
    </row>
    <row r="873" spans="1:7">
      <c r="A873" s="62">
        <v>8192</v>
      </c>
      <c r="B873" s="62">
        <f t="shared" si="613"/>
        <v>28.9</v>
      </c>
      <c r="C873" s="83">
        <f t="shared" si="614"/>
        <v>14.74</v>
      </c>
      <c r="D873" s="87"/>
      <c r="E873" s="65">
        <f t="shared" si="615"/>
        <v>1.5797968667162833E+52</v>
      </c>
      <c r="F873" s="62">
        <f t="shared" si="616"/>
        <v>173.40000000000009</v>
      </c>
      <c r="G873" s="66">
        <v>867</v>
      </c>
    </row>
    <row r="874" spans="1:7">
      <c r="A874" s="62">
        <v>8192</v>
      </c>
      <c r="B874" s="62">
        <f t="shared" si="613"/>
        <v>28.933333333333334</v>
      </c>
      <c r="C874" s="83">
        <f t="shared" si="614"/>
        <v>14.74</v>
      </c>
      <c r="D874" s="87"/>
      <c r="E874" s="65">
        <f t="shared" si="615"/>
        <v>1.8147100620264647E+52</v>
      </c>
      <c r="F874" s="62">
        <f t="shared" si="616"/>
        <v>173.60000000000008</v>
      </c>
      <c r="G874" s="66">
        <v>868</v>
      </c>
    </row>
    <row r="875" spans="1:7">
      <c r="A875" s="62">
        <v>8192</v>
      </c>
      <c r="B875" s="62">
        <f t="shared" si="613"/>
        <v>28.966666666666665</v>
      </c>
      <c r="C875" s="83">
        <f t="shared" si="614"/>
        <v>14.74</v>
      </c>
      <c r="D875" s="87"/>
      <c r="E875" s="65">
        <f t="shared" si="615"/>
        <v>2.0845544630463672E+52</v>
      </c>
      <c r="F875" s="62">
        <f t="shared" si="616"/>
        <v>173.8000000000001</v>
      </c>
      <c r="G875" s="66">
        <v>869</v>
      </c>
    </row>
    <row r="876" spans="1:7">
      <c r="A876" s="62">
        <v>8192</v>
      </c>
      <c r="B876" s="62">
        <f t="shared" si="613"/>
        <v>29</v>
      </c>
      <c r="C876" s="83">
        <f t="shared" si="614"/>
        <v>14.74</v>
      </c>
      <c r="D876" s="87"/>
      <c r="E876" s="65">
        <f t="shared" si="615"/>
        <v>2.3945242826030901E+52</v>
      </c>
      <c r="F876" s="62">
        <f t="shared" si="616"/>
        <v>174.00000000000009</v>
      </c>
      <c r="G876" s="66">
        <v>870</v>
      </c>
    </row>
    <row r="877" spans="1:7">
      <c r="A877" s="62">
        <v>8192</v>
      </c>
      <c r="B877" s="62">
        <f t="shared" si="613"/>
        <v>29.033333333333335</v>
      </c>
      <c r="C877" s="83">
        <f t="shared" si="614"/>
        <v>14.74</v>
      </c>
      <c r="D877" s="87"/>
      <c r="E877" s="65">
        <f t="shared" si="615"/>
        <v>2.7505861044266258E+52</v>
      </c>
      <c r="F877" s="62">
        <f t="shared" si="616"/>
        <v>174.2000000000001</v>
      </c>
      <c r="G877" s="66">
        <v>871</v>
      </c>
    </row>
    <row r="878" spans="1:7">
      <c r="A878" s="62">
        <v>8192</v>
      </c>
      <c r="B878" s="62">
        <f t="shared" si="613"/>
        <v>29.066666666666666</v>
      </c>
      <c r="C878" s="83">
        <f t="shared" si="614"/>
        <v>14.74</v>
      </c>
      <c r="D878" s="87"/>
      <c r="E878" s="65">
        <f t="shared" si="615"/>
        <v>3.1595937334325676E+52</v>
      </c>
      <c r="F878" s="62">
        <f t="shared" si="616"/>
        <v>174.40000000000009</v>
      </c>
      <c r="G878" s="66">
        <v>872</v>
      </c>
    </row>
    <row r="879" spans="1:7">
      <c r="A879" s="62">
        <v>8192</v>
      </c>
      <c r="B879" s="62">
        <f t="shared" si="613"/>
        <v>29.1</v>
      </c>
      <c r="C879" s="83">
        <f t="shared" si="614"/>
        <v>14.74</v>
      </c>
      <c r="D879" s="87"/>
      <c r="E879" s="65">
        <f t="shared" si="615"/>
        <v>3.6294201240529315E+52</v>
      </c>
      <c r="F879" s="62">
        <f t="shared" si="616"/>
        <v>174.60000000000008</v>
      </c>
      <c r="G879" s="66">
        <v>873</v>
      </c>
    </row>
    <row r="880" spans="1:7">
      <c r="A880" s="62">
        <v>8192</v>
      </c>
      <c r="B880" s="62">
        <f t="shared" si="613"/>
        <v>29.133333333333333</v>
      </c>
      <c r="C880" s="83">
        <f t="shared" si="614"/>
        <v>14.74</v>
      </c>
      <c r="D880" s="87"/>
      <c r="E880" s="65">
        <f t="shared" si="615"/>
        <v>4.1691089260927366E+52</v>
      </c>
      <c r="F880" s="62">
        <f t="shared" si="616"/>
        <v>174.8000000000001</v>
      </c>
      <c r="G880" s="66">
        <v>874</v>
      </c>
    </row>
    <row r="881" spans="1:7">
      <c r="A881" s="62">
        <v>8192</v>
      </c>
      <c r="B881" s="62">
        <f t="shared" si="613"/>
        <v>29.166666666666668</v>
      </c>
      <c r="C881" s="83">
        <f t="shared" si="614"/>
        <v>14.74</v>
      </c>
      <c r="D881" s="87"/>
      <c r="E881" s="65">
        <f t="shared" si="615"/>
        <v>4.7890485652061824E+52</v>
      </c>
      <c r="F881" s="62">
        <f t="shared" si="616"/>
        <v>175.00000000000009</v>
      </c>
      <c r="G881" s="66">
        <v>875</v>
      </c>
    </row>
    <row r="882" spans="1:7">
      <c r="A882" s="62">
        <v>8192</v>
      </c>
      <c r="B882" s="62">
        <f t="shared" si="613"/>
        <v>29.2</v>
      </c>
      <c r="C882" s="83">
        <f t="shared" si="614"/>
        <v>14.74</v>
      </c>
      <c r="D882" s="87"/>
      <c r="E882" s="65">
        <f t="shared" si="615"/>
        <v>5.5011722088532527E+52</v>
      </c>
      <c r="F882" s="62">
        <f t="shared" si="616"/>
        <v>175.2000000000001</v>
      </c>
      <c r="G882" s="66">
        <v>876</v>
      </c>
    </row>
    <row r="883" spans="1:7">
      <c r="A883" s="62">
        <v>8192</v>
      </c>
      <c r="B883" s="62">
        <f t="shared" si="613"/>
        <v>29.233333333333334</v>
      </c>
      <c r="C883" s="83">
        <f t="shared" si="614"/>
        <v>14.74</v>
      </c>
      <c r="D883" s="87"/>
      <c r="E883" s="65">
        <f t="shared" si="615"/>
        <v>6.3191874668651373E+52</v>
      </c>
      <c r="F883" s="62">
        <f t="shared" si="616"/>
        <v>175.40000000000009</v>
      </c>
      <c r="G883" s="66">
        <v>877</v>
      </c>
    </row>
    <row r="884" spans="1:7">
      <c r="A884" s="62">
        <v>8192</v>
      </c>
      <c r="B884" s="62">
        <f t="shared" si="613"/>
        <v>29.266666666666666</v>
      </c>
      <c r="C884" s="83">
        <f t="shared" si="614"/>
        <v>14.74</v>
      </c>
      <c r="D884" s="87"/>
      <c r="E884" s="65">
        <f t="shared" si="615"/>
        <v>7.258840248105864E+52</v>
      </c>
      <c r="F884" s="62">
        <f t="shared" si="616"/>
        <v>175.60000000000008</v>
      </c>
      <c r="G884" s="66">
        <v>878</v>
      </c>
    </row>
    <row r="885" spans="1:7">
      <c r="A885" s="62">
        <v>8192</v>
      </c>
      <c r="B885" s="62">
        <f t="shared" si="613"/>
        <v>29.3</v>
      </c>
      <c r="C885" s="83">
        <f t="shared" si="614"/>
        <v>14.74</v>
      </c>
      <c r="D885" s="87"/>
      <c r="E885" s="65">
        <f t="shared" si="615"/>
        <v>8.3382178521854753E+52</v>
      </c>
      <c r="F885" s="62">
        <f t="shared" si="616"/>
        <v>175.8000000000001</v>
      </c>
      <c r="G885" s="66">
        <v>879</v>
      </c>
    </row>
    <row r="886" spans="1:7">
      <c r="A886" s="62">
        <v>8192</v>
      </c>
      <c r="B886" s="62">
        <f t="shared" si="613"/>
        <v>29.333333333333332</v>
      </c>
      <c r="C886" s="83">
        <f t="shared" si="614"/>
        <v>14.74</v>
      </c>
      <c r="D886" s="87"/>
      <c r="E886" s="65">
        <f t="shared" si="615"/>
        <v>9.5780971304123668E+52</v>
      </c>
      <c r="F886" s="62">
        <f t="shared" si="616"/>
        <v>176.00000000000009</v>
      </c>
      <c r="G886" s="66">
        <v>880</v>
      </c>
    </row>
    <row r="887" spans="1:7">
      <c r="A887" s="62">
        <v>8192</v>
      </c>
      <c r="B887" s="62">
        <f t="shared" si="613"/>
        <v>29.366666666666667</v>
      </c>
      <c r="C887" s="83">
        <f t="shared" si="614"/>
        <v>14.74</v>
      </c>
      <c r="D887" s="87"/>
      <c r="E887" s="65">
        <f t="shared" si="615"/>
        <v>1.1002344417706508E+53</v>
      </c>
      <c r="F887" s="62">
        <f t="shared" si="616"/>
        <v>176.20000000000007</v>
      </c>
      <c r="G887" s="66">
        <v>881</v>
      </c>
    </row>
    <row r="888" spans="1:7">
      <c r="A888" s="62">
        <v>8192</v>
      </c>
      <c r="B888" s="62">
        <f t="shared" si="613"/>
        <v>29.4</v>
      </c>
      <c r="C888" s="83">
        <f t="shared" si="614"/>
        <v>14.74</v>
      </c>
      <c r="D888" s="87"/>
      <c r="E888" s="65">
        <f t="shared" si="615"/>
        <v>1.2638374933730277E+53</v>
      </c>
      <c r="F888" s="62">
        <f t="shared" si="616"/>
        <v>176.40000000000009</v>
      </c>
      <c r="G888" s="66">
        <v>882</v>
      </c>
    </row>
    <row r="889" spans="1:7">
      <c r="A889" s="62">
        <v>8192</v>
      </c>
      <c r="B889" s="62">
        <f t="shared" si="613"/>
        <v>29.433333333333334</v>
      </c>
      <c r="C889" s="83">
        <f t="shared" si="614"/>
        <v>14.74</v>
      </c>
      <c r="D889" s="87"/>
      <c r="E889" s="65">
        <f t="shared" si="615"/>
        <v>1.4517680496211734E+53</v>
      </c>
      <c r="F889" s="62">
        <f t="shared" si="616"/>
        <v>176.60000000000008</v>
      </c>
      <c r="G889" s="66">
        <v>883</v>
      </c>
    </row>
    <row r="890" spans="1:7">
      <c r="A890" s="62">
        <v>8192</v>
      </c>
      <c r="B890" s="62">
        <f t="shared" si="613"/>
        <v>29.466666666666665</v>
      </c>
      <c r="C890" s="83">
        <f t="shared" si="614"/>
        <v>14.74</v>
      </c>
      <c r="D890" s="87"/>
      <c r="E890" s="65">
        <f t="shared" si="615"/>
        <v>1.6676435704370959E+53</v>
      </c>
      <c r="F890" s="62">
        <f t="shared" si="616"/>
        <v>176.8000000000001</v>
      </c>
      <c r="G890" s="66">
        <v>884</v>
      </c>
    </row>
    <row r="891" spans="1:7">
      <c r="A891" s="62">
        <v>8192</v>
      </c>
      <c r="B891" s="62">
        <f t="shared" si="613"/>
        <v>29.5</v>
      </c>
      <c r="C891" s="83">
        <f t="shared" si="614"/>
        <v>14.74</v>
      </c>
      <c r="D891" s="87"/>
      <c r="E891" s="65">
        <f t="shared" si="615"/>
        <v>1.9156194260824742E+53</v>
      </c>
      <c r="F891" s="62">
        <f t="shared" si="616"/>
        <v>177.00000000000009</v>
      </c>
      <c r="G891" s="66">
        <v>885</v>
      </c>
    </row>
    <row r="892" spans="1:7">
      <c r="A892" s="62">
        <v>8192</v>
      </c>
      <c r="B892" s="62">
        <f t="shared" si="613"/>
        <v>29.533333333333335</v>
      </c>
      <c r="C892" s="83">
        <f t="shared" si="614"/>
        <v>14.74</v>
      </c>
      <c r="D892" s="87"/>
      <c r="E892" s="65">
        <f t="shared" si="615"/>
        <v>2.2004688835413024E+53</v>
      </c>
      <c r="F892" s="62">
        <f t="shared" si="616"/>
        <v>177.20000000000007</v>
      </c>
      <c r="G892" s="66">
        <v>886</v>
      </c>
    </row>
    <row r="893" spans="1:7">
      <c r="A893" s="62">
        <v>8192</v>
      </c>
      <c r="B893" s="62">
        <f t="shared" si="613"/>
        <v>29.566666666666666</v>
      </c>
      <c r="C893" s="83">
        <f t="shared" si="614"/>
        <v>14.74</v>
      </c>
      <c r="D893" s="87"/>
      <c r="E893" s="65">
        <f t="shared" si="615"/>
        <v>2.527674986746057E+53</v>
      </c>
      <c r="F893" s="62">
        <f t="shared" si="616"/>
        <v>177.40000000000009</v>
      </c>
      <c r="G893" s="66">
        <v>887</v>
      </c>
    </row>
    <row r="894" spans="1:7">
      <c r="A894" s="62">
        <v>8192</v>
      </c>
      <c r="B894" s="62">
        <f t="shared" si="613"/>
        <v>29.6</v>
      </c>
      <c r="C894" s="83">
        <f t="shared" si="614"/>
        <v>14.74</v>
      </c>
      <c r="D894" s="87"/>
      <c r="E894" s="65">
        <f t="shared" si="615"/>
        <v>2.9035360992423473E+53</v>
      </c>
      <c r="F894" s="62">
        <f t="shared" si="616"/>
        <v>177.60000000000008</v>
      </c>
      <c r="G894" s="66">
        <v>888</v>
      </c>
    </row>
    <row r="895" spans="1:7">
      <c r="A895" s="62">
        <v>8192</v>
      </c>
      <c r="B895" s="62">
        <f t="shared" si="613"/>
        <v>29.633333333333333</v>
      </c>
      <c r="C895" s="83">
        <f t="shared" si="614"/>
        <v>14.74</v>
      </c>
      <c r="D895" s="87"/>
      <c r="E895" s="65">
        <f t="shared" si="615"/>
        <v>3.3352871408741939E+53</v>
      </c>
      <c r="F895" s="62">
        <f t="shared" si="616"/>
        <v>177.80000000000007</v>
      </c>
      <c r="G895" s="66">
        <v>889</v>
      </c>
    </row>
    <row r="896" spans="1:7">
      <c r="A896" s="62">
        <v>8192</v>
      </c>
      <c r="B896" s="62">
        <f t="shared" si="613"/>
        <v>29.666666666666668</v>
      </c>
      <c r="C896" s="83">
        <f t="shared" si="614"/>
        <v>14.74</v>
      </c>
      <c r="D896" s="87"/>
      <c r="E896" s="65">
        <f t="shared" si="615"/>
        <v>3.8312388521649493E+53</v>
      </c>
      <c r="F896" s="62">
        <f t="shared" si="616"/>
        <v>178.00000000000009</v>
      </c>
      <c r="G896" s="66">
        <v>890</v>
      </c>
    </row>
    <row r="897" spans="1:7">
      <c r="A897" s="62">
        <v>8192</v>
      </c>
      <c r="B897" s="62">
        <f t="shared" si="613"/>
        <v>29.7</v>
      </c>
      <c r="C897" s="83">
        <f t="shared" si="614"/>
        <v>14.74</v>
      </c>
      <c r="D897" s="87"/>
      <c r="E897" s="65">
        <f t="shared" si="615"/>
        <v>4.4009377670826064E+53</v>
      </c>
      <c r="F897" s="62">
        <f t="shared" si="616"/>
        <v>178.20000000000007</v>
      </c>
      <c r="G897" s="66">
        <v>891</v>
      </c>
    </row>
    <row r="898" spans="1:7">
      <c r="A898" s="62">
        <v>8192</v>
      </c>
      <c r="B898" s="62">
        <f t="shared" si="613"/>
        <v>29.733333333333334</v>
      </c>
      <c r="C898" s="83">
        <f t="shared" si="614"/>
        <v>14.74</v>
      </c>
      <c r="D898" s="87"/>
      <c r="E898" s="65">
        <f t="shared" si="615"/>
        <v>5.0553499734921141E+53</v>
      </c>
      <c r="F898" s="62">
        <f t="shared" si="616"/>
        <v>178.40000000000009</v>
      </c>
      <c r="G898" s="66">
        <v>892</v>
      </c>
    </row>
    <row r="899" spans="1:7">
      <c r="A899" s="62">
        <v>8192</v>
      </c>
      <c r="B899" s="62">
        <f t="shared" si="613"/>
        <v>29.766666666666666</v>
      </c>
      <c r="C899" s="83">
        <f t="shared" si="614"/>
        <v>14.74</v>
      </c>
      <c r="D899" s="87"/>
      <c r="E899" s="65">
        <f t="shared" si="615"/>
        <v>5.8070721984846972E+53</v>
      </c>
      <c r="F899" s="62">
        <f t="shared" si="616"/>
        <v>178.60000000000008</v>
      </c>
      <c r="G899" s="66">
        <v>893</v>
      </c>
    </row>
    <row r="900" spans="1:7">
      <c r="A900" s="62">
        <v>8192</v>
      </c>
      <c r="B900" s="62">
        <f t="shared" si="613"/>
        <v>29.8</v>
      </c>
      <c r="C900" s="83">
        <f t="shared" si="614"/>
        <v>14.74</v>
      </c>
      <c r="D900" s="87"/>
      <c r="E900" s="65">
        <f t="shared" si="615"/>
        <v>6.6705742817483879E+53</v>
      </c>
      <c r="F900" s="62">
        <f t="shared" si="616"/>
        <v>178.8000000000001</v>
      </c>
      <c r="G900" s="66">
        <v>894</v>
      </c>
    </row>
    <row r="901" spans="1:7">
      <c r="A901" s="62">
        <v>8192</v>
      </c>
      <c r="B901" s="62">
        <f t="shared" si="613"/>
        <v>29.833333333333332</v>
      </c>
      <c r="C901" s="83">
        <f t="shared" si="614"/>
        <v>14.74</v>
      </c>
      <c r="D901" s="87"/>
      <c r="E901" s="65">
        <f t="shared" si="615"/>
        <v>7.662477704329902E+53</v>
      </c>
      <c r="F901" s="62">
        <f t="shared" si="616"/>
        <v>179.00000000000009</v>
      </c>
      <c r="G901" s="66">
        <v>895</v>
      </c>
    </row>
    <row r="902" spans="1:7">
      <c r="A902" s="62">
        <v>8192</v>
      </c>
      <c r="B902" s="62">
        <f t="shared" si="613"/>
        <v>29.866666666666667</v>
      </c>
      <c r="C902" s="83">
        <f t="shared" si="614"/>
        <v>14.74</v>
      </c>
      <c r="D902" s="87"/>
      <c r="E902" s="65">
        <f t="shared" si="615"/>
        <v>8.8018755341652163E+53</v>
      </c>
      <c r="F902" s="62">
        <f t="shared" si="616"/>
        <v>179.2000000000001</v>
      </c>
      <c r="G902" s="66">
        <v>896</v>
      </c>
    </row>
    <row r="903" spans="1:7">
      <c r="A903" s="62">
        <v>8192</v>
      </c>
      <c r="B903" s="62">
        <f t="shared" ref="B903:B906" si="617">G903/30</f>
        <v>29.9</v>
      </c>
      <c r="C903" s="83">
        <f t="shared" si="614"/>
        <v>14.74</v>
      </c>
      <c r="D903" s="87"/>
      <c r="E903" s="65">
        <f t="shared" si="615"/>
        <v>1.0110699946984233E+54</v>
      </c>
      <c r="F903" s="62">
        <f t="shared" si="616"/>
        <v>179.40000000000009</v>
      </c>
      <c r="G903" s="66">
        <v>897</v>
      </c>
    </row>
    <row r="904" spans="1:7">
      <c r="A904" s="62">
        <v>8192</v>
      </c>
      <c r="B904" s="62">
        <f t="shared" si="617"/>
        <v>29.933333333333334</v>
      </c>
      <c r="C904" s="83">
        <f t="shared" si="614"/>
        <v>14.74</v>
      </c>
      <c r="D904" s="87"/>
      <c r="E904" s="65">
        <f t="shared" si="615"/>
        <v>1.1614144396969398E+54</v>
      </c>
      <c r="F904" s="62">
        <f t="shared" si="616"/>
        <v>179.60000000000011</v>
      </c>
      <c r="G904" s="66">
        <v>898</v>
      </c>
    </row>
    <row r="905" spans="1:7">
      <c r="A905" s="62">
        <v>8192</v>
      </c>
      <c r="B905" s="62">
        <f t="shared" si="617"/>
        <v>29.966666666666665</v>
      </c>
      <c r="C905" s="83">
        <f t="shared" si="614"/>
        <v>14.74</v>
      </c>
      <c r="D905" s="87"/>
      <c r="E905" s="65">
        <f t="shared" si="615"/>
        <v>1.3341148563496779E+54</v>
      </c>
      <c r="F905" s="62">
        <f t="shared" si="616"/>
        <v>179.8000000000001</v>
      </c>
      <c r="G905" s="66">
        <v>899</v>
      </c>
    </row>
    <row r="906" spans="1:7">
      <c r="A906" s="62">
        <v>8192</v>
      </c>
      <c r="B906" s="62">
        <f t="shared" si="617"/>
        <v>30</v>
      </c>
      <c r="C906" s="83">
        <f t="shared" si="614"/>
        <v>14.74</v>
      </c>
      <c r="D906" s="87"/>
      <c r="E906" s="65">
        <f t="shared" si="615"/>
        <v>1.5324955408659811E+54</v>
      </c>
      <c r="F906" s="62">
        <f t="shared" si="616"/>
        <v>180.00000000000011</v>
      </c>
      <c r="G906" s="66">
        <v>900</v>
      </c>
    </row>
    <row r="907" spans="1:7">
      <c r="C907" s="88"/>
      <c r="D907" s="87"/>
    </row>
    <row r="908" spans="1:7">
      <c r="C908" s="88"/>
      <c r="D908" s="87"/>
    </row>
    <row r="909" spans="1:7">
      <c r="C909" s="88"/>
      <c r="D909" s="87"/>
    </row>
    <row r="910" spans="1:7">
      <c r="C910" s="88"/>
      <c r="D910" s="87"/>
    </row>
    <row r="911" spans="1:7">
      <c r="C911" s="88"/>
      <c r="D911" s="87"/>
    </row>
    <row r="912" spans="1:7">
      <c r="C912" s="88"/>
      <c r="D912" s="87"/>
    </row>
    <row r="913" spans="3:4">
      <c r="C913" s="88"/>
      <c r="D913" s="87"/>
    </row>
    <row r="914" spans="3:4">
      <c r="C914" s="88"/>
      <c r="D914" s="87"/>
    </row>
    <row r="915" spans="3:4">
      <c r="C915" s="88"/>
      <c r="D915" s="87"/>
    </row>
    <row r="916" spans="3:4">
      <c r="C916" s="88"/>
      <c r="D916" s="87"/>
    </row>
    <row r="917" spans="3:4">
      <c r="C917" s="88"/>
      <c r="D917" s="87"/>
    </row>
    <row r="918" spans="3:4">
      <c r="C918" s="88"/>
      <c r="D918" s="87"/>
    </row>
    <row r="919" spans="3:4">
      <c r="C919" s="88"/>
      <c r="D919" s="87"/>
    </row>
    <row r="920" spans="3:4">
      <c r="C920" s="88"/>
      <c r="D920" s="87"/>
    </row>
    <row r="921" spans="3:4">
      <c r="C921" s="88"/>
      <c r="D921" s="87"/>
    </row>
    <row r="922" spans="3:4">
      <c r="C922" s="88"/>
      <c r="D922" s="87"/>
    </row>
    <row r="923" spans="3:4">
      <c r="C923" s="88"/>
      <c r="D923" s="87"/>
    </row>
    <row r="924" spans="3:4">
      <c r="C924" s="88"/>
      <c r="D924" s="87"/>
    </row>
    <row r="925" spans="3:4">
      <c r="C925" s="88"/>
      <c r="D925" s="87"/>
    </row>
    <row r="926" spans="3:4">
      <c r="C926" s="88"/>
      <c r="D926" s="87"/>
    </row>
    <row r="927" spans="3:4">
      <c r="C927" s="88"/>
      <c r="D927" s="87"/>
    </row>
    <row r="928" spans="3:4">
      <c r="C928" s="88"/>
      <c r="D928" s="87"/>
    </row>
    <row r="929" spans="3:4">
      <c r="C929" s="88"/>
      <c r="D929" s="87"/>
    </row>
    <row r="930" spans="3:4">
      <c r="C930" s="88"/>
      <c r="D930" s="87"/>
    </row>
    <row r="931" spans="3:4">
      <c r="C931" s="88"/>
      <c r="D931" s="87"/>
    </row>
    <row r="932" spans="3:4">
      <c r="C932" s="88"/>
      <c r="D932" s="87"/>
    </row>
    <row r="933" spans="3:4">
      <c r="C933" s="88"/>
      <c r="D933" s="87"/>
    </row>
    <row r="934" spans="3:4">
      <c r="C934" s="88"/>
      <c r="D934" s="87"/>
    </row>
    <row r="935" spans="3:4">
      <c r="C935" s="88"/>
      <c r="D935" s="87"/>
    </row>
    <row r="936" spans="3:4">
      <c r="C936" s="88"/>
      <c r="D936" s="87"/>
    </row>
    <row r="937" spans="3:4">
      <c r="C937" s="88"/>
      <c r="D937" s="87"/>
    </row>
    <row r="938" spans="3:4">
      <c r="C938" s="88"/>
      <c r="D938" s="87"/>
    </row>
    <row r="939" spans="3:4">
      <c r="C939" s="88"/>
      <c r="D939" s="87"/>
    </row>
    <row r="940" spans="3:4">
      <c r="C940" s="88"/>
      <c r="D940" s="87"/>
    </row>
    <row r="941" spans="3:4">
      <c r="C941" s="88"/>
      <c r="D941" s="87"/>
    </row>
    <row r="942" spans="3:4">
      <c r="C942" s="88"/>
      <c r="D942" s="87"/>
    </row>
    <row r="943" spans="3:4">
      <c r="C943" s="88"/>
      <c r="D943" s="87"/>
    </row>
    <row r="944" spans="3:4">
      <c r="C944" s="88"/>
      <c r="D944" s="87"/>
    </row>
    <row r="945" spans="3:4">
      <c r="C945" s="88"/>
      <c r="D945" s="87"/>
    </row>
    <row r="946" spans="3:4">
      <c r="C946" s="88"/>
      <c r="D946" s="87"/>
    </row>
    <row r="947" spans="3:4">
      <c r="C947" s="88"/>
      <c r="D947" s="87"/>
    </row>
    <row r="948" spans="3:4">
      <c r="C948" s="88"/>
      <c r="D948" s="87"/>
    </row>
    <row r="949" spans="3:4">
      <c r="C949" s="88"/>
      <c r="D949" s="87"/>
    </row>
    <row r="950" spans="3:4">
      <c r="C950" s="88"/>
      <c r="D950" s="87"/>
    </row>
    <row r="951" spans="3:4">
      <c r="C951" s="88"/>
      <c r="D951" s="87"/>
    </row>
    <row r="952" spans="3:4">
      <c r="C952" s="88"/>
      <c r="D952" s="87"/>
    </row>
    <row r="953" spans="3:4">
      <c r="C953" s="88"/>
      <c r="D953" s="87"/>
    </row>
    <row r="954" spans="3:4">
      <c r="C954" s="88"/>
      <c r="D954" s="87"/>
    </row>
    <row r="955" spans="3:4">
      <c r="C955" s="88"/>
      <c r="D955" s="87"/>
    </row>
    <row r="956" spans="3:4">
      <c r="C956" s="88"/>
      <c r="D956" s="87"/>
    </row>
    <row r="957" spans="3:4">
      <c r="C957" s="88"/>
      <c r="D957" s="87"/>
    </row>
    <row r="958" spans="3:4">
      <c r="C958" s="88"/>
      <c r="D958" s="87"/>
    </row>
    <row r="959" spans="3:4">
      <c r="C959" s="88"/>
      <c r="D959" s="87"/>
    </row>
    <row r="960" spans="3:4">
      <c r="C960" s="88"/>
      <c r="D960" s="87"/>
    </row>
    <row r="961" spans="3:4">
      <c r="C961" s="88"/>
      <c r="D961" s="87"/>
    </row>
    <row r="962" spans="3:4">
      <c r="C962" s="88"/>
      <c r="D962" s="87"/>
    </row>
    <row r="963" spans="3:4">
      <c r="C963" s="88"/>
      <c r="D963" s="87"/>
    </row>
    <row r="964" spans="3:4">
      <c r="C964" s="88"/>
      <c r="D964" s="87"/>
    </row>
    <row r="965" spans="3:4">
      <c r="C965" s="88"/>
      <c r="D965" s="87"/>
    </row>
    <row r="966" spans="3:4">
      <c r="C966" s="88"/>
      <c r="D966" s="87"/>
    </row>
    <row r="967" spans="3:4">
      <c r="C967" s="88"/>
      <c r="D967" s="87"/>
    </row>
  </sheetData>
  <phoneticPr fontId="2" type="noConversion"/>
  <conditionalFormatting sqref="R5:R1048576">
    <cfRule type="colorScale" priority="6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1048576">
    <cfRule type="colorScale" priority="6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1048576">
    <cfRule type="colorScale" priority="6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1048576">
    <cfRule type="colorScale" priority="6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1048576">
    <cfRule type="colorScale" priority="6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1048576">
    <cfRule type="colorScale" priority="6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1048576">
    <cfRule type="colorScale" priority="6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6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6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5:H1048576 S5:S1048576 AD5:AD1048576 AO5:AO1048576 AZ5:AZ1048576 BK5:BK1048576 BV5:BV1048576 CG5:CG1048576 CR5:CR1048576">
    <cfRule type="expression" dxfId="3" priority="641">
      <formula>MOD(H5,20)=0</formula>
    </cfRule>
  </conditionalFormatting>
  <conditionalFormatting sqref="J5:J1048576 AF5:AF1048576 AQ5:AQ1048576 BB5:BB1048576 BM5:BM1048576 BX5:BX1048576 CI5:CI1048576 U5:U1048576 CT5:CT1048576">
    <cfRule type="cellIs" dxfId="2" priority="631" operator="greaterThan">
      <formula>1</formula>
    </cfRule>
  </conditionalFormatting>
  <conditionalFormatting sqref="AC5:AC643">
    <cfRule type="colorScale" priority="6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17:AB643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1048576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7:AB643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1048576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17:AM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1048576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7:AM643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1048576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1048576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17:AX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7:AX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1048576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1048576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17:BI643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1048576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7:BI643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1048576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1048576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T17:BT643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1048576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T7:BT643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1048576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1048576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1048576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1048576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E17:CE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1048576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E7:CE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P17:CP643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1048576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P7:CP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A17:DA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B5:DB1048576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A7:DA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P17:CP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Q5:CQ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P7:CP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E17:CE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E7:CE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E17:CE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F5:CF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E7:CE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T17:BT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T7:BT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T17:BT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T7:BT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T17:BT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U5:BU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T7:BT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17:BI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7:BI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17:BI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7:BI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17:BI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7:BI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17:BI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J5:BJ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I7:BI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17:AX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7:AX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17:AX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7:AX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17:AX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7:AX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17:AX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7:AX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17:AX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Y5:AY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X7:AX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17:AM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7:AM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17:AM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7:AM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17:AM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7:AM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17:AM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7:AM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17:AM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7:AM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17:AM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5:AN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M7:AM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17:AB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7:AB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17:AB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7:AB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17:AB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7:AB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17:AB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7:AB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17:AB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7:AB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17:AB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7:AB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17:AB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5:AC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B7:AB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R5:R64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6:Q64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967"/>
  <sheetViews>
    <sheetView tabSelected="1" workbookViewId="0">
      <selection activeCell="Q16" sqref="Q16"/>
    </sheetView>
  </sheetViews>
  <sheetFormatPr defaultRowHeight="11.25"/>
  <cols>
    <col min="1" max="1" width="6.75" style="46" customWidth="1"/>
    <col min="2" max="2" width="5.875" style="46" customWidth="1"/>
    <col min="3" max="3" width="5.875" style="63" customWidth="1"/>
    <col min="4" max="4" width="5.875" style="64" customWidth="1"/>
    <col min="5" max="5" width="5.875" style="47" customWidth="1"/>
    <col min="6" max="9" width="4.125" style="48" customWidth="1"/>
    <col min="10" max="10" width="5.25" style="48" customWidth="1"/>
    <col min="11" max="11" width="9" style="104"/>
    <col min="12" max="12" width="5.875" style="49" customWidth="1"/>
    <col min="13" max="13" width="5.875" style="46" customWidth="1"/>
    <col min="14" max="14" width="4.625" style="50" customWidth="1"/>
    <col min="15" max="19" width="4.125" style="71" customWidth="1"/>
    <col min="20" max="23" width="4.125" style="70" customWidth="1"/>
    <col min="24" max="24" width="4.125" style="99" customWidth="1"/>
    <col min="25" max="25" width="4.125" style="91" customWidth="1"/>
    <col min="26" max="16384" width="9" style="45"/>
  </cols>
  <sheetData>
    <row r="1" spans="1:28">
      <c r="A1" s="46" t="s">
        <v>131</v>
      </c>
      <c r="B1" s="46" t="s">
        <v>132</v>
      </c>
      <c r="C1" s="63" t="s">
        <v>147</v>
      </c>
      <c r="D1" s="64" t="s">
        <v>148</v>
      </c>
      <c r="E1" s="47" t="s">
        <v>133</v>
      </c>
      <c r="K1" s="104" t="s">
        <v>143</v>
      </c>
      <c r="L1" s="49" t="s">
        <v>134</v>
      </c>
      <c r="M1" s="46">
        <f>POWER(2,0.2)</f>
        <v>1.1486983549970351</v>
      </c>
      <c r="N1" s="50" t="s">
        <v>135</v>
      </c>
      <c r="O1" s="67"/>
      <c r="P1" s="68">
        <f>P3+6</f>
        <v>6</v>
      </c>
      <c r="Q1" s="95" t="s">
        <v>126</v>
      </c>
      <c r="R1" s="68"/>
      <c r="S1" s="68"/>
      <c r="T1" s="69" t="s">
        <v>127</v>
      </c>
      <c r="U1" s="73"/>
      <c r="Y1" s="90"/>
      <c r="AB1" s="45" t="s">
        <v>145</v>
      </c>
    </row>
    <row r="2" spans="1:28">
      <c r="E2" s="47" t="s">
        <v>136</v>
      </c>
      <c r="F2" s="52" t="s">
        <v>11</v>
      </c>
      <c r="G2" s="52"/>
      <c r="H2" s="48" t="s">
        <v>12</v>
      </c>
      <c r="I2" s="48" t="s">
        <v>12</v>
      </c>
      <c r="L2" s="49" t="s">
        <v>137</v>
      </c>
      <c r="M2" s="51">
        <f>POWER(2,0.05)</f>
        <v>1.0352649238413776</v>
      </c>
      <c r="P2" s="68" t="s">
        <v>116</v>
      </c>
      <c r="Q2" s="95" t="s">
        <v>154</v>
      </c>
      <c r="R2" s="73" t="s">
        <v>149</v>
      </c>
      <c r="U2" s="97"/>
      <c r="X2" s="68" t="s">
        <v>118</v>
      </c>
      <c r="Y2" s="68" t="s">
        <v>2</v>
      </c>
      <c r="AB2" s="45" t="s">
        <v>146</v>
      </c>
    </row>
    <row r="3" spans="1:28">
      <c r="A3" s="46" t="s">
        <v>138</v>
      </c>
      <c r="B3" s="46" t="s">
        <v>139</v>
      </c>
      <c r="F3" s="53" t="s">
        <v>6</v>
      </c>
      <c r="G3" s="53" t="s">
        <v>7</v>
      </c>
      <c r="H3" s="53" t="s">
        <v>4</v>
      </c>
      <c r="I3" s="53" t="s">
        <v>15</v>
      </c>
      <c r="K3" s="104" t="s">
        <v>144</v>
      </c>
      <c r="P3" s="68">
        <v>0</v>
      </c>
      <c r="Q3" s="95">
        <v>1</v>
      </c>
      <c r="R3" s="89">
        <f>$D6</f>
        <v>1</v>
      </c>
      <c r="U3" s="98"/>
      <c r="V3" s="70" t="s">
        <v>115</v>
      </c>
      <c r="W3" s="70" t="s">
        <v>117</v>
      </c>
      <c r="X3" s="68">
        <f>R3*$L6</f>
        <v>1</v>
      </c>
      <c r="Y3" s="68">
        <f>10*Q3*$L6</f>
        <v>10</v>
      </c>
      <c r="AB3" s="45" t="s">
        <v>159</v>
      </c>
    </row>
    <row r="4" spans="1:28" ht="12" thickBot="1">
      <c r="A4" s="54" t="s">
        <v>140</v>
      </c>
      <c r="B4" s="54" t="s">
        <v>141</v>
      </c>
      <c r="C4" s="76"/>
      <c r="D4" s="75"/>
      <c r="E4" s="55"/>
      <c r="L4" s="56"/>
      <c r="M4" s="54"/>
      <c r="N4" s="57"/>
      <c r="O4" s="79" t="s">
        <v>119</v>
      </c>
      <c r="P4" s="79"/>
      <c r="Q4" s="80" t="s">
        <v>120</v>
      </c>
      <c r="R4" s="79" t="s">
        <v>151</v>
      </c>
      <c r="S4" s="81" t="s">
        <v>121</v>
      </c>
      <c r="T4" s="81" t="s">
        <v>150</v>
      </c>
      <c r="U4" s="93" t="s">
        <v>164</v>
      </c>
      <c r="V4" s="81" t="s">
        <v>122</v>
      </c>
      <c r="W4" s="81" t="s">
        <v>123</v>
      </c>
      <c r="X4" s="101" t="s">
        <v>124</v>
      </c>
      <c r="Y4" s="92" t="s">
        <v>125</v>
      </c>
      <c r="AB4" s="45" t="s">
        <v>160</v>
      </c>
    </row>
    <row r="5" spans="1:28">
      <c r="A5" s="46" t="s">
        <v>142</v>
      </c>
      <c r="C5" s="83">
        <v>0</v>
      </c>
      <c r="D5" s="84"/>
      <c r="N5" s="58"/>
      <c r="S5" s="70">
        <v>1</v>
      </c>
      <c r="V5" s="70" t="s">
        <v>106</v>
      </c>
    </row>
    <row r="6" spans="1:28">
      <c r="A6" s="46">
        <f>POWER(POWER(2,0.05),N6-40)</f>
        <v>0.24999999999999922</v>
      </c>
      <c r="B6" s="46">
        <f>N6/30</f>
        <v>0</v>
      </c>
      <c r="C6" s="83">
        <f>IF(D6&gt;0,C5+D6,C5)</f>
        <v>1</v>
      </c>
      <c r="D6" s="86">
        <f>1+N6/200</f>
        <v>1</v>
      </c>
      <c r="E6" s="47">
        <f t="shared" ref="E6:E69" si="0">C6*K6*1</f>
        <v>1.1000000000000001</v>
      </c>
      <c r="F6" s="59">
        <v>0.1</v>
      </c>
      <c r="G6" s="59">
        <v>2</v>
      </c>
      <c r="H6" s="59">
        <v>1</v>
      </c>
      <c r="I6" s="59">
        <v>1</v>
      </c>
      <c r="J6" s="60">
        <f>(1-F6)+F6*G6</f>
        <v>1.1000000000000001</v>
      </c>
      <c r="K6" s="104">
        <f>J6*H6*I6</f>
        <v>1.1000000000000001</v>
      </c>
      <c r="L6" s="49">
        <v>1</v>
      </c>
      <c r="M6" s="46">
        <f>LOG(L6,2)</f>
        <v>0</v>
      </c>
      <c r="N6" s="50">
        <v>0</v>
      </c>
      <c r="O6" s="71">
        <f>$N6-P$3</f>
        <v>0</v>
      </c>
      <c r="P6" s="71">
        <f>Q$3</f>
        <v>1</v>
      </c>
      <c r="Q6" s="51">
        <v>1</v>
      </c>
      <c r="R6" s="62">
        <f>R$3</f>
        <v>1</v>
      </c>
      <c r="S6" s="70">
        <f t="shared" ref="S6:S69" si="1">S5*Q6</f>
        <v>1</v>
      </c>
      <c r="T6" s="70">
        <f>O6*S6*R6</f>
        <v>0</v>
      </c>
      <c r="U6" s="70">
        <f>10*Q$3*P6*POWER($M$1,O6)</f>
        <v>10</v>
      </c>
      <c r="V6" s="70">
        <f>50*Q$3*P6*POWER($M$1,O6)</f>
        <v>50</v>
      </c>
      <c r="W6" s="70">
        <f>$A6*(30+$B6)</f>
        <v>7.4999999999999769</v>
      </c>
      <c r="AB6" s="45">
        <v>2</v>
      </c>
    </row>
    <row r="7" spans="1:28">
      <c r="A7" s="46">
        <f t="shared" ref="A7:A70" si="2">POWER(POWER(2,0.05),N7-40)</f>
        <v>0.25881623096034356</v>
      </c>
      <c r="B7" s="46">
        <f t="shared" ref="B7:B70" si="3">N7/30</f>
        <v>3.3333333333333333E-2</v>
      </c>
      <c r="C7" s="83">
        <f t="shared" ref="C7:C20" si="4">IF(D7&gt;0,C6+D7,C6)</f>
        <v>1</v>
      </c>
      <c r="D7" s="84"/>
      <c r="E7" s="47">
        <f t="shared" si="0"/>
        <v>1.1075200499999998</v>
      </c>
      <c r="F7" s="59">
        <f>F6+0.1%</f>
        <v>0.10100000000000001</v>
      </c>
      <c r="G7" s="59">
        <f>G6+1%</f>
        <v>2.0099999999999998</v>
      </c>
      <c r="H7" s="59">
        <f>H6+0.5%</f>
        <v>1.0049999999999999</v>
      </c>
      <c r="I7" s="59">
        <v>1</v>
      </c>
      <c r="J7" s="60">
        <f t="shared" ref="J7:J70" si="5">(1-F7)+F7*G7</f>
        <v>1.1020099999999999</v>
      </c>
      <c r="K7" s="104">
        <f t="shared" ref="K7:K70" si="6">J7*H7*I7</f>
        <v>1.1075200499999998</v>
      </c>
      <c r="L7" s="49">
        <f t="shared" ref="L7:L70" si="7">POWER($M$1,N7)</f>
        <v>1.1486983549970351</v>
      </c>
      <c r="M7" s="46">
        <f>LOG(L7,2)</f>
        <v>0.20000000000000012</v>
      </c>
      <c r="N7" s="50">
        <v>1</v>
      </c>
      <c r="O7" s="71">
        <f t="shared" ref="O7:O70" si="8">$N7-P$3</f>
        <v>1</v>
      </c>
      <c r="P7" s="71">
        <f t="shared" ref="P7:P70" si="9">Q$3</f>
        <v>1</v>
      </c>
      <c r="Q7" s="51">
        <v>1</v>
      </c>
      <c r="R7" s="62">
        <f t="shared" ref="R7:R70" si="10">R$3</f>
        <v>1</v>
      </c>
      <c r="S7" s="70">
        <f t="shared" si="1"/>
        <v>1</v>
      </c>
      <c r="T7" s="70">
        <f t="shared" ref="T7:T70" si="11">O7*S7*R7</f>
        <v>1</v>
      </c>
      <c r="U7" s="70">
        <f t="shared" ref="U7:U70" si="12">10*Q$3*P7*POWER($M$1,O7)</f>
        <v>11.486983549970351</v>
      </c>
      <c r="V7" s="70">
        <f t="shared" ref="V7:V70" si="13">50*Q$3*P7*POWER($M$1,O7)</f>
        <v>57.434917749851756</v>
      </c>
      <c r="W7" s="70">
        <f t="shared" ref="W7:W70" si="14">$A7*(30+$B7)</f>
        <v>7.7731141365089851</v>
      </c>
      <c r="X7" s="99">
        <f t="shared" ref="X7:X70" si="15">U7/T7</f>
        <v>11.486983549970351</v>
      </c>
      <c r="Y7" s="91">
        <f t="shared" ref="Y7:Y70" si="16">X7/K7</f>
        <v>10.371806406547993</v>
      </c>
      <c r="AB7" s="45">
        <v>2</v>
      </c>
    </row>
    <row r="8" spans="1:28">
      <c r="A8" s="46">
        <f t="shared" si="2"/>
        <v>0.26794336563407251</v>
      </c>
      <c r="B8" s="46">
        <f t="shared" si="3"/>
        <v>6.6666666666666666E-2</v>
      </c>
      <c r="C8" s="83">
        <f t="shared" si="4"/>
        <v>1</v>
      </c>
      <c r="D8" s="84"/>
      <c r="E8" s="47">
        <f t="shared" si="0"/>
        <v>1.1150803999999996</v>
      </c>
      <c r="F8" s="59">
        <f t="shared" ref="F8:F71" si="17">F7+0.1%</f>
        <v>0.10200000000000001</v>
      </c>
      <c r="G8" s="59">
        <f t="shared" ref="G8:G71" si="18">G7+1%</f>
        <v>2.0199999999999996</v>
      </c>
      <c r="H8" s="59">
        <f t="shared" ref="H8:H23" si="19">H7+0.5%</f>
        <v>1.0099999999999998</v>
      </c>
      <c r="I8" s="59">
        <v>1</v>
      </c>
      <c r="J8" s="60">
        <f t="shared" si="5"/>
        <v>1.1040399999999999</v>
      </c>
      <c r="K8" s="104">
        <f t="shared" si="6"/>
        <v>1.1150803999999996</v>
      </c>
      <c r="L8" s="49">
        <f t="shared" si="7"/>
        <v>1.3195079107728944</v>
      </c>
      <c r="M8" s="46">
        <f t="shared" ref="M8:M71" si="20">LOG(L8,2)</f>
        <v>0.40000000000000024</v>
      </c>
      <c r="N8" s="50">
        <v>2</v>
      </c>
      <c r="O8" s="71">
        <f t="shared" si="8"/>
        <v>2</v>
      </c>
      <c r="P8" s="71">
        <f t="shared" si="9"/>
        <v>1</v>
      </c>
      <c r="Q8" s="51">
        <v>1</v>
      </c>
      <c r="R8" s="62">
        <f t="shared" si="10"/>
        <v>1</v>
      </c>
      <c r="S8" s="70">
        <f t="shared" si="1"/>
        <v>1</v>
      </c>
      <c r="T8" s="70">
        <f t="shared" si="11"/>
        <v>2</v>
      </c>
      <c r="U8" s="70">
        <f t="shared" si="12"/>
        <v>13.195079107728944</v>
      </c>
      <c r="V8" s="70">
        <f t="shared" si="13"/>
        <v>65.975395538644719</v>
      </c>
      <c r="W8" s="70">
        <f t="shared" si="14"/>
        <v>8.0561638600644461</v>
      </c>
      <c r="X8" s="99">
        <f t="shared" si="15"/>
        <v>6.5975395538644719</v>
      </c>
      <c r="Y8" s="91">
        <f t="shared" si="16"/>
        <v>5.9166491975506643</v>
      </c>
      <c r="AB8" s="45">
        <v>2</v>
      </c>
    </row>
    <row r="9" spans="1:28">
      <c r="A9" s="46">
        <f t="shared" si="2"/>
        <v>0.27739236801696043</v>
      </c>
      <c r="B9" s="46">
        <f t="shared" si="3"/>
        <v>0.1</v>
      </c>
      <c r="C9" s="83">
        <f t="shared" si="4"/>
        <v>1</v>
      </c>
      <c r="D9" s="84"/>
      <c r="E9" s="47">
        <f t="shared" si="0"/>
        <v>1.1226813499999997</v>
      </c>
      <c r="F9" s="59">
        <f t="shared" si="17"/>
        <v>0.10300000000000001</v>
      </c>
      <c r="G9" s="59">
        <f t="shared" si="18"/>
        <v>2.0299999999999994</v>
      </c>
      <c r="H9" s="59">
        <f t="shared" si="19"/>
        <v>1.0149999999999997</v>
      </c>
      <c r="I9" s="59">
        <v>1</v>
      </c>
      <c r="J9" s="60">
        <f t="shared" si="5"/>
        <v>1.10609</v>
      </c>
      <c r="K9" s="104">
        <f t="shared" si="6"/>
        <v>1.1226813499999997</v>
      </c>
      <c r="L9" s="49">
        <f t="shared" si="7"/>
        <v>1.5157165665103984</v>
      </c>
      <c r="M9" s="46">
        <f t="shared" si="20"/>
        <v>0.60000000000000031</v>
      </c>
      <c r="N9" s="50">
        <v>3</v>
      </c>
      <c r="O9" s="71">
        <f t="shared" si="8"/>
        <v>3</v>
      </c>
      <c r="P9" s="71">
        <f t="shared" si="9"/>
        <v>1</v>
      </c>
      <c r="Q9" s="51">
        <v>1</v>
      </c>
      <c r="R9" s="62">
        <f t="shared" si="10"/>
        <v>1</v>
      </c>
      <c r="S9" s="70">
        <f t="shared" si="1"/>
        <v>1</v>
      </c>
      <c r="T9" s="70">
        <f t="shared" si="11"/>
        <v>3</v>
      </c>
      <c r="U9" s="70">
        <f t="shared" si="12"/>
        <v>15.157165665103985</v>
      </c>
      <c r="V9" s="70">
        <f t="shared" si="13"/>
        <v>75.785828325519915</v>
      </c>
      <c r="W9" s="70">
        <f t="shared" si="14"/>
        <v>8.3495102773105092</v>
      </c>
      <c r="X9" s="99">
        <f t="shared" si="15"/>
        <v>5.0523885550346614</v>
      </c>
      <c r="Y9" s="91">
        <f t="shared" si="16"/>
        <v>4.5002872409296391</v>
      </c>
      <c r="AB9" s="45">
        <v>3</v>
      </c>
    </row>
    <row r="10" spans="1:28">
      <c r="A10" s="46">
        <f t="shared" si="2"/>
        <v>0.28717458874925794</v>
      </c>
      <c r="B10" s="46">
        <f t="shared" si="3"/>
        <v>0.13333333333333333</v>
      </c>
      <c r="C10" s="83">
        <f t="shared" si="4"/>
        <v>1</v>
      </c>
      <c r="D10" s="84"/>
      <c r="E10" s="47">
        <f t="shared" si="0"/>
        <v>1.1303231999999996</v>
      </c>
      <c r="F10" s="59">
        <f t="shared" si="17"/>
        <v>0.10400000000000001</v>
      </c>
      <c r="G10" s="59">
        <f t="shared" si="18"/>
        <v>2.0399999999999991</v>
      </c>
      <c r="H10" s="59">
        <f t="shared" si="19"/>
        <v>1.0199999999999996</v>
      </c>
      <c r="I10" s="59">
        <v>1</v>
      </c>
      <c r="J10" s="60">
        <f t="shared" si="5"/>
        <v>1.10816</v>
      </c>
      <c r="K10" s="104">
        <f t="shared" si="6"/>
        <v>1.1303231999999996</v>
      </c>
      <c r="L10" s="49">
        <f t="shared" si="7"/>
        <v>1.7411011265922487</v>
      </c>
      <c r="M10" s="46">
        <f t="shared" si="20"/>
        <v>0.80000000000000049</v>
      </c>
      <c r="N10" s="50">
        <v>4</v>
      </c>
      <c r="O10" s="71">
        <f t="shared" si="8"/>
        <v>4</v>
      </c>
      <c r="P10" s="71">
        <f t="shared" si="9"/>
        <v>1</v>
      </c>
      <c r="Q10" s="51">
        <v>1</v>
      </c>
      <c r="R10" s="62">
        <f t="shared" si="10"/>
        <v>1</v>
      </c>
      <c r="S10" s="70">
        <f t="shared" si="1"/>
        <v>1</v>
      </c>
      <c r="T10" s="70">
        <f t="shared" si="11"/>
        <v>4</v>
      </c>
      <c r="U10" s="70">
        <f t="shared" si="12"/>
        <v>17.411011265922486</v>
      </c>
      <c r="V10" s="70">
        <f t="shared" si="13"/>
        <v>87.055056329612441</v>
      </c>
      <c r="W10" s="70">
        <f t="shared" si="14"/>
        <v>8.6535276076443051</v>
      </c>
      <c r="X10" s="99">
        <f t="shared" si="15"/>
        <v>4.3527528164806215</v>
      </c>
      <c r="Y10" s="91">
        <f t="shared" si="16"/>
        <v>3.8508922195710245</v>
      </c>
      <c r="AB10" s="45">
        <v>3</v>
      </c>
    </row>
    <row r="11" spans="1:28">
      <c r="A11" s="46">
        <f t="shared" si="2"/>
        <v>0.29730177875067942</v>
      </c>
      <c r="B11" s="46">
        <f t="shared" si="3"/>
        <v>0.16666666666666666</v>
      </c>
      <c r="C11" s="83">
        <f t="shared" si="4"/>
        <v>1</v>
      </c>
      <c r="D11" s="84"/>
      <c r="E11" s="47">
        <f t="shared" si="0"/>
        <v>1.1380062499999994</v>
      </c>
      <c r="F11" s="59">
        <f t="shared" si="17"/>
        <v>0.10500000000000001</v>
      </c>
      <c r="G11" s="59">
        <f t="shared" si="18"/>
        <v>2.0499999999999989</v>
      </c>
      <c r="H11" s="59">
        <f t="shared" si="19"/>
        <v>1.0249999999999995</v>
      </c>
      <c r="I11" s="59">
        <v>1</v>
      </c>
      <c r="J11" s="60">
        <f t="shared" si="5"/>
        <v>1.11025</v>
      </c>
      <c r="K11" s="104">
        <f t="shared" si="6"/>
        <v>1.1380062499999994</v>
      </c>
      <c r="L11" s="49">
        <f t="shared" si="7"/>
        <v>2.0000000000000004</v>
      </c>
      <c r="M11" s="46">
        <f t="shared" si="20"/>
        <v>1.0000000000000002</v>
      </c>
      <c r="N11" s="50">
        <v>5</v>
      </c>
      <c r="O11" s="71">
        <f t="shared" si="8"/>
        <v>5</v>
      </c>
      <c r="P11" s="71">
        <f t="shared" si="9"/>
        <v>1</v>
      </c>
      <c r="Q11" s="51">
        <v>1</v>
      </c>
      <c r="R11" s="62">
        <f t="shared" si="10"/>
        <v>1</v>
      </c>
      <c r="S11" s="70">
        <f t="shared" si="1"/>
        <v>1</v>
      </c>
      <c r="T11" s="70">
        <f t="shared" si="11"/>
        <v>5</v>
      </c>
      <c r="U11" s="70">
        <f t="shared" si="12"/>
        <v>20.000000000000004</v>
      </c>
      <c r="V11" s="70">
        <f t="shared" si="13"/>
        <v>100.00000000000003</v>
      </c>
      <c r="W11" s="70">
        <f t="shared" si="14"/>
        <v>8.9686036589788305</v>
      </c>
      <c r="X11" s="99">
        <f t="shared" si="15"/>
        <v>4.0000000000000009</v>
      </c>
      <c r="Y11" s="91">
        <f t="shared" si="16"/>
        <v>3.5149191843190692</v>
      </c>
      <c r="AB11" s="45">
        <v>3</v>
      </c>
    </row>
    <row r="12" spans="1:28">
      <c r="A12" s="46">
        <f t="shared" si="2"/>
        <v>0.30778610333622819</v>
      </c>
      <c r="B12" s="46">
        <f t="shared" si="3"/>
        <v>0.2</v>
      </c>
      <c r="C12" s="83">
        <f t="shared" si="4"/>
        <v>1</v>
      </c>
      <c r="D12" s="84"/>
      <c r="E12" s="47">
        <f t="shared" si="0"/>
        <v>1.145730799999999</v>
      </c>
      <c r="F12" s="59">
        <f t="shared" si="17"/>
        <v>0.10600000000000001</v>
      </c>
      <c r="G12" s="59">
        <f t="shared" si="18"/>
        <v>2.0599999999999987</v>
      </c>
      <c r="H12" s="59">
        <f t="shared" si="19"/>
        <v>1.0299999999999994</v>
      </c>
      <c r="I12" s="59">
        <v>1</v>
      </c>
      <c r="J12" s="60">
        <f t="shared" si="5"/>
        <v>1.1123599999999998</v>
      </c>
      <c r="K12" s="104">
        <f t="shared" si="6"/>
        <v>1.145730799999999</v>
      </c>
      <c r="L12" s="49">
        <f t="shared" si="7"/>
        <v>2.2973967099940706</v>
      </c>
      <c r="M12" s="46">
        <f t="shared" si="20"/>
        <v>1.2000000000000006</v>
      </c>
      <c r="N12" s="50">
        <v>6</v>
      </c>
      <c r="O12" s="71">
        <f t="shared" si="8"/>
        <v>6</v>
      </c>
      <c r="P12" s="71">
        <f t="shared" si="9"/>
        <v>1</v>
      </c>
      <c r="Q12" s="51">
        <v>1</v>
      </c>
      <c r="R12" s="62">
        <f t="shared" si="10"/>
        <v>1</v>
      </c>
      <c r="S12" s="70">
        <f t="shared" si="1"/>
        <v>1</v>
      </c>
      <c r="T12" s="70">
        <f t="shared" si="11"/>
        <v>6</v>
      </c>
      <c r="U12" s="70">
        <f t="shared" si="12"/>
        <v>22.973967099940708</v>
      </c>
      <c r="V12" s="70">
        <f t="shared" si="13"/>
        <v>114.86983549970353</v>
      </c>
      <c r="W12" s="70">
        <f t="shared" si="14"/>
        <v>9.2951403207540917</v>
      </c>
      <c r="X12" s="99">
        <f t="shared" si="15"/>
        <v>3.8289945166567847</v>
      </c>
      <c r="Y12" s="91">
        <f t="shared" si="16"/>
        <v>3.3419669931687164</v>
      </c>
      <c r="AB12" s="45">
        <v>3</v>
      </c>
    </row>
    <row r="13" spans="1:28">
      <c r="A13" s="46">
        <f t="shared" si="2"/>
        <v>0.31864015682981472</v>
      </c>
      <c r="B13" s="46">
        <f t="shared" si="3"/>
        <v>0.23333333333333334</v>
      </c>
      <c r="C13" s="83">
        <f t="shared" si="4"/>
        <v>1</v>
      </c>
      <c r="D13" s="84"/>
      <c r="E13" s="47">
        <f t="shared" si="0"/>
        <v>1.1534971499999991</v>
      </c>
      <c r="F13" s="59">
        <f t="shared" si="17"/>
        <v>0.10700000000000001</v>
      </c>
      <c r="G13" s="59">
        <f t="shared" si="18"/>
        <v>2.0699999999999985</v>
      </c>
      <c r="H13" s="59">
        <f t="shared" si="19"/>
        <v>1.0349999999999993</v>
      </c>
      <c r="I13" s="59">
        <v>1</v>
      </c>
      <c r="J13" s="60">
        <f t="shared" si="5"/>
        <v>1.11449</v>
      </c>
      <c r="K13" s="104">
        <f t="shared" si="6"/>
        <v>1.1534971499999991</v>
      </c>
      <c r="L13" s="49">
        <f t="shared" si="7"/>
        <v>2.6390158215457897</v>
      </c>
      <c r="M13" s="46">
        <f t="shared" si="20"/>
        <v>1.4000000000000008</v>
      </c>
      <c r="N13" s="50">
        <v>7</v>
      </c>
      <c r="O13" s="71">
        <f t="shared" si="8"/>
        <v>7</v>
      </c>
      <c r="P13" s="71">
        <f t="shared" si="9"/>
        <v>1</v>
      </c>
      <c r="Q13" s="51">
        <v>1</v>
      </c>
      <c r="R13" s="62">
        <f t="shared" si="10"/>
        <v>1</v>
      </c>
      <c r="S13" s="70">
        <f t="shared" si="1"/>
        <v>1</v>
      </c>
      <c r="T13" s="70">
        <f t="shared" si="11"/>
        <v>7</v>
      </c>
      <c r="U13" s="70">
        <f t="shared" si="12"/>
        <v>26.390158215457898</v>
      </c>
      <c r="V13" s="70">
        <f t="shared" si="13"/>
        <v>131.95079107728949</v>
      </c>
      <c r="W13" s="70">
        <f t="shared" si="14"/>
        <v>9.633554074821399</v>
      </c>
      <c r="X13" s="99">
        <f t="shared" si="15"/>
        <v>3.7700226022082712</v>
      </c>
      <c r="Y13" s="91">
        <f t="shared" si="16"/>
        <v>3.2683414971664857</v>
      </c>
      <c r="AB13" s="45">
        <v>3</v>
      </c>
    </row>
    <row r="14" spans="1:28">
      <c r="A14" s="46">
        <f t="shared" si="2"/>
        <v>0.32987697769322272</v>
      </c>
      <c r="B14" s="46">
        <f t="shared" si="3"/>
        <v>0.26666666666666666</v>
      </c>
      <c r="C14" s="83">
        <f t="shared" si="4"/>
        <v>1</v>
      </c>
      <c r="D14" s="84"/>
      <c r="E14" s="47">
        <f t="shared" si="0"/>
        <v>1.1613055999999988</v>
      </c>
      <c r="F14" s="59">
        <f t="shared" si="17"/>
        <v>0.10800000000000001</v>
      </c>
      <c r="G14" s="59">
        <f t="shared" si="18"/>
        <v>2.0799999999999983</v>
      </c>
      <c r="H14" s="59">
        <f t="shared" si="19"/>
        <v>1.0399999999999991</v>
      </c>
      <c r="I14" s="59">
        <v>1</v>
      </c>
      <c r="J14" s="60">
        <f t="shared" si="5"/>
        <v>1.1166399999999999</v>
      </c>
      <c r="K14" s="104">
        <f t="shared" si="6"/>
        <v>1.1613055999999988</v>
      </c>
      <c r="L14" s="49">
        <f t="shared" si="7"/>
        <v>3.0314331330207978</v>
      </c>
      <c r="M14" s="46">
        <f t="shared" si="20"/>
        <v>1.600000000000001</v>
      </c>
      <c r="N14" s="50">
        <v>8</v>
      </c>
      <c r="O14" s="71">
        <f t="shared" si="8"/>
        <v>8</v>
      </c>
      <c r="P14" s="71">
        <f t="shared" si="9"/>
        <v>1</v>
      </c>
      <c r="Q14" s="51">
        <v>1</v>
      </c>
      <c r="R14" s="62">
        <f t="shared" si="10"/>
        <v>1</v>
      </c>
      <c r="S14" s="70">
        <f t="shared" si="1"/>
        <v>1</v>
      </c>
      <c r="T14" s="70">
        <f t="shared" si="11"/>
        <v>8</v>
      </c>
      <c r="U14" s="70">
        <f t="shared" si="12"/>
        <v>30.314331330207978</v>
      </c>
      <c r="V14" s="70">
        <f t="shared" si="13"/>
        <v>151.57165665103989</v>
      </c>
      <c r="W14" s="70">
        <f t="shared" si="14"/>
        <v>9.984276524848207</v>
      </c>
      <c r="X14" s="99">
        <f t="shared" si="15"/>
        <v>3.7892914162759972</v>
      </c>
      <c r="Y14" s="91">
        <f t="shared" si="16"/>
        <v>3.2629580157677713</v>
      </c>
      <c r="AB14" s="45">
        <v>3</v>
      </c>
    </row>
    <row r="15" spans="1:28">
      <c r="A15" s="46">
        <f t="shared" si="2"/>
        <v>0.34151006418859797</v>
      </c>
      <c r="B15" s="46">
        <f t="shared" si="3"/>
        <v>0.3</v>
      </c>
      <c r="C15" s="83">
        <f t="shared" si="4"/>
        <v>1</v>
      </c>
      <c r="D15" s="84"/>
      <c r="E15" s="47">
        <f t="shared" si="0"/>
        <v>1.1691564499999987</v>
      </c>
      <c r="F15" s="59">
        <f t="shared" si="17"/>
        <v>0.10900000000000001</v>
      </c>
      <c r="G15" s="59">
        <f t="shared" si="18"/>
        <v>2.0899999999999981</v>
      </c>
      <c r="H15" s="59">
        <f t="shared" si="19"/>
        <v>1.044999999999999</v>
      </c>
      <c r="I15" s="59">
        <v>1</v>
      </c>
      <c r="J15" s="60">
        <f t="shared" si="5"/>
        <v>1.1188099999999999</v>
      </c>
      <c r="K15" s="104">
        <f t="shared" si="6"/>
        <v>1.1691564499999987</v>
      </c>
      <c r="L15" s="49">
        <f t="shared" si="7"/>
        <v>3.4822022531844987</v>
      </c>
      <c r="M15" s="46">
        <f t="shared" si="20"/>
        <v>1.8000000000000009</v>
      </c>
      <c r="N15" s="50">
        <v>9</v>
      </c>
      <c r="O15" s="71">
        <f t="shared" si="8"/>
        <v>9</v>
      </c>
      <c r="P15" s="71">
        <f t="shared" si="9"/>
        <v>1</v>
      </c>
      <c r="Q15" s="51">
        <v>1</v>
      </c>
      <c r="R15" s="62">
        <f t="shared" si="10"/>
        <v>1</v>
      </c>
      <c r="S15" s="70">
        <f t="shared" si="1"/>
        <v>1</v>
      </c>
      <c r="T15" s="70">
        <f t="shared" si="11"/>
        <v>9</v>
      </c>
      <c r="U15" s="70">
        <f t="shared" si="12"/>
        <v>34.822022531844986</v>
      </c>
      <c r="V15" s="70">
        <f t="shared" si="13"/>
        <v>174.11011265922494</v>
      </c>
      <c r="W15" s="70">
        <f t="shared" si="14"/>
        <v>10.347754944914518</v>
      </c>
      <c r="X15" s="99">
        <f t="shared" si="15"/>
        <v>3.8691136146494429</v>
      </c>
      <c r="Y15" s="91">
        <f t="shared" si="16"/>
        <v>3.309320677014139</v>
      </c>
      <c r="AB15" s="45">
        <v>4</v>
      </c>
    </row>
    <row r="16" spans="1:28">
      <c r="A16" s="46">
        <f t="shared" si="2"/>
        <v>0.35355339059327295</v>
      </c>
      <c r="B16" s="46">
        <f t="shared" si="3"/>
        <v>0.33333333333333331</v>
      </c>
      <c r="C16" s="83">
        <f t="shared" si="4"/>
        <v>2.0499999999999998</v>
      </c>
      <c r="D16" s="86">
        <f>1+N16/200</f>
        <v>1.05</v>
      </c>
      <c r="E16" s="47">
        <f t="shared" si="0"/>
        <v>2.4129524999999967</v>
      </c>
      <c r="F16" s="59">
        <f t="shared" si="17"/>
        <v>0.11000000000000001</v>
      </c>
      <c r="G16" s="59">
        <f t="shared" si="18"/>
        <v>2.0999999999999979</v>
      </c>
      <c r="H16" s="59">
        <f t="shared" si="19"/>
        <v>1.0499999999999989</v>
      </c>
      <c r="I16" s="59">
        <v>1</v>
      </c>
      <c r="J16" s="60">
        <f t="shared" si="5"/>
        <v>1.1209999999999998</v>
      </c>
      <c r="K16" s="104">
        <f t="shared" si="6"/>
        <v>1.1770499999999986</v>
      </c>
      <c r="L16" s="49">
        <f t="shared" si="7"/>
        <v>4.0000000000000027</v>
      </c>
      <c r="M16" s="46">
        <f t="shared" si="20"/>
        <v>2.0000000000000009</v>
      </c>
      <c r="N16" s="50">
        <v>10</v>
      </c>
      <c r="O16" s="71">
        <f t="shared" si="8"/>
        <v>10</v>
      </c>
      <c r="P16" s="71">
        <f t="shared" si="9"/>
        <v>1</v>
      </c>
      <c r="Q16" s="51">
        <v>2</v>
      </c>
      <c r="R16" s="62">
        <f t="shared" si="10"/>
        <v>1</v>
      </c>
      <c r="S16" s="70">
        <f t="shared" si="1"/>
        <v>2</v>
      </c>
      <c r="T16" s="70">
        <f t="shared" si="11"/>
        <v>20</v>
      </c>
      <c r="U16" s="70">
        <f t="shared" si="12"/>
        <v>40.000000000000028</v>
      </c>
      <c r="V16" s="70">
        <f t="shared" si="13"/>
        <v>200.00000000000014</v>
      </c>
      <c r="W16" s="70">
        <f t="shared" si="14"/>
        <v>10.724452847995947</v>
      </c>
      <c r="X16" s="99">
        <f t="shared" si="15"/>
        <v>2.0000000000000013</v>
      </c>
      <c r="Y16" s="91">
        <f t="shared" si="16"/>
        <v>1.699163162142648</v>
      </c>
      <c r="AB16" s="45">
        <v>4</v>
      </c>
    </row>
    <row r="17" spans="1:28">
      <c r="A17" s="46">
        <f t="shared" si="2"/>
        <v>0.36602142398640553</v>
      </c>
      <c r="B17" s="46">
        <f t="shared" si="3"/>
        <v>0.36666666666666664</v>
      </c>
      <c r="C17" s="83">
        <f t="shared" si="4"/>
        <v>2.0499999999999998</v>
      </c>
      <c r="D17" s="84"/>
      <c r="E17" s="47">
        <f t="shared" si="0"/>
        <v>2.429222427499997</v>
      </c>
      <c r="F17" s="59">
        <f t="shared" si="17"/>
        <v>0.11100000000000002</v>
      </c>
      <c r="G17" s="59">
        <f t="shared" si="18"/>
        <v>2.1099999999999977</v>
      </c>
      <c r="H17" s="59">
        <f t="shared" si="19"/>
        <v>1.0549999999999988</v>
      </c>
      <c r="I17" s="59">
        <v>1</v>
      </c>
      <c r="J17" s="60">
        <f t="shared" si="5"/>
        <v>1.1232099999999998</v>
      </c>
      <c r="K17" s="104">
        <f t="shared" si="6"/>
        <v>1.1849865499999985</v>
      </c>
      <c r="L17" s="49">
        <f t="shared" si="7"/>
        <v>4.5947934199881431</v>
      </c>
      <c r="M17" s="46">
        <f t="shared" si="20"/>
        <v>2.2000000000000011</v>
      </c>
      <c r="N17" s="50">
        <v>11</v>
      </c>
      <c r="O17" s="71">
        <f t="shared" si="8"/>
        <v>11</v>
      </c>
      <c r="P17" s="71">
        <f t="shared" si="9"/>
        <v>1</v>
      </c>
      <c r="Q17" s="51">
        <v>1</v>
      </c>
      <c r="R17" s="62">
        <f t="shared" si="10"/>
        <v>1</v>
      </c>
      <c r="S17" s="70">
        <f t="shared" si="1"/>
        <v>2</v>
      </c>
      <c r="T17" s="70">
        <f t="shared" si="11"/>
        <v>22</v>
      </c>
      <c r="U17" s="70">
        <f t="shared" si="12"/>
        <v>45.947934199881431</v>
      </c>
      <c r="V17" s="70">
        <f t="shared" si="13"/>
        <v>229.73967099940717</v>
      </c>
      <c r="W17" s="70">
        <f t="shared" si="14"/>
        <v>11.114850575053849</v>
      </c>
      <c r="X17" s="99">
        <f t="shared" si="15"/>
        <v>2.088542463630974</v>
      </c>
      <c r="Y17" s="91">
        <f t="shared" si="16"/>
        <v>1.762503096453691</v>
      </c>
      <c r="AB17" s="45">
        <v>3</v>
      </c>
    </row>
    <row r="18" spans="1:28">
      <c r="A18" s="46">
        <f t="shared" si="2"/>
        <v>0.37892914162759872</v>
      </c>
      <c r="B18" s="46">
        <f t="shared" si="3"/>
        <v>0.4</v>
      </c>
      <c r="C18" s="83">
        <f t="shared" si="4"/>
        <v>2.0499999999999998</v>
      </c>
      <c r="D18" s="84"/>
      <c r="E18" s="47">
        <f t="shared" si="0"/>
        <v>2.4455811199999964</v>
      </c>
      <c r="F18" s="59">
        <f t="shared" si="17"/>
        <v>0.11200000000000002</v>
      </c>
      <c r="G18" s="59">
        <f t="shared" si="18"/>
        <v>2.1199999999999974</v>
      </c>
      <c r="H18" s="59">
        <f t="shared" si="19"/>
        <v>1.0599999999999987</v>
      </c>
      <c r="I18" s="59">
        <v>1</v>
      </c>
      <c r="J18" s="60">
        <f t="shared" si="5"/>
        <v>1.1254399999999998</v>
      </c>
      <c r="K18" s="104">
        <f t="shared" si="6"/>
        <v>1.1929663999999984</v>
      </c>
      <c r="L18" s="49">
        <f t="shared" si="7"/>
        <v>5.2780316430915812</v>
      </c>
      <c r="M18" s="46">
        <f t="shared" si="20"/>
        <v>2.4000000000000012</v>
      </c>
      <c r="N18" s="50">
        <v>12</v>
      </c>
      <c r="O18" s="71">
        <f t="shared" si="8"/>
        <v>12</v>
      </c>
      <c r="P18" s="71">
        <f t="shared" si="9"/>
        <v>1</v>
      </c>
      <c r="Q18" s="51">
        <v>1</v>
      </c>
      <c r="R18" s="62">
        <f t="shared" si="10"/>
        <v>1</v>
      </c>
      <c r="S18" s="70">
        <f t="shared" si="1"/>
        <v>2</v>
      </c>
      <c r="T18" s="70">
        <f t="shared" si="11"/>
        <v>24</v>
      </c>
      <c r="U18" s="70">
        <f t="shared" si="12"/>
        <v>52.780316430915811</v>
      </c>
      <c r="V18" s="70">
        <f t="shared" si="13"/>
        <v>263.90158215457905</v>
      </c>
      <c r="W18" s="70">
        <f t="shared" si="14"/>
        <v>11.519445905479001</v>
      </c>
      <c r="X18" s="99">
        <f t="shared" si="15"/>
        <v>2.1991798512881586</v>
      </c>
      <c r="Y18" s="91">
        <f t="shared" si="16"/>
        <v>1.8434549801973983</v>
      </c>
      <c r="AB18" s="45">
        <v>4</v>
      </c>
    </row>
    <row r="19" spans="1:28">
      <c r="A19" s="46">
        <f t="shared" si="2"/>
        <v>0.39229204894837449</v>
      </c>
      <c r="B19" s="46">
        <f t="shared" si="3"/>
        <v>0.43333333333333335</v>
      </c>
      <c r="C19" s="83">
        <f t="shared" si="4"/>
        <v>2.0499999999999998</v>
      </c>
      <c r="D19" s="84"/>
      <c r="E19" s="47">
        <f t="shared" si="0"/>
        <v>2.4620291924999957</v>
      </c>
      <c r="F19" s="59">
        <f t="shared" si="17"/>
        <v>0.11300000000000002</v>
      </c>
      <c r="G19" s="59">
        <f t="shared" si="18"/>
        <v>2.1299999999999972</v>
      </c>
      <c r="H19" s="59">
        <f t="shared" si="19"/>
        <v>1.0649999999999986</v>
      </c>
      <c r="I19" s="59">
        <v>1</v>
      </c>
      <c r="J19" s="60">
        <f t="shared" si="5"/>
        <v>1.1276899999999996</v>
      </c>
      <c r="K19" s="104">
        <f t="shared" si="6"/>
        <v>1.200989849999998</v>
      </c>
      <c r="L19" s="49">
        <f t="shared" si="7"/>
        <v>6.0628662660415973</v>
      </c>
      <c r="M19" s="46">
        <f t="shared" si="20"/>
        <v>2.6000000000000014</v>
      </c>
      <c r="N19" s="50">
        <v>13</v>
      </c>
      <c r="O19" s="71">
        <f t="shared" si="8"/>
        <v>13</v>
      </c>
      <c r="P19" s="71">
        <f t="shared" si="9"/>
        <v>1</v>
      </c>
      <c r="Q19" s="51">
        <v>1</v>
      </c>
      <c r="R19" s="62">
        <f t="shared" si="10"/>
        <v>1</v>
      </c>
      <c r="S19" s="70">
        <f t="shared" si="1"/>
        <v>2</v>
      </c>
      <c r="T19" s="70">
        <f t="shared" si="11"/>
        <v>26</v>
      </c>
      <c r="U19" s="70">
        <f t="shared" si="12"/>
        <v>60.628662660415969</v>
      </c>
      <c r="V19" s="70">
        <f t="shared" si="13"/>
        <v>303.14331330207989</v>
      </c>
      <c r="W19" s="70">
        <f t="shared" si="14"/>
        <v>11.938754689662197</v>
      </c>
      <c r="X19" s="99">
        <f t="shared" si="15"/>
        <v>2.3318716407852298</v>
      </c>
      <c r="Y19" s="91">
        <f t="shared" si="16"/>
        <v>1.941624769589213</v>
      </c>
      <c r="AB19" s="45">
        <v>4</v>
      </c>
    </row>
    <row r="20" spans="1:28">
      <c r="A20" s="46">
        <f t="shared" si="2"/>
        <v>0.40612619817811685</v>
      </c>
      <c r="B20" s="46">
        <f t="shared" si="3"/>
        <v>0.46666666666666667</v>
      </c>
      <c r="C20" s="83">
        <f t="shared" si="4"/>
        <v>2.0499999999999998</v>
      </c>
      <c r="D20" s="84"/>
      <c r="E20" s="47">
        <f t="shared" si="0"/>
        <v>2.4785672599999957</v>
      </c>
      <c r="F20" s="59">
        <f t="shared" si="17"/>
        <v>0.11400000000000002</v>
      </c>
      <c r="G20" s="59">
        <f t="shared" si="18"/>
        <v>2.139999999999997</v>
      </c>
      <c r="H20" s="59">
        <f t="shared" si="19"/>
        <v>1.0699999999999985</v>
      </c>
      <c r="I20" s="59">
        <v>1</v>
      </c>
      <c r="J20" s="60">
        <f t="shared" si="5"/>
        <v>1.1299599999999996</v>
      </c>
      <c r="K20" s="104">
        <f t="shared" si="6"/>
        <v>1.2090571999999979</v>
      </c>
      <c r="L20" s="49">
        <f t="shared" si="7"/>
        <v>6.9644045063689983</v>
      </c>
      <c r="M20" s="46">
        <f t="shared" si="20"/>
        <v>2.8000000000000012</v>
      </c>
      <c r="N20" s="50">
        <v>14</v>
      </c>
      <c r="O20" s="71">
        <f t="shared" si="8"/>
        <v>14</v>
      </c>
      <c r="P20" s="71">
        <f t="shared" si="9"/>
        <v>1</v>
      </c>
      <c r="Q20" s="51">
        <v>1</v>
      </c>
      <c r="R20" s="62">
        <f t="shared" si="10"/>
        <v>1</v>
      </c>
      <c r="S20" s="70">
        <f t="shared" si="1"/>
        <v>2</v>
      </c>
      <c r="T20" s="70">
        <f t="shared" si="11"/>
        <v>28</v>
      </c>
      <c r="U20" s="70">
        <f t="shared" si="12"/>
        <v>69.644045063689987</v>
      </c>
      <c r="V20" s="70">
        <f t="shared" si="13"/>
        <v>348.22022531844993</v>
      </c>
      <c r="W20" s="70">
        <f t="shared" si="14"/>
        <v>12.373311504493293</v>
      </c>
      <c r="X20" s="99">
        <f t="shared" si="15"/>
        <v>2.4872873237032138</v>
      </c>
      <c r="Y20" s="91">
        <f t="shared" si="16"/>
        <v>2.0572122838383642</v>
      </c>
      <c r="AB20" s="45">
        <v>4</v>
      </c>
    </row>
    <row r="21" spans="1:28">
      <c r="A21" s="46">
        <f t="shared" si="2"/>
        <v>0.42044820762685642</v>
      </c>
      <c r="B21" s="46">
        <f t="shared" si="3"/>
        <v>0.5</v>
      </c>
      <c r="C21" s="83">
        <f>IF(D21&gt;0,C20+D21,C20)</f>
        <v>2.0499999999999998</v>
      </c>
      <c r="D21" s="84"/>
      <c r="E21" s="47">
        <f t="shared" si="0"/>
        <v>2.4951959374999957</v>
      </c>
      <c r="F21" s="59">
        <f t="shared" si="17"/>
        <v>0.11500000000000002</v>
      </c>
      <c r="G21" s="59">
        <f t="shared" si="18"/>
        <v>2.1499999999999968</v>
      </c>
      <c r="H21" s="59">
        <f t="shared" si="19"/>
        <v>1.0749999999999984</v>
      </c>
      <c r="I21" s="59">
        <v>1</v>
      </c>
      <c r="J21" s="60">
        <f t="shared" si="5"/>
        <v>1.1322499999999998</v>
      </c>
      <c r="K21" s="104">
        <f t="shared" si="6"/>
        <v>1.2171687499999979</v>
      </c>
      <c r="L21" s="49">
        <f t="shared" si="7"/>
        <v>8.0000000000000071</v>
      </c>
      <c r="M21" s="46">
        <f t="shared" si="20"/>
        <v>3.0000000000000013</v>
      </c>
      <c r="N21" s="50">
        <v>15</v>
      </c>
      <c r="O21" s="71">
        <f t="shared" si="8"/>
        <v>15</v>
      </c>
      <c r="P21" s="71">
        <f t="shared" si="9"/>
        <v>1</v>
      </c>
      <c r="Q21" s="51">
        <v>1</v>
      </c>
      <c r="R21" s="62">
        <f t="shared" si="10"/>
        <v>1</v>
      </c>
      <c r="S21" s="70">
        <f t="shared" si="1"/>
        <v>2</v>
      </c>
      <c r="T21" s="70">
        <f t="shared" si="11"/>
        <v>30</v>
      </c>
      <c r="U21" s="70">
        <f t="shared" si="12"/>
        <v>80.000000000000071</v>
      </c>
      <c r="V21" s="70">
        <f t="shared" si="13"/>
        <v>400.00000000000034</v>
      </c>
      <c r="W21" s="70">
        <f t="shared" si="14"/>
        <v>12.823670332619121</v>
      </c>
      <c r="X21" s="99">
        <f t="shared" si="15"/>
        <v>2.6666666666666692</v>
      </c>
      <c r="Y21" s="91">
        <f t="shared" si="16"/>
        <v>2.1908767101247659</v>
      </c>
      <c r="AB21" s="45">
        <v>3</v>
      </c>
    </row>
    <row r="22" spans="1:28">
      <c r="A22" s="46">
        <f t="shared" si="2"/>
        <v>0.43527528164806129</v>
      </c>
      <c r="B22" s="46">
        <f t="shared" si="3"/>
        <v>0.53333333333333333</v>
      </c>
      <c r="C22" s="83">
        <f t="shared" ref="C22:C85" si="21">IF(D22&gt;0,C21+D22,C21)</f>
        <v>2.0499999999999998</v>
      </c>
      <c r="D22" s="87"/>
      <c r="E22" s="47">
        <f t="shared" si="0"/>
        <v>2.511915839999995</v>
      </c>
      <c r="F22" s="59">
        <f t="shared" si="17"/>
        <v>0.11600000000000002</v>
      </c>
      <c r="G22" s="59">
        <f t="shared" si="18"/>
        <v>2.1599999999999966</v>
      </c>
      <c r="H22" s="59">
        <f t="shared" si="19"/>
        <v>1.0799999999999983</v>
      </c>
      <c r="I22" s="59">
        <v>1</v>
      </c>
      <c r="J22" s="60">
        <f t="shared" si="5"/>
        <v>1.1345599999999996</v>
      </c>
      <c r="K22" s="104">
        <f t="shared" si="6"/>
        <v>1.2253247999999977</v>
      </c>
      <c r="L22" s="49">
        <f t="shared" si="7"/>
        <v>9.1895868399762897</v>
      </c>
      <c r="M22" s="46">
        <f t="shared" si="20"/>
        <v>3.200000000000002</v>
      </c>
      <c r="N22" s="50">
        <v>16</v>
      </c>
      <c r="O22" s="71">
        <f t="shared" si="8"/>
        <v>16</v>
      </c>
      <c r="P22" s="71">
        <f t="shared" si="9"/>
        <v>1</v>
      </c>
      <c r="Q22" s="51">
        <v>1</v>
      </c>
      <c r="R22" s="62">
        <f t="shared" si="10"/>
        <v>1</v>
      </c>
      <c r="S22" s="70">
        <f t="shared" si="1"/>
        <v>2</v>
      </c>
      <c r="T22" s="70">
        <f t="shared" si="11"/>
        <v>32</v>
      </c>
      <c r="U22" s="70">
        <f t="shared" si="12"/>
        <v>91.89586839976289</v>
      </c>
      <c r="V22" s="70">
        <f t="shared" si="13"/>
        <v>459.4793419988145</v>
      </c>
      <c r="W22" s="70">
        <f t="shared" si="14"/>
        <v>13.290405266320805</v>
      </c>
      <c r="X22" s="99">
        <f t="shared" si="15"/>
        <v>2.8717458874925903</v>
      </c>
      <c r="Y22" s="91">
        <f t="shared" si="16"/>
        <v>2.343660952175779</v>
      </c>
      <c r="AB22" s="45">
        <v>4</v>
      </c>
    </row>
    <row r="23" spans="1:28">
      <c r="A23" s="46">
        <f t="shared" si="2"/>
        <v>0.45062523130541426</v>
      </c>
      <c r="B23" s="46">
        <f t="shared" si="3"/>
        <v>0.56666666666666665</v>
      </c>
      <c r="C23" s="83">
        <f t="shared" si="21"/>
        <v>2.0499999999999998</v>
      </c>
      <c r="D23" s="87"/>
      <c r="E23" s="47">
        <f t="shared" si="0"/>
        <v>2.5287275824999949</v>
      </c>
      <c r="F23" s="59">
        <f t="shared" si="17"/>
        <v>0.11700000000000002</v>
      </c>
      <c r="G23" s="59">
        <f t="shared" si="18"/>
        <v>2.1699999999999964</v>
      </c>
      <c r="H23" s="59">
        <f t="shared" si="19"/>
        <v>1.0849999999999982</v>
      </c>
      <c r="I23" s="59">
        <v>1</v>
      </c>
      <c r="J23" s="60">
        <f t="shared" si="5"/>
        <v>1.1368899999999997</v>
      </c>
      <c r="K23" s="104">
        <f t="shared" si="6"/>
        <v>1.2335256499999976</v>
      </c>
      <c r="L23" s="49">
        <f t="shared" si="7"/>
        <v>10.556063286183166</v>
      </c>
      <c r="M23" s="46">
        <f t="shared" si="20"/>
        <v>3.4000000000000017</v>
      </c>
      <c r="N23" s="50">
        <v>17</v>
      </c>
      <c r="O23" s="71">
        <f t="shared" si="8"/>
        <v>17</v>
      </c>
      <c r="P23" s="71">
        <f t="shared" si="9"/>
        <v>1</v>
      </c>
      <c r="Q23" s="51">
        <v>1</v>
      </c>
      <c r="R23" s="62">
        <f t="shared" si="10"/>
        <v>1</v>
      </c>
      <c r="S23" s="70">
        <f t="shared" si="1"/>
        <v>2</v>
      </c>
      <c r="T23" s="70">
        <f t="shared" si="11"/>
        <v>34</v>
      </c>
      <c r="U23" s="70">
        <f t="shared" si="12"/>
        <v>105.56063286183166</v>
      </c>
      <c r="V23" s="70">
        <f t="shared" si="13"/>
        <v>527.80316430915832</v>
      </c>
      <c r="W23" s="70">
        <f t="shared" si="14"/>
        <v>13.774111236902163</v>
      </c>
      <c r="X23" s="99">
        <f t="shared" si="15"/>
        <v>3.1047244959362255</v>
      </c>
      <c r="Y23" s="91">
        <f t="shared" si="16"/>
        <v>2.5169517114915538</v>
      </c>
      <c r="AB23" s="45">
        <v>4</v>
      </c>
    </row>
    <row r="24" spans="1:28">
      <c r="A24" s="46">
        <f t="shared" si="2"/>
        <v>0.46651649576840293</v>
      </c>
      <c r="B24" s="46">
        <f t="shared" si="3"/>
        <v>0.6</v>
      </c>
      <c r="C24" s="83">
        <f t="shared" si="21"/>
        <v>2.0499999999999998</v>
      </c>
      <c r="D24" s="87"/>
      <c r="E24" s="47">
        <f t="shared" si="0"/>
        <v>2.5456317799999946</v>
      </c>
      <c r="F24" s="59">
        <f t="shared" si="17"/>
        <v>0.11800000000000002</v>
      </c>
      <c r="G24" s="59">
        <f t="shared" si="18"/>
        <v>2.1799999999999962</v>
      </c>
      <c r="H24" s="59">
        <f t="shared" ref="H24:H39" si="22">H23+0.5%</f>
        <v>1.0899999999999981</v>
      </c>
      <c r="I24" s="59">
        <v>1</v>
      </c>
      <c r="J24" s="60">
        <f t="shared" si="5"/>
        <v>1.1392399999999996</v>
      </c>
      <c r="K24" s="104">
        <f t="shared" si="6"/>
        <v>1.2417715999999974</v>
      </c>
      <c r="L24" s="49">
        <f t="shared" si="7"/>
        <v>12.125732532083198</v>
      </c>
      <c r="M24" s="46">
        <f t="shared" si="20"/>
        <v>3.6000000000000019</v>
      </c>
      <c r="N24" s="50">
        <v>18</v>
      </c>
      <c r="O24" s="71">
        <f t="shared" si="8"/>
        <v>18</v>
      </c>
      <c r="P24" s="71">
        <f t="shared" si="9"/>
        <v>1</v>
      </c>
      <c r="Q24" s="51">
        <v>1</v>
      </c>
      <c r="R24" s="62">
        <f t="shared" si="10"/>
        <v>1</v>
      </c>
      <c r="S24" s="70">
        <f t="shared" si="1"/>
        <v>2</v>
      </c>
      <c r="T24" s="70">
        <f t="shared" si="11"/>
        <v>36</v>
      </c>
      <c r="U24" s="70">
        <f t="shared" si="12"/>
        <v>121.25732532083198</v>
      </c>
      <c r="V24" s="70">
        <f t="shared" si="13"/>
        <v>606.28662660415989</v>
      </c>
      <c r="W24" s="70">
        <f t="shared" si="14"/>
        <v>14.275404770513131</v>
      </c>
      <c r="X24" s="99">
        <f t="shared" si="15"/>
        <v>3.3682590366897771</v>
      </c>
      <c r="Y24" s="91">
        <f t="shared" si="16"/>
        <v>2.7124626112320365</v>
      </c>
      <c r="AB24" s="45">
        <v>4</v>
      </c>
    </row>
    <row r="25" spans="1:28">
      <c r="A25" s="46">
        <f t="shared" si="2"/>
        <v>0.48296816446242202</v>
      </c>
      <c r="B25" s="46">
        <f t="shared" si="3"/>
        <v>0.6333333333333333</v>
      </c>
      <c r="C25" s="83">
        <f t="shared" si="21"/>
        <v>2.0499999999999998</v>
      </c>
      <c r="D25" s="87"/>
      <c r="E25" s="47">
        <f t="shared" si="0"/>
        <v>2.562629047499994</v>
      </c>
      <c r="F25" s="59">
        <f t="shared" si="17"/>
        <v>0.11900000000000002</v>
      </c>
      <c r="G25" s="59">
        <f t="shared" si="18"/>
        <v>2.1899999999999959</v>
      </c>
      <c r="H25" s="59">
        <f t="shared" si="22"/>
        <v>1.094999999999998</v>
      </c>
      <c r="I25" s="59">
        <v>1</v>
      </c>
      <c r="J25" s="60">
        <f t="shared" si="5"/>
        <v>1.1416099999999996</v>
      </c>
      <c r="K25" s="104">
        <f t="shared" si="6"/>
        <v>1.2500629499999971</v>
      </c>
      <c r="L25" s="49">
        <f t="shared" si="7"/>
        <v>13.928809012738004</v>
      </c>
      <c r="M25" s="46">
        <f t="shared" si="20"/>
        <v>3.800000000000002</v>
      </c>
      <c r="N25" s="50">
        <v>19</v>
      </c>
      <c r="O25" s="71">
        <f t="shared" si="8"/>
        <v>19</v>
      </c>
      <c r="P25" s="71">
        <f t="shared" si="9"/>
        <v>1</v>
      </c>
      <c r="Q25" s="51">
        <v>1</v>
      </c>
      <c r="R25" s="62">
        <f t="shared" si="10"/>
        <v>1</v>
      </c>
      <c r="S25" s="70">
        <f t="shared" si="1"/>
        <v>2</v>
      </c>
      <c r="T25" s="70">
        <f t="shared" si="11"/>
        <v>38</v>
      </c>
      <c r="U25" s="70">
        <f t="shared" si="12"/>
        <v>139.28809012738003</v>
      </c>
      <c r="V25" s="70">
        <f t="shared" si="13"/>
        <v>696.44045063690021</v>
      </c>
      <c r="W25" s="70">
        <f t="shared" si="14"/>
        <v>14.794924771365528</v>
      </c>
      <c r="X25" s="99">
        <f t="shared" si="15"/>
        <v>3.6654760559836852</v>
      </c>
      <c r="Y25" s="91">
        <f t="shared" si="16"/>
        <v>2.9322331775241346</v>
      </c>
      <c r="AB25" s="45">
        <v>3</v>
      </c>
    </row>
    <row r="26" spans="1:28">
      <c r="A26" s="46">
        <f t="shared" si="2"/>
        <v>0.49999999999999922</v>
      </c>
      <c r="B26" s="46">
        <f t="shared" si="3"/>
        <v>0.66666666666666663</v>
      </c>
      <c r="C26" s="83">
        <f t="shared" si="21"/>
        <v>2.0499999999999998</v>
      </c>
      <c r="D26" s="87"/>
      <c r="E26" s="47">
        <f t="shared" si="0"/>
        <v>2.5797199999999938</v>
      </c>
      <c r="F26" s="59">
        <f t="shared" si="17"/>
        <v>0.12000000000000002</v>
      </c>
      <c r="G26" s="59">
        <f t="shared" si="18"/>
        <v>2.1999999999999957</v>
      </c>
      <c r="H26" s="59">
        <f t="shared" si="22"/>
        <v>1.0999999999999979</v>
      </c>
      <c r="I26" s="59">
        <v>1</v>
      </c>
      <c r="J26" s="60">
        <f t="shared" si="5"/>
        <v>1.1439999999999995</v>
      </c>
      <c r="K26" s="104">
        <f t="shared" si="6"/>
        <v>1.2583999999999971</v>
      </c>
      <c r="L26" s="49">
        <f t="shared" si="7"/>
        <v>16.000000000000021</v>
      </c>
      <c r="M26" s="46">
        <f t="shared" si="20"/>
        <v>4.0000000000000018</v>
      </c>
      <c r="N26" s="50">
        <v>20</v>
      </c>
      <c r="O26" s="71">
        <f t="shared" si="8"/>
        <v>20</v>
      </c>
      <c r="P26" s="71">
        <f t="shared" si="9"/>
        <v>1</v>
      </c>
      <c r="Q26" s="51">
        <v>2</v>
      </c>
      <c r="R26" s="62">
        <f t="shared" si="10"/>
        <v>1</v>
      </c>
      <c r="S26" s="70">
        <f t="shared" si="1"/>
        <v>4</v>
      </c>
      <c r="T26" s="70">
        <f t="shared" si="11"/>
        <v>80</v>
      </c>
      <c r="U26" s="70">
        <f t="shared" si="12"/>
        <v>160.00000000000023</v>
      </c>
      <c r="V26" s="70">
        <f t="shared" si="13"/>
        <v>800.00000000000102</v>
      </c>
      <c r="W26" s="70">
        <f t="shared" si="14"/>
        <v>15.333333333333311</v>
      </c>
      <c r="X26" s="99">
        <f t="shared" si="15"/>
        <v>2.0000000000000027</v>
      </c>
      <c r="Y26" s="91">
        <f t="shared" si="16"/>
        <v>1.5893197711379587</v>
      </c>
      <c r="AB26" s="45">
        <v>4</v>
      </c>
    </row>
    <row r="27" spans="1:28">
      <c r="A27" s="46">
        <f t="shared" si="2"/>
        <v>0.5176324619206879</v>
      </c>
      <c r="B27" s="46">
        <f t="shared" si="3"/>
        <v>0.7</v>
      </c>
      <c r="C27" s="83">
        <f t="shared" si="21"/>
        <v>2.0499999999999998</v>
      </c>
      <c r="D27" s="87"/>
      <c r="E27" s="47">
        <f t="shared" si="0"/>
        <v>2.5969052524999934</v>
      </c>
      <c r="F27" s="59">
        <f t="shared" si="17"/>
        <v>0.12100000000000002</v>
      </c>
      <c r="G27" s="59">
        <f t="shared" si="18"/>
        <v>2.2099999999999955</v>
      </c>
      <c r="H27" s="59">
        <f t="shared" si="22"/>
        <v>1.1049999999999978</v>
      </c>
      <c r="I27" s="59">
        <v>1</v>
      </c>
      <c r="J27" s="60">
        <f t="shared" si="5"/>
        <v>1.1464099999999995</v>
      </c>
      <c r="K27" s="104">
        <f t="shared" si="6"/>
        <v>1.2667830499999968</v>
      </c>
      <c r="L27" s="49">
        <f t="shared" si="7"/>
        <v>18.379173679952583</v>
      </c>
      <c r="M27" s="46">
        <f t="shared" si="20"/>
        <v>4.200000000000002</v>
      </c>
      <c r="N27" s="50">
        <v>21</v>
      </c>
      <c r="O27" s="71">
        <f t="shared" si="8"/>
        <v>21</v>
      </c>
      <c r="P27" s="71">
        <f t="shared" si="9"/>
        <v>1</v>
      </c>
      <c r="Q27" s="51">
        <v>1</v>
      </c>
      <c r="R27" s="62">
        <f t="shared" si="10"/>
        <v>1</v>
      </c>
      <c r="S27" s="70">
        <f t="shared" si="1"/>
        <v>4</v>
      </c>
      <c r="T27" s="70">
        <f t="shared" si="11"/>
        <v>84</v>
      </c>
      <c r="U27" s="70">
        <f t="shared" si="12"/>
        <v>183.79173679952584</v>
      </c>
      <c r="V27" s="70">
        <f t="shared" si="13"/>
        <v>918.95868399762912</v>
      </c>
      <c r="W27" s="70">
        <f t="shared" si="14"/>
        <v>15.891316580965118</v>
      </c>
      <c r="X27" s="99">
        <f t="shared" si="15"/>
        <v>2.1879968666610217</v>
      </c>
      <c r="Y27" s="91">
        <f t="shared" si="16"/>
        <v>1.7272072488347765</v>
      </c>
      <c r="AB27" s="45">
        <v>4</v>
      </c>
    </row>
    <row r="28" spans="1:28">
      <c r="A28" s="46">
        <f t="shared" si="2"/>
        <v>0.53588673126814579</v>
      </c>
      <c r="B28" s="46">
        <f t="shared" si="3"/>
        <v>0.73333333333333328</v>
      </c>
      <c r="C28" s="83">
        <f t="shared" si="21"/>
        <v>2.0499999999999998</v>
      </c>
      <c r="D28" s="87"/>
      <c r="E28" s="47">
        <f t="shared" si="0"/>
        <v>2.614185419999993</v>
      </c>
      <c r="F28" s="59">
        <f t="shared" si="17"/>
        <v>0.12200000000000003</v>
      </c>
      <c r="G28" s="59">
        <f t="shared" si="18"/>
        <v>2.2199999999999953</v>
      </c>
      <c r="H28" s="59">
        <f t="shared" si="22"/>
        <v>1.1099999999999977</v>
      </c>
      <c r="I28" s="59">
        <v>1</v>
      </c>
      <c r="J28" s="60">
        <f t="shared" si="5"/>
        <v>1.1488399999999994</v>
      </c>
      <c r="K28" s="104">
        <f t="shared" si="6"/>
        <v>1.2752123999999967</v>
      </c>
      <c r="L28" s="49">
        <f t="shared" si="7"/>
        <v>21.112126572366336</v>
      </c>
      <c r="M28" s="46">
        <f t="shared" si="20"/>
        <v>4.4000000000000021</v>
      </c>
      <c r="N28" s="50">
        <v>22</v>
      </c>
      <c r="O28" s="71">
        <f t="shared" si="8"/>
        <v>22</v>
      </c>
      <c r="P28" s="71">
        <f t="shared" si="9"/>
        <v>1</v>
      </c>
      <c r="Q28" s="51">
        <v>1</v>
      </c>
      <c r="R28" s="62">
        <f t="shared" si="10"/>
        <v>1</v>
      </c>
      <c r="S28" s="70">
        <f t="shared" si="1"/>
        <v>4</v>
      </c>
      <c r="T28" s="70">
        <f t="shared" si="11"/>
        <v>88</v>
      </c>
      <c r="U28" s="70">
        <f t="shared" si="12"/>
        <v>211.12126572366336</v>
      </c>
      <c r="V28" s="70">
        <f t="shared" si="13"/>
        <v>1055.6063286183169</v>
      </c>
      <c r="W28" s="70">
        <f t="shared" si="14"/>
        <v>16.469585540974347</v>
      </c>
      <c r="X28" s="99">
        <f t="shared" si="15"/>
        <v>2.3991052923143563</v>
      </c>
      <c r="Y28" s="91">
        <f t="shared" si="16"/>
        <v>1.8813378009140771</v>
      </c>
      <c r="AB28" s="45">
        <v>4</v>
      </c>
    </row>
    <row r="29" spans="1:28">
      <c r="A29" s="46">
        <f t="shared" si="2"/>
        <v>0.55478473603392175</v>
      </c>
      <c r="B29" s="46">
        <f t="shared" si="3"/>
        <v>0.76666666666666672</v>
      </c>
      <c r="C29" s="83">
        <f t="shared" si="21"/>
        <v>2.0499999999999998</v>
      </c>
      <c r="D29" s="87"/>
      <c r="E29" s="47">
        <f t="shared" si="0"/>
        <v>2.6315611174999929</v>
      </c>
      <c r="F29" s="59">
        <f t="shared" si="17"/>
        <v>0.12300000000000003</v>
      </c>
      <c r="G29" s="59">
        <f t="shared" si="18"/>
        <v>2.2299999999999951</v>
      </c>
      <c r="H29" s="59">
        <f t="shared" si="22"/>
        <v>1.1149999999999975</v>
      </c>
      <c r="I29" s="59">
        <v>1</v>
      </c>
      <c r="J29" s="60">
        <f t="shared" si="5"/>
        <v>1.1512899999999995</v>
      </c>
      <c r="K29" s="104">
        <f t="shared" si="6"/>
        <v>1.2836883499999967</v>
      </c>
      <c r="L29" s="49">
        <f t="shared" si="7"/>
        <v>24.251465064166407</v>
      </c>
      <c r="M29" s="46">
        <f t="shared" si="20"/>
        <v>4.6000000000000023</v>
      </c>
      <c r="N29" s="50">
        <v>23</v>
      </c>
      <c r="O29" s="71">
        <f t="shared" si="8"/>
        <v>23</v>
      </c>
      <c r="P29" s="71">
        <f t="shared" si="9"/>
        <v>1</v>
      </c>
      <c r="Q29" s="51">
        <v>1</v>
      </c>
      <c r="R29" s="62">
        <f t="shared" si="10"/>
        <v>1</v>
      </c>
      <c r="S29" s="70">
        <f t="shared" si="1"/>
        <v>4</v>
      </c>
      <c r="T29" s="70">
        <f t="shared" si="11"/>
        <v>92</v>
      </c>
      <c r="U29" s="70">
        <f t="shared" si="12"/>
        <v>242.51465064166408</v>
      </c>
      <c r="V29" s="70">
        <f t="shared" si="13"/>
        <v>1212.5732532083202</v>
      </c>
      <c r="W29" s="70">
        <f t="shared" si="14"/>
        <v>17.068877045310327</v>
      </c>
      <c r="X29" s="99">
        <f t="shared" si="15"/>
        <v>2.6360288113224355</v>
      </c>
      <c r="Y29" s="91">
        <f t="shared" si="16"/>
        <v>2.0534803570683198</v>
      </c>
      <c r="AB29" s="45">
        <v>4</v>
      </c>
    </row>
    <row r="30" spans="1:28">
      <c r="A30" s="46">
        <f t="shared" si="2"/>
        <v>0.57434917749851677</v>
      </c>
      <c r="B30" s="46">
        <f t="shared" si="3"/>
        <v>0.8</v>
      </c>
      <c r="C30" s="83">
        <f t="shared" si="21"/>
        <v>2.0499999999999998</v>
      </c>
      <c r="D30" s="87"/>
      <c r="E30" s="47">
        <f t="shared" si="0"/>
        <v>2.6490329599999924</v>
      </c>
      <c r="F30" s="59">
        <f t="shared" si="17"/>
        <v>0.12400000000000003</v>
      </c>
      <c r="G30" s="59">
        <f t="shared" si="18"/>
        <v>2.2399999999999949</v>
      </c>
      <c r="H30" s="59">
        <f t="shared" si="22"/>
        <v>1.1199999999999974</v>
      </c>
      <c r="I30" s="59">
        <v>1</v>
      </c>
      <c r="J30" s="60">
        <f t="shared" si="5"/>
        <v>1.1537599999999995</v>
      </c>
      <c r="K30" s="104">
        <f t="shared" si="6"/>
        <v>1.2922111999999963</v>
      </c>
      <c r="L30" s="49">
        <f t="shared" si="7"/>
        <v>27.857618025476015</v>
      </c>
      <c r="M30" s="46">
        <f t="shared" si="20"/>
        <v>4.8000000000000025</v>
      </c>
      <c r="N30" s="50">
        <v>24</v>
      </c>
      <c r="O30" s="71">
        <f t="shared" si="8"/>
        <v>24</v>
      </c>
      <c r="P30" s="71">
        <f t="shared" si="9"/>
        <v>1</v>
      </c>
      <c r="Q30" s="51">
        <v>1</v>
      </c>
      <c r="R30" s="62">
        <f t="shared" si="10"/>
        <v>1</v>
      </c>
      <c r="S30" s="70">
        <f t="shared" si="1"/>
        <v>4</v>
      </c>
      <c r="T30" s="70">
        <f t="shared" si="11"/>
        <v>96</v>
      </c>
      <c r="U30" s="70">
        <f t="shared" si="12"/>
        <v>278.57618025476017</v>
      </c>
      <c r="V30" s="70">
        <f t="shared" si="13"/>
        <v>1392.8809012738006</v>
      </c>
      <c r="W30" s="70">
        <f t="shared" si="14"/>
        <v>17.689954666954318</v>
      </c>
      <c r="X30" s="99">
        <f t="shared" si="15"/>
        <v>2.9018352109870853</v>
      </c>
      <c r="Y30" s="91">
        <f t="shared" si="16"/>
        <v>2.2456353968972671</v>
      </c>
      <c r="AB30" s="45">
        <v>4</v>
      </c>
    </row>
    <row r="31" spans="1:28">
      <c r="A31" s="46">
        <f t="shared" si="2"/>
        <v>0.59460355750135974</v>
      </c>
      <c r="B31" s="46">
        <f t="shared" si="3"/>
        <v>0.83333333333333337</v>
      </c>
      <c r="C31" s="83">
        <f t="shared" si="21"/>
        <v>2.0499999999999998</v>
      </c>
      <c r="D31" s="87"/>
      <c r="E31" s="47">
        <f t="shared" si="0"/>
        <v>2.6666015624999919</v>
      </c>
      <c r="F31" s="59">
        <f t="shared" si="17"/>
        <v>0.12500000000000003</v>
      </c>
      <c r="G31" s="59">
        <f t="shared" si="18"/>
        <v>2.2499999999999947</v>
      </c>
      <c r="H31" s="59">
        <f t="shared" si="22"/>
        <v>1.1249999999999973</v>
      </c>
      <c r="I31" s="59">
        <v>1</v>
      </c>
      <c r="J31" s="60">
        <f t="shared" si="5"/>
        <v>1.1562499999999993</v>
      </c>
      <c r="K31" s="104">
        <f t="shared" si="6"/>
        <v>1.3007812499999962</v>
      </c>
      <c r="L31" s="49">
        <f t="shared" si="7"/>
        <v>32.000000000000057</v>
      </c>
      <c r="M31" s="46">
        <f t="shared" si="20"/>
        <v>5.0000000000000027</v>
      </c>
      <c r="N31" s="50">
        <v>25</v>
      </c>
      <c r="O31" s="71">
        <f t="shared" si="8"/>
        <v>25</v>
      </c>
      <c r="P31" s="71">
        <f t="shared" si="9"/>
        <v>1</v>
      </c>
      <c r="Q31" s="51">
        <v>1</v>
      </c>
      <c r="R31" s="62">
        <f t="shared" si="10"/>
        <v>1</v>
      </c>
      <c r="S31" s="70">
        <f t="shared" si="1"/>
        <v>4</v>
      </c>
      <c r="T31" s="70">
        <f t="shared" si="11"/>
        <v>100</v>
      </c>
      <c r="U31" s="70">
        <f t="shared" si="12"/>
        <v>320.00000000000057</v>
      </c>
      <c r="V31" s="70">
        <f t="shared" si="13"/>
        <v>1600.0000000000027</v>
      </c>
      <c r="W31" s="70">
        <f t="shared" si="14"/>
        <v>18.333609689625259</v>
      </c>
      <c r="X31" s="99">
        <f t="shared" si="15"/>
        <v>3.2000000000000055</v>
      </c>
      <c r="Y31" s="91">
        <f t="shared" si="16"/>
        <v>2.4600600600600715</v>
      </c>
      <c r="AB31" s="45">
        <v>4</v>
      </c>
    </row>
    <row r="32" spans="1:28">
      <c r="A32" s="46">
        <f t="shared" si="2"/>
        <v>0.61557220667245749</v>
      </c>
      <c r="B32" s="46">
        <f t="shared" si="3"/>
        <v>0.8666666666666667</v>
      </c>
      <c r="C32" s="83">
        <f t="shared" si="21"/>
        <v>2.0499999999999998</v>
      </c>
      <c r="D32" s="87"/>
      <c r="E32" s="47">
        <f t="shared" si="0"/>
        <v>2.6842675399999916</v>
      </c>
      <c r="F32" s="59">
        <f t="shared" si="17"/>
        <v>0.12600000000000003</v>
      </c>
      <c r="G32" s="59">
        <f t="shared" si="18"/>
        <v>2.2599999999999945</v>
      </c>
      <c r="H32" s="59">
        <f t="shared" si="22"/>
        <v>1.1299999999999972</v>
      </c>
      <c r="I32" s="59">
        <v>1</v>
      </c>
      <c r="J32" s="60">
        <f t="shared" si="5"/>
        <v>1.1587599999999993</v>
      </c>
      <c r="K32" s="104">
        <f t="shared" si="6"/>
        <v>1.3093987999999961</v>
      </c>
      <c r="L32" s="49">
        <f t="shared" si="7"/>
        <v>36.75834735990518</v>
      </c>
      <c r="M32" s="46">
        <f t="shared" si="20"/>
        <v>5.2000000000000028</v>
      </c>
      <c r="N32" s="50">
        <v>26</v>
      </c>
      <c r="O32" s="71">
        <f t="shared" si="8"/>
        <v>26</v>
      </c>
      <c r="P32" s="71">
        <f t="shared" si="9"/>
        <v>1</v>
      </c>
      <c r="Q32" s="51">
        <v>1</v>
      </c>
      <c r="R32" s="62">
        <f t="shared" si="10"/>
        <v>1</v>
      </c>
      <c r="S32" s="70">
        <f t="shared" si="1"/>
        <v>4</v>
      </c>
      <c r="T32" s="70">
        <f t="shared" si="11"/>
        <v>104</v>
      </c>
      <c r="U32" s="70">
        <f t="shared" si="12"/>
        <v>367.58347359905179</v>
      </c>
      <c r="V32" s="70">
        <f t="shared" si="13"/>
        <v>1837.9173679952589</v>
      </c>
      <c r="W32" s="70">
        <f t="shared" si="14"/>
        <v>19.000662112623189</v>
      </c>
      <c r="X32" s="99">
        <f t="shared" si="15"/>
        <v>3.5344564769139595</v>
      </c>
      <c r="Y32" s="91">
        <f t="shared" si="16"/>
        <v>2.6992971712773604</v>
      </c>
      <c r="AB32" s="45">
        <v>4</v>
      </c>
    </row>
    <row r="33" spans="1:28">
      <c r="A33" s="46">
        <f t="shared" si="2"/>
        <v>0.63728031365963045</v>
      </c>
      <c r="B33" s="46">
        <f t="shared" si="3"/>
        <v>0.9</v>
      </c>
      <c r="C33" s="83">
        <f t="shared" si="21"/>
        <v>2.0499999999999998</v>
      </c>
      <c r="D33" s="87"/>
      <c r="E33" s="47">
        <f t="shared" si="0"/>
        <v>2.7020315074999912</v>
      </c>
      <c r="F33" s="59">
        <f t="shared" si="17"/>
        <v>0.12700000000000003</v>
      </c>
      <c r="G33" s="59">
        <f t="shared" si="18"/>
        <v>2.2699999999999942</v>
      </c>
      <c r="H33" s="59">
        <f t="shared" si="22"/>
        <v>1.1349999999999971</v>
      </c>
      <c r="I33" s="59">
        <v>1</v>
      </c>
      <c r="J33" s="60">
        <f t="shared" si="5"/>
        <v>1.1612899999999993</v>
      </c>
      <c r="K33" s="104">
        <f t="shared" si="6"/>
        <v>1.3180641499999959</v>
      </c>
      <c r="L33" s="49">
        <f t="shared" si="7"/>
        <v>42.224253144732685</v>
      </c>
      <c r="M33" s="46">
        <f t="shared" si="20"/>
        <v>5.400000000000003</v>
      </c>
      <c r="N33" s="50">
        <v>27</v>
      </c>
      <c r="O33" s="71">
        <f t="shared" si="8"/>
        <v>27</v>
      </c>
      <c r="P33" s="71">
        <f t="shared" si="9"/>
        <v>1</v>
      </c>
      <c r="Q33" s="51">
        <v>1</v>
      </c>
      <c r="R33" s="62">
        <f t="shared" si="10"/>
        <v>1</v>
      </c>
      <c r="S33" s="70">
        <f t="shared" si="1"/>
        <v>4</v>
      </c>
      <c r="T33" s="70">
        <f t="shared" si="11"/>
        <v>108</v>
      </c>
      <c r="U33" s="70">
        <f t="shared" si="12"/>
        <v>422.24253144732688</v>
      </c>
      <c r="V33" s="70">
        <f t="shared" si="13"/>
        <v>2111.2126572366342</v>
      </c>
      <c r="W33" s="70">
        <f t="shared" si="14"/>
        <v>19.691961692082579</v>
      </c>
      <c r="X33" s="99">
        <f t="shared" si="15"/>
        <v>3.9096530689567306</v>
      </c>
      <c r="Y33" s="91">
        <f t="shared" si="16"/>
        <v>2.9662084876193187</v>
      </c>
      <c r="AB33" s="45">
        <v>4</v>
      </c>
    </row>
    <row r="34" spans="1:28">
      <c r="A34" s="46">
        <f t="shared" si="2"/>
        <v>0.65975395538644654</v>
      </c>
      <c r="B34" s="46">
        <f t="shared" si="3"/>
        <v>0.93333333333333335</v>
      </c>
      <c r="C34" s="83">
        <f t="shared" si="21"/>
        <v>2.0499999999999998</v>
      </c>
      <c r="D34" s="87"/>
      <c r="E34" s="47">
        <f t="shared" si="0"/>
        <v>2.7198940799999911</v>
      </c>
      <c r="F34" s="59">
        <f t="shared" si="17"/>
        <v>0.12800000000000003</v>
      </c>
      <c r="G34" s="59">
        <f t="shared" si="18"/>
        <v>2.279999999999994</v>
      </c>
      <c r="H34" s="59">
        <f t="shared" si="22"/>
        <v>1.139999999999997</v>
      </c>
      <c r="I34" s="59">
        <v>1</v>
      </c>
      <c r="J34" s="60">
        <f t="shared" si="5"/>
        <v>1.1638399999999993</v>
      </c>
      <c r="K34" s="104">
        <f t="shared" si="6"/>
        <v>1.3267775999999958</v>
      </c>
      <c r="L34" s="49">
        <f t="shared" si="7"/>
        <v>48.502930128332828</v>
      </c>
      <c r="M34" s="46">
        <f t="shared" si="20"/>
        <v>5.6000000000000032</v>
      </c>
      <c r="N34" s="50">
        <v>28</v>
      </c>
      <c r="O34" s="71">
        <f t="shared" si="8"/>
        <v>28</v>
      </c>
      <c r="P34" s="71">
        <f t="shared" si="9"/>
        <v>1</v>
      </c>
      <c r="Q34" s="51">
        <v>1</v>
      </c>
      <c r="R34" s="62">
        <f t="shared" si="10"/>
        <v>1</v>
      </c>
      <c r="S34" s="70">
        <f t="shared" si="1"/>
        <v>4</v>
      </c>
      <c r="T34" s="70">
        <f t="shared" si="11"/>
        <v>112</v>
      </c>
      <c r="U34" s="70">
        <f t="shared" si="12"/>
        <v>485.02930128332827</v>
      </c>
      <c r="V34" s="70">
        <f t="shared" si="13"/>
        <v>2425.1465064166414</v>
      </c>
      <c r="W34" s="70">
        <f t="shared" si="14"/>
        <v>20.408389019954079</v>
      </c>
      <c r="X34" s="99">
        <f t="shared" si="15"/>
        <v>4.3306187614582878</v>
      </c>
      <c r="Y34" s="91">
        <f t="shared" si="16"/>
        <v>3.2640125680885039</v>
      </c>
      <c r="AB34" s="45">
        <v>3</v>
      </c>
    </row>
    <row r="35" spans="1:28">
      <c r="A35" s="46">
        <f t="shared" si="2"/>
        <v>0.68302012837719717</v>
      </c>
      <c r="B35" s="46">
        <f t="shared" si="3"/>
        <v>0.96666666666666667</v>
      </c>
      <c r="C35" s="83">
        <f t="shared" si="21"/>
        <v>2.0499999999999998</v>
      </c>
      <c r="D35" s="87"/>
      <c r="E35" s="47">
        <f t="shared" si="0"/>
        <v>2.7378558724999906</v>
      </c>
      <c r="F35" s="59">
        <f t="shared" si="17"/>
        <v>0.12900000000000003</v>
      </c>
      <c r="G35" s="59">
        <f t="shared" si="18"/>
        <v>2.2899999999999938</v>
      </c>
      <c r="H35" s="59">
        <f t="shared" si="22"/>
        <v>1.1449999999999969</v>
      </c>
      <c r="I35" s="59">
        <v>1</v>
      </c>
      <c r="J35" s="60">
        <f t="shared" si="5"/>
        <v>1.1664099999999993</v>
      </c>
      <c r="K35" s="104">
        <f t="shared" si="6"/>
        <v>1.3355394499999955</v>
      </c>
      <c r="L35" s="49">
        <f t="shared" si="7"/>
        <v>55.715236050952051</v>
      </c>
      <c r="M35" s="46">
        <f t="shared" si="20"/>
        <v>5.8000000000000034</v>
      </c>
      <c r="N35" s="50">
        <v>29</v>
      </c>
      <c r="O35" s="71">
        <f t="shared" si="8"/>
        <v>29</v>
      </c>
      <c r="P35" s="71">
        <f t="shared" si="9"/>
        <v>1</v>
      </c>
      <c r="Q35" s="51">
        <v>1</v>
      </c>
      <c r="R35" s="62">
        <f t="shared" si="10"/>
        <v>1</v>
      </c>
      <c r="S35" s="70">
        <f t="shared" si="1"/>
        <v>4</v>
      </c>
      <c r="T35" s="70">
        <f t="shared" si="11"/>
        <v>116</v>
      </c>
      <c r="U35" s="70">
        <f t="shared" si="12"/>
        <v>557.15236050952046</v>
      </c>
      <c r="V35" s="70">
        <f t="shared" si="13"/>
        <v>2785.7618025476027</v>
      </c>
      <c r="W35" s="70">
        <f t="shared" si="14"/>
        <v>21.150856642080537</v>
      </c>
      <c r="X35" s="99">
        <f t="shared" si="15"/>
        <v>4.8030375905993141</v>
      </c>
      <c r="Y35" s="91">
        <f t="shared" si="16"/>
        <v>3.5963277540018233</v>
      </c>
      <c r="AB35" s="45">
        <v>4</v>
      </c>
    </row>
    <row r="36" spans="1:28">
      <c r="A36" s="46">
        <f t="shared" si="2"/>
        <v>0.70710678118654691</v>
      </c>
      <c r="B36" s="46">
        <f t="shared" si="3"/>
        <v>1</v>
      </c>
      <c r="C36" s="83">
        <f t="shared" si="21"/>
        <v>2.0499999999999998</v>
      </c>
      <c r="D36" s="87"/>
      <c r="E36" s="47">
        <f t="shared" si="0"/>
        <v>2.75591749999999</v>
      </c>
      <c r="F36" s="59">
        <f t="shared" si="17"/>
        <v>0.13000000000000003</v>
      </c>
      <c r="G36" s="59">
        <f t="shared" si="18"/>
        <v>2.2999999999999936</v>
      </c>
      <c r="H36" s="59">
        <f t="shared" si="22"/>
        <v>1.1499999999999968</v>
      </c>
      <c r="I36" s="59">
        <v>1</v>
      </c>
      <c r="J36" s="60">
        <f t="shared" si="5"/>
        <v>1.1689999999999992</v>
      </c>
      <c r="K36" s="104">
        <f t="shared" si="6"/>
        <v>1.3443499999999953</v>
      </c>
      <c r="L36" s="49">
        <f t="shared" si="7"/>
        <v>64.000000000000114</v>
      </c>
      <c r="M36" s="46">
        <f t="shared" si="20"/>
        <v>6.0000000000000027</v>
      </c>
      <c r="N36" s="50">
        <v>30</v>
      </c>
      <c r="O36" s="71">
        <f t="shared" si="8"/>
        <v>30</v>
      </c>
      <c r="P36" s="71">
        <f t="shared" si="9"/>
        <v>1</v>
      </c>
      <c r="Q36" s="51">
        <v>2</v>
      </c>
      <c r="R36" s="62">
        <f t="shared" si="10"/>
        <v>1</v>
      </c>
      <c r="S36" s="70">
        <f t="shared" si="1"/>
        <v>8</v>
      </c>
      <c r="T36" s="70">
        <f t="shared" si="11"/>
        <v>240</v>
      </c>
      <c r="U36" s="70">
        <f t="shared" si="12"/>
        <v>640.00000000000114</v>
      </c>
      <c r="V36" s="70">
        <f t="shared" si="13"/>
        <v>3200.0000000000055</v>
      </c>
      <c r="W36" s="70">
        <f t="shared" si="14"/>
        <v>21.920310216782955</v>
      </c>
      <c r="X36" s="99">
        <f t="shared" si="15"/>
        <v>2.6666666666666714</v>
      </c>
      <c r="Y36" s="91">
        <f t="shared" si="16"/>
        <v>1.9836104189137358</v>
      </c>
      <c r="AB36" s="45">
        <v>4</v>
      </c>
    </row>
    <row r="37" spans="1:28">
      <c r="A37" s="46">
        <f t="shared" si="2"/>
        <v>0.73204284797281216</v>
      </c>
      <c r="B37" s="46">
        <f t="shared" si="3"/>
        <v>1.0333333333333334</v>
      </c>
      <c r="C37" s="83">
        <f t="shared" si="21"/>
        <v>2.0499999999999998</v>
      </c>
      <c r="D37" s="87"/>
      <c r="E37" s="47">
        <f t="shared" si="0"/>
        <v>2.77407957749999</v>
      </c>
      <c r="F37" s="59">
        <f t="shared" si="17"/>
        <v>0.13100000000000003</v>
      </c>
      <c r="G37" s="59">
        <f t="shared" si="18"/>
        <v>2.3099999999999934</v>
      </c>
      <c r="H37" s="59">
        <f t="shared" si="22"/>
        <v>1.1549999999999967</v>
      </c>
      <c r="I37" s="59">
        <v>1</v>
      </c>
      <c r="J37" s="60">
        <f t="shared" si="5"/>
        <v>1.1716099999999992</v>
      </c>
      <c r="K37" s="104">
        <f t="shared" si="6"/>
        <v>1.3532095499999952</v>
      </c>
      <c r="L37" s="49">
        <f t="shared" si="7"/>
        <v>73.516694719810388</v>
      </c>
      <c r="M37" s="46">
        <f t="shared" si="20"/>
        <v>6.2000000000000037</v>
      </c>
      <c r="N37" s="50">
        <v>31</v>
      </c>
      <c r="O37" s="71">
        <f t="shared" si="8"/>
        <v>31</v>
      </c>
      <c r="P37" s="71">
        <f t="shared" si="9"/>
        <v>1</v>
      </c>
      <c r="Q37" s="51">
        <v>1</v>
      </c>
      <c r="R37" s="62">
        <f t="shared" si="10"/>
        <v>1</v>
      </c>
      <c r="S37" s="70">
        <f t="shared" si="1"/>
        <v>8</v>
      </c>
      <c r="T37" s="70">
        <f t="shared" si="11"/>
        <v>248</v>
      </c>
      <c r="U37" s="70">
        <f t="shared" si="12"/>
        <v>735.16694719810391</v>
      </c>
      <c r="V37" s="70">
        <f t="shared" si="13"/>
        <v>3675.8347359905192</v>
      </c>
      <c r="W37" s="70">
        <f t="shared" si="14"/>
        <v>22.717729715422937</v>
      </c>
      <c r="X37" s="99">
        <f t="shared" si="15"/>
        <v>2.9643828516052575</v>
      </c>
      <c r="Y37" s="91">
        <f t="shared" si="16"/>
        <v>2.1906310457277427</v>
      </c>
      <c r="AB37" s="45">
        <v>4</v>
      </c>
    </row>
    <row r="38" spans="1:28">
      <c r="A38" s="46">
        <f t="shared" si="2"/>
        <v>0.75785828325519855</v>
      </c>
      <c r="B38" s="46">
        <f t="shared" si="3"/>
        <v>1.0666666666666667</v>
      </c>
      <c r="C38" s="83">
        <f t="shared" si="21"/>
        <v>2.0499999999999998</v>
      </c>
      <c r="D38" s="87"/>
      <c r="E38" s="47">
        <f t="shared" si="0"/>
        <v>2.7923427199999895</v>
      </c>
      <c r="F38" s="59">
        <f t="shared" si="17"/>
        <v>0.13200000000000003</v>
      </c>
      <c r="G38" s="59">
        <f t="shared" si="18"/>
        <v>2.3199999999999932</v>
      </c>
      <c r="H38" s="59">
        <f t="shared" si="22"/>
        <v>1.1599999999999966</v>
      </c>
      <c r="I38" s="59">
        <v>1</v>
      </c>
      <c r="J38" s="60">
        <f t="shared" si="5"/>
        <v>1.1742399999999993</v>
      </c>
      <c r="K38" s="104">
        <f t="shared" si="6"/>
        <v>1.3621183999999951</v>
      </c>
      <c r="L38" s="49">
        <f t="shared" si="7"/>
        <v>84.448506289465413</v>
      </c>
      <c r="M38" s="46">
        <f t="shared" si="20"/>
        <v>6.4000000000000039</v>
      </c>
      <c r="N38" s="50">
        <v>32</v>
      </c>
      <c r="O38" s="71">
        <f t="shared" si="8"/>
        <v>32</v>
      </c>
      <c r="P38" s="71">
        <f t="shared" si="9"/>
        <v>1</v>
      </c>
      <c r="Q38" s="51">
        <v>1</v>
      </c>
      <c r="R38" s="62">
        <f t="shared" si="10"/>
        <v>1</v>
      </c>
      <c r="S38" s="70">
        <f t="shared" si="1"/>
        <v>8</v>
      </c>
      <c r="T38" s="70">
        <f t="shared" si="11"/>
        <v>256</v>
      </c>
      <c r="U38" s="70">
        <f t="shared" si="12"/>
        <v>844.48506289465411</v>
      </c>
      <c r="V38" s="70">
        <f t="shared" si="13"/>
        <v>4222.4253144732711</v>
      </c>
      <c r="W38" s="70">
        <f t="shared" si="14"/>
        <v>23.544130666461502</v>
      </c>
      <c r="X38" s="99">
        <f t="shared" si="15"/>
        <v>3.2987697769322426</v>
      </c>
      <c r="Y38" s="91">
        <f t="shared" si="16"/>
        <v>2.4217937125966835</v>
      </c>
      <c r="AB38" s="45">
        <v>4</v>
      </c>
    </row>
    <row r="39" spans="1:28">
      <c r="A39" s="46">
        <f t="shared" si="2"/>
        <v>0.78458409789675032</v>
      </c>
      <c r="B39" s="46">
        <f t="shared" si="3"/>
        <v>1.1000000000000001</v>
      </c>
      <c r="C39" s="83">
        <f t="shared" si="21"/>
        <v>2.0499999999999998</v>
      </c>
      <c r="D39" s="87"/>
      <c r="E39" s="47">
        <f t="shared" si="0"/>
        <v>2.8107075424999892</v>
      </c>
      <c r="F39" s="59">
        <f t="shared" si="17"/>
        <v>0.13300000000000003</v>
      </c>
      <c r="G39" s="59">
        <f t="shared" si="18"/>
        <v>2.329999999999993</v>
      </c>
      <c r="H39" s="59">
        <f t="shared" si="22"/>
        <v>1.1649999999999965</v>
      </c>
      <c r="I39" s="59">
        <v>1</v>
      </c>
      <c r="J39" s="60">
        <f t="shared" si="5"/>
        <v>1.1768899999999991</v>
      </c>
      <c r="K39" s="104">
        <f t="shared" si="6"/>
        <v>1.3710768499999948</v>
      </c>
      <c r="L39" s="49">
        <f t="shared" si="7"/>
        <v>97.005860256665699</v>
      </c>
      <c r="M39" s="46">
        <f t="shared" si="20"/>
        <v>6.6000000000000032</v>
      </c>
      <c r="N39" s="50">
        <v>33</v>
      </c>
      <c r="O39" s="71">
        <f t="shared" si="8"/>
        <v>33</v>
      </c>
      <c r="P39" s="71">
        <f t="shared" si="9"/>
        <v>1</v>
      </c>
      <c r="Q39" s="51">
        <v>1</v>
      </c>
      <c r="R39" s="62">
        <f t="shared" si="10"/>
        <v>1</v>
      </c>
      <c r="S39" s="70">
        <f t="shared" si="1"/>
        <v>8</v>
      </c>
      <c r="T39" s="70">
        <f t="shared" si="11"/>
        <v>264</v>
      </c>
      <c r="U39" s="70">
        <f t="shared" si="12"/>
        <v>970.05860256665699</v>
      </c>
      <c r="V39" s="70">
        <f t="shared" si="13"/>
        <v>4850.2930128332846</v>
      </c>
      <c r="W39" s="70">
        <f t="shared" si="14"/>
        <v>24.400565444588935</v>
      </c>
      <c r="X39" s="99">
        <f t="shared" si="15"/>
        <v>3.6744644036615797</v>
      </c>
      <c r="Y39" s="91">
        <f t="shared" si="16"/>
        <v>2.6799842792631163</v>
      </c>
      <c r="AB39" s="45">
        <v>4</v>
      </c>
    </row>
    <row r="40" spans="1:28">
      <c r="A40" s="46">
        <f t="shared" si="2"/>
        <v>0.81225239635623525</v>
      </c>
      <c r="B40" s="46">
        <f t="shared" si="3"/>
        <v>1.1333333333333333</v>
      </c>
      <c r="C40" s="83">
        <f t="shared" si="21"/>
        <v>2.0499999999999998</v>
      </c>
      <c r="D40" s="87"/>
      <c r="E40" s="47">
        <f t="shared" si="0"/>
        <v>2.8291746599999885</v>
      </c>
      <c r="F40" s="59">
        <f t="shared" si="17"/>
        <v>0.13400000000000004</v>
      </c>
      <c r="G40" s="59">
        <f t="shared" si="18"/>
        <v>2.3399999999999928</v>
      </c>
      <c r="H40" s="59">
        <f t="shared" ref="H40:H55" si="23">H39+0.5%</f>
        <v>1.1699999999999964</v>
      </c>
      <c r="I40" s="59">
        <v>1</v>
      </c>
      <c r="J40" s="60">
        <f t="shared" si="5"/>
        <v>1.1795599999999991</v>
      </c>
      <c r="K40" s="104">
        <f t="shared" si="6"/>
        <v>1.3800851999999946</v>
      </c>
      <c r="L40" s="49">
        <f t="shared" si="7"/>
        <v>111.43047210190414</v>
      </c>
      <c r="M40" s="46">
        <f t="shared" si="20"/>
        <v>6.8000000000000034</v>
      </c>
      <c r="N40" s="50">
        <v>34</v>
      </c>
      <c r="O40" s="71">
        <f t="shared" si="8"/>
        <v>34</v>
      </c>
      <c r="P40" s="71">
        <f t="shared" si="9"/>
        <v>1</v>
      </c>
      <c r="Q40" s="51">
        <v>1</v>
      </c>
      <c r="R40" s="62">
        <f t="shared" si="10"/>
        <v>1</v>
      </c>
      <c r="S40" s="70">
        <f t="shared" si="1"/>
        <v>8</v>
      </c>
      <c r="T40" s="70">
        <f t="shared" si="11"/>
        <v>272</v>
      </c>
      <c r="U40" s="70">
        <f t="shared" si="12"/>
        <v>1114.3047210190414</v>
      </c>
      <c r="V40" s="70">
        <f t="shared" si="13"/>
        <v>5571.5236050952071</v>
      </c>
      <c r="W40" s="70">
        <f t="shared" si="14"/>
        <v>25.288124606557457</v>
      </c>
      <c r="X40" s="99">
        <f t="shared" si="15"/>
        <v>4.0967085331582407</v>
      </c>
      <c r="Y40" s="91">
        <f t="shared" si="16"/>
        <v>2.968446102572694</v>
      </c>
      <c r="AB40" s="45">
        <v>4</v>
      </c>
    </row>
    <row r="41" spans="1:28">
      <c r="A41" s="46">
        <f t="shared" si="2"/>
        <v>0.84089641525371428</v>
      </c>
      <c r="B41" s="46">
        <f t="shared" si="3"/>
        <v>1.1666666666666667</v>
      </c>
      <c r="C41" s="83">
        <f t="shared" si="21"/>
        <v>3.2249999999999996</v>
      </c>
      <c r="D41" s="86">
        <f>1+N41/200</f>
        <v>1.175</v>
      </c>
      <c r="E41" s="47">
        <f t="shared" si="0"/>
        <v>4.4799885937499822</v>
      </c>
      <c r="F41" s="59">
        <f t="shared" si="17"/>
        <v>0.13500000000000004</v>
      </c>
      <c r="G41" s="59">
        <f t="shared" si="18"/>
        <v>2.3499999999999925</v>
      </c>
      <c r="H41" s="59">
        <f t="shared" si="23"/>
        <v>1.1749999999999963</v>
      </c>
      <c r="I41" s="59">
        <v>1</v>
      </c>
      <c r="J41" s="60">
        <f t="shared" si="5"/>
        <v>1.1822499999999991</v>
      </c>
      <c r="K41" s="104">
        <f t="shared" si="6"/>
        <v>1.3891437499999946</v>
      </c>
      <c r="L41" s="49">
        <f t="shared" si="7"/>
        <v>128.00000000000031</v>
      </c>
      <c r="M41" s="46">
        <f t="shared" si="20"/>
        <v>7.0000000000000036</v>
      </c>
      <c r="N41" s="50">
        <v>35</v>
      </c>
      <c r="O41" s="71">
        <f t="shared" si="8"/>
        <v>35</v>
      </c>
      <c r="P41" s="71">
        <f t="shared" si="9"/>
        <v>1</v>
      </c>
      <c r="Q41" s="51">
        <v>1</v>
      </c>
      <c r="R41" s="62">
        <f t="shared" si="10"/>
        <v>1</v>
      </c>
      <c r="S41" s="70">
        <f t="shared" si="1"/>
        <v>8</v>
      </c>
      <c r="T41" s="70">
        <f t="shared" si="11"/>
        <v>280</v>
      </c>
      <c r="U41" s="70">
        <f t="shared" si="12"/>
        <v>1280.0000000000032</v>
      </c>
      <c r="V41" s="70">
        <f t="shared" si="13"/>
        <v>6400.0000000000155</v>
      </c>
      <c r="W41" s="70">
        <f t="shared" si="14"/>
        <v>26.207938275407429</v>
      </c>
      <c r="X41" s="99">
        <f t="shared" si="15"/>
        <v>4.5714285714285827</v>
      </c>
      <c r="Y41" s="91">
        <f t="shared" si="16"/>
        <v>3.2908247050952073</v>
      </c>
      <c r="AB41" s="45">
        <v>3</v>
      </c>
    </row>
    <row r="42" spans="1:28">
      <c r="A42" s="46">
        <f t="shared" si="2"/>
        <v>0.8705505632961239</v>
      </c>
      <c r="B42" s="46">
        <f t="shared" si="3"/>
        <v>1.2</v>
      </c>
      <c r="C42" s="83">
        <f t="shared" si="21"/>
        <v>3.2249999999999996</v>
      </c>
      <c r="D42" s="87"/>
      <c r="E42" s="47">
        <f t="shared" si="0"/>
        <v>4.5093652799999804</v>
      </c>
      <c r="F42" s="59">
        <f t="shared" si="17"/>
        <v>0.13600000000000004</v>
      </c>
      <c r="G42" s="59">
        <f t="shared" si="18"/>
        <v>2.3599999999999923</v>
      </c>
      <c r="H42" s="59">
        <f t="shared" si="23"/>
        <v>1.1799999999999962</v>
      </c>
      <c r="I42" s="59">
        <v>1</v>
      </c>
      <c r="J42" s="60">
        <f t="shared" si="5"/>
        <v>1.1849599999999989</v>
      </c>
      <c r="K42" s="104">
        <f t="shared" si="6"/>
        <v>1.3982527999999941</v>
      </c>
      <c r="L42" s="49">
        <f t="shared" si="7"/>
        <v>147.03338943962083</v>
      </c>
      <c r="M42" s="46">
        <f t="shared" si="20"/>
        <v>7.2000000000000037</v>
      </c>
      <c r="N42" s="50">
        <v>36</v>
      </c>
      <c r="O42" s="71">
        <f t="shared" si="8"/>
        <v>36</v>
      </c>
      <c r="P42" s="71">
        <f t="shared" si="9"/>
        <v>1</v>
      </c>
      <c r="Q42" s="51">
        <v>1</v>
      </c>
      <c r="R42" s="62">
        <f t="shared" si="10"/>
        <v>1</v>
      </c>
      <c r="S42" s="70">
        <f t="shared" si="1"/>
        <v>8</v>
      </c>
      <c r="T42" s="70">
        <f t="shared" si="11"/>
        <v>288</v>
      </c>
      <c r="U42" s="70">
        <f t="shared" si="12"/>
        <v>1470.3338943962083</v>
      </c>
      <c r="V42" s="70">
        <f t="shared" si="13"/>
        <v>7351.6694719810421</v>
      </c>
      <c r="W42" s="70">
        <f t="shared" si="14"/>
        <v>27.161177574839066</v>
      </c>
      <c r="X42" s="99">
        <f t="shared" si="15"/>
        <v>5.1053260222090566</v>
      </c>
      <c r="Y42" s="91">
        <f t="shared" si="16"/>
        <v>3.6512181647046074</v>
      </c>
      <c r="AB42" s="45">
        <v>4</v>
      </c>
    </row>
    <row r="43" spans="1:28">
      <c r="A43" s="46">
        <f t="shared" si="2"/>
        <v>0.90125046261082997</v>
      </c>
      <c r="B43" s="46">
        <f t="shared" si="3"/>
        <v>1.2333333333333334</v>
      </c>
      <c r="C43" s="83">
        <f t="shared" si="21"/>
        <v>3.2249999999999996</v>
      </c>
      <c r="D43" s="87"/>
      <c r="E43" s="47">
        <f t="shared" si="0"/>
        <v>4.5389057962499804</v>
      </c>
      <c r="F43" s="59">
        <f t="shared" si="17"/>
        <v>0.13700000000000004</v>
      </c>
      <c r="G43" s="59">
        <f t="shared" si="18"/>
        <v>2.3699999999999921</v>
      </c>
      <c r="H43" s="59">
        <f t="shared" si="23"/>
        <v>1.1849999999999961</v>
      </c>
      <c r="I43" s="59">
        <v>1</v>
      </c>
      <c r="J43" s="60">
        <f t="shared" si="5"/>
        <v>1.187689999999999</v>
      </c>
      <c r="K43" s="104">
        <f t="shared" si="6"/>
        <v>1.4074126499999942</v>
      </c>
      <c r="L43" s="49">
        <f t="shared" si="7"/>
        <v>168.89701257893086</v>
      </c>
      <c r="M43" s="46">
        <f t="shared" si="20"/>
        <v>7.4000000000000039</v>
      </c>
      <c r="N43" s="50">
        <v>37</v>
      </c>
      <c r="O43" s="71">
        <f t="shared" si="8"/>
        <v>37</v>
      </c>
      <c r="P43" s="71">
        <f t="shared" si="9"/>
        <v>1</v>
      </c>
      <c r="Q43" s="51">
        <v>1</v>
      </c>
      <c r="R43" s="62">
        <f t="shared" si="10"/>
        <v>1</v>
      </c>
      <c r="S43" s="70">
        <f t="shared" si="1"/>
        <v>8</v>
      </c>
      <c r="T43" s="70">
        <f t="shared" si="11"/>
        <v>296</v>
      </c>
      <c r="U43" s="70">
        <f t="shared" si="12"/>
        <v>1688.9701257893084</v>
      </c>
      <c r="V43" s="70">
        <f t="shared" si="13"/>
        <v>8444.8506289465422</v>
      </c>
      <c r="W43" s="70">
        <f t="shared" si="14"/>
        <v>28.149056115544923</v>
      </c>
      <c r="X43" s="99">
        <f t="shared" si="15"/>
        <v>5.7059801546936093</v>
      </c>
      <c r="Y43" s="91">
        <f t="shared" si="16"/>
        <v>4.0542339552608349</v>
      </c>
      <c r="AB43" s="45">
        <v>4</v>
      </c>
    </row>
    <row r="44" spans="1:28">
      <c r="A44" s="46">
        <f t="shared" si="2"/>
        <v>0.9330329915368073</v>
      </c>
      <c r="B44" s="46">
        <f t="shared" si="3"/>
        <v>1.2666666666666666</v>
      </c>
      <c r="C44" s="83">
        <f t="shared" si="21"/>
        <v>3.2249999999999996</v>
      </c>
      <c r="D44" s="87"/>
      <c r="E44" s="47">
        <f t="shared" si="0"/>
        <v>4.5686111099999795</v>
      </c>
      <c r="F44" s="59">
        <f t="shared" si="17"/>
        <v>0.13800000000000004</v>
      </c>
      <c r="G44" s="59">
        <f>G43+1%</f>
        <v>2.3799999999999919</v>
      </c>
      <c r="H44" s="59">
        <f t="shared" si="23"/>
        <v>1.1899999999999959</v>
      </c>
      <c r="I44" s="59">
        <v>1</v>
      </c>
      <c r="J44" s="60">
        <f t="shared" si="5"/>
        <v>1.1904399999999988</v>
      </c>
      <c r="K44" s="104">
        <f t="shared" si="6"/>
        <v>1.4166235999999939</v>
      </c>
      <c r="L44" s="49">
        <f t="shared" si="7"/>
        <v>194.01172051333143</v>
      </c>
      <c r="M44" s="46">
        <f t="shared" si="20"/>
        <v>7.6000000000000041</v>
      </c>
      <c r="N44" s="50">
        <v>38</v>
      </c>
      <c r="O44" s="71">
        <f t="shared" si="8"/>
        <v>38</v>
      </c>
      <c r="P44" s="71">
        <f t="shared" si="9"/>
        <v>1</v>
      </c>
      <c r="Q44" s="51">
        <v>1</v>
      </c>
      <c r="R44" s="62">
        <f t="shared" si="10"/>
        <v>1</v>
      </c>
      <c r="S44" s="70">
        <f t="shared" si="1"/>
        <v>8</v>
      </c>
      <c r="T44" s="70">
        <f t="shared" si="11"/>
        <v>304</v>
      </c>
      <c r="U44" s="70">
        <f t="shared" si="12"/>
        <v>1940.1172051333142</v>
      </c>
      <c r="V44" s="70">
        <f t="shared" si="13"/>
        <v>9700.586025666571</v>
      </c>
      <c r="W44" s="70">
        <f t="shared" si="14"/>
        <v>29.172831535384173</v>
      </c>
      <c r="X44" s="99">
        <f t="shared" si="15"/>
        <v>6.3819644905701125</v>
      </c>
      <c r="Y44" s="91">
        <f t="shared" si="16"/>
        <v>4.5050530646038514</v>
      </c>
      <c r="AB44" s="45">
        <v>4</v>
      </c>
    </row>
    <row r="45" spans="1:28">
      <c r="A45" s="46">
        <f t="shared" si="2"/>
        <v>0.96593632892484549</v>
      </c>
      <c r="B45" s="46">
        <f t="shared" si="3"/>
        <v>1.3</v>
      </c>
      <c r="C45" s="83">
        <f t="shared" si="21"/>
        <v>3.2249999999999996</v>
      </c>
      <c r="D45" s="87"/>
      <c r="E45" s="47">
        <f t="shared" si="0"/>
        <v>4.5984821887499798</v>
      </c>
      <c r="F45" s="59">
        <f t="shared" si="17"/>
        <v>0.13900000000000004</v>
      </c>
      <c r="G45" s="59">
        <f t="shared" si="18"/>
        <v>2.3899999999999917</v>
      </c>
      <c r="H45" s="59">
        <f t="shared" si="23"/>
        <v>1.1949999999999958</v>
      </c>
      <c r="I45" s="59">
        <v>1</v>
      </c>
      <c r="J45" s="60">
        <f t="shared" si="5"/>
        <v>1.193209999999999</v>
      </c>
      <c r="K45" s="104">
        <f t="shared" si="6"/>
        <v>1.4258859499999939</v>
      </c>
      <c r="L45" s="49">
        <f t="shared" si="7"/>
        <v>222.86094420380837</v>
      </c>
      <c r="M45" s="46">
        <f t="shared" si="20"/>
        <v>7.8000000000000034</v>
      </c>
      <c r="N45" s="50">
        <v>39</v>
      </c>
      <c r="O45" s="71">
        <f t="shared" si="8"/>
        <v>39</v>
      </c>
      <c r="P45" s="71">
        <f t="shared" si="9"/>
        <v>1</v>
      </c>
      <c r="Q45" s="51">
        <v>1</v>
      </c>
      <c r="R45" s="62">
        <f t="shared" si="10"/>
        <v>1</v>
      </c>
      <c r="S45" s="70">
        <f t="shared" si="1"/>
        <v>8</v>
      </c>
      <c r="T45" s="70">
        <f t="shared" si="11"/>
        <v>312</v>
      </c>
      <c r="U45" s="70">
        <f t="shared" si="12"/>
        <v>2228.6094420380837</v>
      </c>
      <c r="V45" s="70">
        <f t="shared" si="13"/>
        <v>11143.047210190418</v>
      </c>
      <c r="W45" s="70">
        <f t="shared" si="14"/>
        <v>30.233807095347665</v>
      </c>
      <c r="X45" s="99">
        <f t="shared" si="15"/>
        <v>7.1429789808912938</v>
      </c>
      <c r="Y45" s="91">
        <f t="shared" si="16"/>
        <v>5.0095023244259647</v>
      </c>
      <c r="AB45" s="45">
        <v>4</v>
      </c>
    </row>
    <row r="46" spans="1:28">
      <c r="A46" s="46">
        <f t="shared" si="2"/>
        <v>1</v>
      </c>
      <c r="B46" s="46">
        <f t="shared" si="3"/>
        <v>1.3333333333333333</v>
      </c>
      <c r="C46" s="83">
        <f t="shared" si="21"/>
        <v>3.2249999999999996</v>
      </c>
      <c r="D46" s="87"/>
      <c r="E46" s="47">
        <f t="shared" si="0"/>
        <v>4.6285199999999787</v>
      </c>
      <c r="F46" s="59">
        <f t="shared" si="17"/>
        <v>0.14000000000000004</v>
      </c>
      <c r="G46" s="59">
        <f t="shared" si="18"/>
        <v>2.3999999999999915</v>
      </c>
      <c r="H46" s="59">
        <f t="shared" si="23"/>
        <v>1.1999999999999957</v>
      </c>
      <c r="I46" s="59">
        <v>1</v>
      </c>
      <c r="J46" s="60">
        <f t="shared" si="5"/>
        <v>1.1959999999999988</v>
      </c>
      <c r="K46" s="104">
        <f t="shared" si="6"/>
        <v>1.4351999999999936</v>
      </c>
      <c r="L46" s="49">
        <f t="shared" si="7"/>
        <v>256.00000000000068</v>
      </c>
      <c r="M46" s="46">
        <f t="shared" si="20"/>
        <v>8.0000000000000036</v>
      </c>
      <c r="N46" s="50">
        <v>40</v>
      </c>
      <c r="O46" s="71">
        <f t="shared" si="8"/>
        <v>40</v>
      </c>
      <c r="P46" s="71">
        <f t="shared" si="9"/>
        <v>1</v>
      </c>
      <c r="Q46" s="51">
        <v>3</v>
      </c>
      <c r="R46" s="62">
        <f t="shared" si="10"/>
        <v>1</v>
      </c>
      <c r="S46" s="70">
        <f t="shared" si="1"/>
        <v>24</v>
      </c>
      <c r="T46" s="70">
        <f t="shared" si="11"/>
        <v>960</v>
      </c>
      <c r="U46" s="70">
        <f t="shared" si="12"/>
        <v>2560.0000000000068</v>
      </c>
      <c r="V46" s="70">
        <f t="shared" si="13"/>
        <v>12800.000000000035</v>
      </c>
      <c r="W46" s="70">
        <f t="shared" si="14"/>
        <v>31.333333333333332</v>
      </c>
      <c r="X46" s="99">
        <f t="shared" si="15"/>
        <v>2.6666666666666736</v>
      </c>
      <c r="Y46" s="91">
        <f t="shared" si="16"/>
        <v>1.858045336306219</v>
      </c>
      <c r="AB46" s="45">
        <v>4</v>
      </c>
    </row>
    <row r="47" spans="1:28">
      <c r="A47" s="46">
        <f t="shared" si="2"/>
        <v>1.0352649238413776</v>
      </c>
      <c r="B47" s="46">
        <f t="shared" si="3"/>
        <v>1.3666666666666667</v>
      </c>
      <c r="C47" s="83">
        <f t="shared" si="21"/>
        <v>3.2249999999999996</v>
      </c>
      <c r="D47" s="87"/>
      <c r="E47" s="47">
        <f t="shared" si="0"/>
        <v>4.6587255112499779</v>
      </c>
      <c r="F47" s="59">
        <f t="shared" si="17"/>
        <v>0.14100000000000004</v>
      </c>
      <c r="G47" s="59">
        <f t="shared" si="18"/>
        <v>2.4099999999999913</v>
      </c>
      <c r="H47" s="59">
        <f t="shared" si="23"/>
        <v>1.2049999999999956</v>
      </c>
      <c r="I47" s="59">
        <v>1</v>
      </c>
      <c r="J47" s="60">
        <f t="shared" si="5"/>
        <v>1.1988099999999988</v>
      </c>
      <c r="K47" s="104">
        <f t="shared" si="6"/>
        <v>1.4445660499999933</v>
      </c>
      <c r="L47" s="49">
        <f t="shared" si="7"/>
        <v>294.06677887924178</v>
      </c>
      <c r="M47" s="46">
        <f t="shared" si="20"/>
        <v>8.2000000000000046</v>
      </c>
      <c r="N47" s="50">
        <v>41</v>
      </c>
      <c r="O47" s="71">
        <f t="shared" si="8"/>
        <v>41</v>
      </c>
      <c r="P47" s="71">
        <f t="shared" si="9"/>
        <v>1</v>
      </c>
      <c r="Q47" s="51">
        <v>1</v>
      </c>
      <c r="R47" s="62">
        <f t="shared" si="10"/>
        <v>1</v>
      </c>
      <c r="S47" s="70">
        <f t="shared" si="1"/>
        <v>24</v>
      </c>
      <c r="T47" s="70">
        <f t="shared" si="11"/>
        <v>984</v>
      </c>
      <c r="U47" s="70">
        <f t="shared" si="12"/>
        <v>2940.6677887924179</v>
      </c>
      <c r="V47" s="70">
        <f t="shared" si="13"/>
        <v>14703.33894396209</v>
      </c>
      <c r="W47" s="70">
        <f t="shared" si="14"/>
        <v>32.472809777824544</v>
      </c>
      <c r="X47" s="99">
        <f t="shared" si="15"/>
        <v>2.9884835251955466</v>
      </c>
      <c r="Y47" s="91">
        <f t="shared" si="16"/>
        <v>2.0687759657618705</v>
      </c>
      <c r="AB47" s="45">
        <v>4</v>
      </c>
    </row>
    <row r="48" spans="1:28">
      <c r="A48" s="46">
        <f t="shared" si="2"/>
        <v>1.0717734625362934</v>
      </c>
      <c r="B48" s="46">
        <f t="shared" si="3"/>
        <v>1.4</v>
      </c>
      <c r="C48" s="83">
        <f t="shared" si="21"/>
        <v>3.2249999999999996</v>
      </c>
      <c r="D48" s="87"/>
      <c r="E48" s="47">
        <f t="shared" si="0"/>
        <v>4.6890996899999777</v>
      </c>
      <c r="F48" s="59">
        <f t="shared" si="17"/>
        <v>0.14200000000000004</v>
      </c>
      <c r="G48" s="59">
        <f t="shared" si="18"/>
        <v>2.419999999999991</v>
      </c>
      <c r="H48" s="59">
        <f t="shared" si="23"/>
        <v>1.2099999999999955</v>
      </c>
      <c r="I48" s="59">
        <v>1</v>
      </c>
      <c r="J48" s="60">
        <f t="shared" si="5"/>
        <v>1.2016399999999989</v>
      </c>
      <c r="K48" s="104">
        <f t="shared" si="6"/>
        <v>1.4539843999999933</v>
      </c>
      <c r="L48" s="49">
        <f t="shared" si="7"/>
        <v>337.79402515786188</v>
      </c>
      <c r="M48" s="46">
        <f t="shared" si="20"/>
        <v>8.4000000000000039</v>
      </c>
      <c r="N48" s="50">
        <v>42</v>
      </c>
      <c r="O48" s="71">
        <f t="shared" si="8"/>
        <v>42</v>
      </c>
      <c r="P48" s="71">
        <f t="shared" si="9"/>
        <v>1</v>
      </c>
      <c r="Q48" s="51">
        <v>1</v>
      </c>
      <c r="R48" s="62">
        <f t="shared" si="10"/>
        <v>1</v>
      </c>
      <c r="S48" s="70">
        <f t="shared" si="1"/>
        <v>24</v>
      </c>
      <c r="T48" s="70">
        <f t="shared" si="11"/>
        <v>1008</v>
      </c>
      <c r="U48" s="70">
        <f t="shared" si="12"/>
        <v>3377.9402515786187</v>
      </c>
      <c r="V48" s="70">
        <f t="shared" si="13"/>
        <v>16889.701257893095</v>
      </c>
      <c r="W48" s="70">
        <f t="shared" si="14"/>
        <v>33.653686723639609</v>
      </c>
      <c r="X48" s="99">
        <f t="shared" si="15"/>
        <v>3.3511312019629154</v>
      </c>
      <c r="Y48" s="91">
        <f t="shared" si="16"/>
        <v>2.3047917171346066</v>
      </c>
      <c r="AB48" s="45">
        <v>4</v>
      </c>
    </row>
    <row r="49" spans="1:28">
      <c r="A49" s="46">
        <f t="shared" si="2"/>
        <v>1.1095694720678453</v>
      </c>
      <c r="B49" s="46">
        <f t="shared" si="3"/>
        <v>1.4333333333333333</v>
      </c>
      <c r="C49" s="83">
        <f t="shared" si="21"/>
        <v>3.2249999999999996</v>
      </c>
      <c r="D49" s="87"/>
      <c r="E49" s="47">
        <f t="shared" si="0"/>
        <v>4.7196435037499764</v>
      </c>
      <c r="F49" s="59">
        <f t="shared" si="17"/>
        <v>0.14300000000000004</v>
      </c>
      <c r="G49" s="59">
        <f t="shared" si="18"/>
        <v>2.4299999999999908</v>
      </c>
      <c r="H49" s="59">
        <f t="shared" si="23"/>
        <v>1.2149999999999954</v>
      </c>
      <c r="I49" s="59">
        <v>1</v>
      </c>
      <c r="J49" s="60">
        <f t="shared" si="5"/>
        <v>1.2044899999999987</v>
      </c>
      <c r="K49" s="104">
        <f t="shared" si="6"/>
        <v>1.4634553499999929</v>
      </c>
      <c r="L49" s="49">
        <f t="shared" si="7"/>
        <v>388.02344102666302</v>
      </c>
      <c r="M49" s="46">
        <f t="shared" si="20"/>
        <v>8.6000000000000032</v>
      </c>
      <c r="N49" s="50">
        <v>43</v>
      </c>
      <c r="O49" s="71">
        <f t="shared" si="8"/>
        <v>43</v>
      </c>
      <c r="P49" s="71">
        <f t="shared" si="9"/>
        <v>1</v>
      </c>
      <c r="Q49" s="51">
        <v>1</v>
      </c>
      <c r="R49" s="62">
        <f t="shared" si="10"/>
        <v>1</v>
      </c>
      <c r="S49" s="70">
        <f t="shared" si="1"/>
        <v>24</v>
      </c>
      <c r="T49" s="70">
        <f t="shared" si="11"/>
        <v>1032</v>
      </c>
      <c r="U49" s="70">
        <f t="shared" si="12"/>
        <v>3880.2344102666302</v>
      </c>
      <c r="V49" s="70">
        <f t="shared" si="13"/>
        <v>19401.172051333153</v>
      </c>
      <c r="W49" s="70">
        <f t="shared" si="14"/>
        <v>34.87746707199927</v>
      </c>
      <c r="X49" s="99">
        <f t="shared" si="15"/>
        <v>3.7599170642118511</v>
      </c>
      <c r="Y49" s="91">
        <f t="shared" si="16"/>
        <v>2.5692051788336894</v>
      </c>
      <c r="AB49" s="45">
        <v>4</v>
      </c>
    </row>
    <row r="50" spans="1:28">
      <c r="A50" s="46">
        <f t="shared" si="2"/>
        <v>1.1486983549970353</v>
      </c>
      <c r="B50" s="46">
        <f t="shared" si="3"/>
        <v>1.4666666666666666</v>
      </c>
      <c r="C50" s="83">
        <f t="shared" si="21"/>
        <v>3.2249999999999996</v>
      </c>
      <c r="D50" s="87"/>
      <c r="E50" s="47">
        <f t="shared" si="0"/>
        <v>4.7503579199999759</v>
      </c>
      <c r="F50" s="59">
        <f t="shared" si="17"/>
        <v>0.14400000000000004</v>
      </c>
      <c r="G50" s="59">
        <f t="shared" si="18"/>
        <v>2.4399999999999906</v>
      </c>
      <c r="H50" s="59">
        <f t="shared" si="23"/>
        <v>1.2199999999999953</v>
      </c>
      <c r="I50" s="59">
        <v>1</v>
      </c>
      <c r="J50" s="60">
        <f t="shared" si="5"/>
        <v>1.2073599999999987</v>
      </c>
      <c r="K50" s="104">
        <f t="shared" si="6"/>
        <v>1.4729791999999926</v>
      </c>
      <c r="L50" s="49">
        <f t="shared" si="7"/>
        <v>445.72188840761686</v>
      </c>
      <c r="M50" s="46">
        <f t="shared" si="20"/>
        <v>8.8000000000000043</v>
      </c>
      <c r="N50" s="50">
        <v>44</v>
      </c>
      <c r="O50" s="71">
        <f t="shared" si="8"/>
        <v>44</v>
      </c>
      <c r="P50" s="71">
        <f t="shared" si="9"/>
        <v>1</v>
      </c>
      <c r="Q50" s="51">
        <v>1</v>
      </c>
      <c r="R50" s="62">
        <f t="shared" si="10"/>
        <v>1</v>
      </c>
      <c r="S50" s="70">
        <f t="shared" si="1"/>
        <v>24</v>
      </c>
      <c r="T50" s="70">
        <f t="shared" si="11"/>
        <v>1056</v>
      </c>
      <c r="U50" s="70">
        <f t="shared" si="12"/>
        <v>4457.2188840761683</v>
      </c>
      <c r="V50" s="70">
        <f t="shared" si="13"/>
        <v>22286.094420380843</v>
      </c>
      <c r="W50" s="70">
        <f t="shared" si="14"/>
        <v>36.145708237240044</v>
      </c>
      <c r="X50" s="99">
        <f t="shared" si="15"/>
        <v>4.2208512159812202</v>
      </c>
      <c r="Y50" s="91">
        <f t="shared" si="16"/>
        <v>2.8655199041379817</v>
      </c>
      <c r="AB50" s="45">
        <v>4</v>
      </c>
    </row>
    <row r="51" spans="1:28">
      <c r="A51" s="46">
        <f t="shared" si="2"/>
        <v>1.1892071150027215</v>
      </c>
      <c r="B51" s="46">
        <f t="shared" si="3"/>
        <v>1.5</v>
      </c>
      <c r="C51" s="83">
        <f t="shared" si="21"/>
        <v>3.2249999999999996</v>
      </c>
      <c r="D51" s="87"/>
      <c r="E51" s="47">
        <f t="shared" si="0"/>
        <v>4.7812439062499763</v>
      </c>
      <c r="F51" s="59">
        <f t="shared" si="17"/>
        <v>0.14500000000000005</v>
      </c>
      <c r="G51" s="59">
        <f t="shared" si="18"/>
        <v>2.4499999999999904</v>
      </c>
      <c r="H51" s="59">
        <f t="shared" si="23"/>
        <v>1.2249999999999952</v>
      </c>
      <c r="I51" s="59">
        <v>1</v>
      </c>
      <c r="J51" s="60">
        <f t="shared" si="5"/>
        <v>1.2102499999999987</v>
      </c>
      <c r="K51" s="104">
        <f t="shared" si="6"/>
        <v>1.4825562499999927</v>
      </c>
      <c r="L51" s="49">
        <f t="shared" si="7"/>
        <v>512.00000000000148</v>
      </c>
      <c r="M51" s="46">
        <f t="shared" si="20"/>
        <v>9.0000000000000036</v>
      </c>
      <c r="N51" s="50">
        <v>45</v>
      </c>
      <c r="O51" s="71">
        <f t="shared" si="8"/>
        <v>45</v>
      </c>
      <c r="P51" s="71">
        <f t="shared" si="9"/>
        <v>1</v>
      </c>
      <c r="Q51" s="51">
        <v>1</v>
      </c>
      <c r="R51" s="62">
        <f t="shared" si="10"/>
        <v>1</v>
      </c>
      <c r="S51" s="70">
        <f t="shared" si="1"/>
        <v>24</v>
      </c>
      <c r="T51" s="70">
        <f t="shared" si="11"/>
        <v>1080</v>
      </c>
      <c r="U51" s="70">
        <f t="shared" si="12"/>
        <v>5120.0000000000146</v>
      </c>
      <c r="V51" s="70">
        <f t="shared" si="13"/>
        <v>25600.000000000073</v>
      </c>
      <c r="W51" s="70">
        <f t="shared" si="14"/>
        <v>37.460024122585729</v>
      </c>
      <c r="X51" s="99">
        <f t="shared" si="15"/>
        <v>4.7407407407407538</v>
      </c>
      <c r="Y51" s="91">
        <f t="shared" si="16"/>
        <v>3.1976801829547967</v>
      </c>
      <c r="AB51" s="45">
        <v>4</v>
      </c>
    </row>
    <row r="52" spans="1:28">
      <c r="A52" s="46">
        <f t="shared" si="2"/>
        <v>1.2311444133449168</v>
      </c>
      <c r="B52" s="46">
        <f t="shared" si="3"/>
        <v>1.5333333333333334</v>
      </c>
      <c r="C52" s="83">
        <f t="shared" si="21"/>
        <v>3.2249999999999996</v>
      </c>
      <c r="D52" s="87"/>
      <c r="E52" s="47">
        <f t="shared" si="0"/>
        <v>4.812302429999975</v>
      </c>
      <c r="F52" s="59">
        <f t="shared" si="17"/>
        <v>0.14600000000000005</v>
      </c>
      <c r="G52" s="59">
        <f t="shared" si="18"/>
        <v>2.4599999999999902</v>
      </c>
      <c r="H52" s="59">
        <f t="shared" si="23"/>
        <v>1.2299999999999951</v>
      </c>
      <c r="I52" s="59">
        <v>1</v>
      </c>
      <c r="J52" s="60">
        <f t="shared" si="5"/>
        <v>1.2131599999999987</v>
      </c>
      <c r="K52" s="104">
        <f t="shared" si="6"/>
        <v>1.4921867999999925</v>
      </c>
      <c r="L52" s="49">
        <f t="shared" si="7"/>
        <v>588.13355775848368</v>
      </c>
      <c r="M52" s="46">
        <f t="shared" si="20"/>
        <v>9.2000000000000046</v>
      </c>
      <c r="N52" s="50">
        <v>46</v>
      </c>
      <c r="O52" s="71">
        <f t="shared" si="8"/>
        <v>46</v>
      </c>
      <c r="P52" s="71">
        <f t="shared" si="9"/>
        <v>1</v>
      </c>
      <c r="Q52" s="51">
        <v>1</v>
      </c>
      <c r="R52" s="62">
        <f t="shared" si="10"/>
        <v>1</v>
      </c>
      <c r="S52" s="70">
        <f t="shared" si="1"/>
        <v>24</v>
      </c>
      <c r="T52" s="70">
        <f t="shared" si="11"/>
        <v>1104</v>
      </c>
      <c r="U52" s="70">
        <f t="shared" si="12"/>
        <v>5881.3355775848368</v>
      </c>
      <c r="V52" s="70">
        <f t="shared" si="13"/>
        <v>29406.677887924183</v>
      </c>
      <c r="W52" s="70">
        <f t="shared" si="14"/>
        <v>38.822087167476376</v>
      </c>
      <c r="X52" s="99">
        <f t="shared" si="15"/>
        <v>5.3272967188268447</v>
      </c>
      <c r="Y52" s="91">
        <f t="shared" si="16"/>
        <v>3.5701272245719315</v>
      </c>
      <c r="AB52" s="45">
        <v>4</v>
      </c>
    </row>
    <row r="53" spans="1:28">
      <c r="A53" s="46">
        <f t="shared" si="2"/>
        <v>1.2745606273192629</v>
      </c>
      <c r="B53" s="46">
        <f t="shared" si="3"/>
        <v>1.5666666666666667</v>
      </c>
      <c r="C53" s="83">
        <f t="shared" si="21"/>
        <v>3.2249999999999996</v>
      </c>
      <c r="D53" s="87"/>
      <c r="E53" s="47">
        <f t="shared" si="0"/>
        <v>4.843534458749974</v>
      </c>
      <c r="F53" s="59">
        <f t="shared" si="17"/>
        <v>0.14700000000000005</v>
      </c>
      <c r="G53" s="59">
        <f t="shared" si="18"/>
        <v>2.46999999999999</v>
      </c>
      <c r="H53" s="59">
        <f t="shared" si="23"/>
        <v>1.234999999999995</v>
      </c>
      <c r="I53" s="59">
        <v>1</v>
      </c>
      <c r="J53" s="60">
        <f t="shared" si="5"/>
        <v>1.2160899999999986</v>
      </c>
      <c r="K53" s="104">
        <f t="shared" si="6"/>
        <v>1.5018711499999922</v>
      </c>
      <c r="L53" s="49">
        <f t="shared" si="7"/>
        <v>675.58805031572388</v>
      </c>
      <c r="M53" s="46">
        <f t="shared" si="20"/>
        <v>9.4000000000000039</v>
      </c>
      <c r="N53" s="50">
        <v>47</v>
      </c>
      <c r="O53" s="71">
        <f t="shared" si="8"/>
        <v>47</v>
      </c>
      <c r="P53" s="71">
        <f t="shared" si="9"/>
        <v>1</v>
      </c>
      <c r="Q53" s="51">
        <v>1</v>
      </c>
      <c r="R53" s="62">
        <f t="shared" si="10"/>
        <v>1</v>
      </c>
      <c r="S53" s="70">
        <f t="shared" si="1"/>
        <v>24</v>
      </c>
      <c r="T53" s="70">
        <f t="shared" si="11"/>
        <v>1128</v>
      </c>
      <c r="U53" s="70">
        <f t="shared" si="12"/>
        <v>6755.8805031572392</v>
      </c>
      <c r="V53" s="70">
        <f t="shared" si="13"/>
        <v>33779.402515786191</v>
      </c>
      <c r="W53" s="70">
        <f t="shared" si="14"/>
        <v>40.233630469044734</v>
      </c>
      <c r="X53" s="99">
        <f t="shared" si="15"/>
        <v>5.9892557652103182</v>
      </c>
      <c r="Y53" s="91">
        <f t="shared" si="16"/>
        <v>3.987862584090752</v>
      </c>
      <c r="AB53" s="45">
        <v>4</v>
      </c>
    </row>
    <row r="54" spans="1:28">
      <c r="A54" s="46">
        <f t="shared" si="2"/>
        <v>1.3195079107728951</v>
      </c>
      <c r="B54" s="46">
        <f t="shared" si="3"/>
        <v>1.6</v>
      </c>
      <c r="C54" s="83">
        <f t="shared" si="21"/>
        <v>3.2249999999999996</v>
      </c>
      <c r="D54" s="87"/>
      <c r="E54" s="47">
        <f t="shared" si="0"/>
        <v>4.8749409599999733</v>
      </c>
      <c r="F54" s="59">
        <f t="shared" si="17"/>
        <v>0.14800000000000005</v>
      </c>
      <c r="G54" s="59">
        <f t="shared" si="18"/>
        <v>2.4799999999999898</v>
      </c>
      <c r="H54" s="59">
        <f t="shared" si="23"/>
        <v>1.2399999999999949</v>
      </c>
      <c r="I54" s="59">
        <v>1</v>
      </c>
      <c r="J54" s="60">
        <f t="shared" si="5"/>
        <v>1.2190399999999986</v>
      </c>
      <c r="K54" s="104">
        <f t="shared" si="6"/>
        <v>1.5116095999999919</v>
      </c>
      <c r="L54" s="49">
        <f t="shared" si="7"/>
        <v>776.04688205332627</v>
      </c>
      <c r="M54" s="46">
        <f t="shared" si="20"/>
        <v>9.600000000000005</v>
      </c>
      <c r="N54" s="50">
        <v>48</v>
      </c>
      <c r="O54" s="71">
        <f t="shared" si="8"/>
        <v>48</v>
      </c>
      <c r="P54" s="71">
        <f t="shared" si="9"/>
        <v>1</v>
      </c>
      <c r="Q54" s="51">
        <v>1</v>
      </c>
      <c r="R54" s="62">
        <f t="shared" si="10"/>
        <v>1</v>
      </c>
      <c r="S54" s="70">
        <f t="shared" si="1"/>
        <v>24</v>
      </c>
      <c r="T54" s="70">
        <f t="shared" si="11"/>
        <v>1152</v>
      </c>
      <c r="U54" s="70">
        <f t="shared" si="12"/>
        <v>7760.4688205332623</v>
      </c>
      <c r="V54" s="70">
        <f t="shared" si="13"/>
        <v>38802.344102666313</v>
      </c>
      <c r="W54" s="70">
        <f t="shared" si="14"/>
        <v>41.696449980423488</v>
      </c>
      <c r="X54" s="99">
        <f t="shared" si="15"/>
        <v>6.7365180733795675</v>
      </c>
      <c r="Y54" s="91">
        <f t="shared" si="16"/>
        <v>4.4565197742721425</v>
      </c>
      <c r="AB54" s="45">
        <v>3</v>
      </c>
    </row>
    <row r="55" spans="1:28">
      <c r="A55" s="46">
        <f t="shared" si="2"/>
        <v>1.3660402567543966</v>
      </c>
      <c r="B55" s="46">
        <f t="shared" si="3"/>
        <v>1.6333333333333333</v>
      </c>
      <c r="C55" s="83">
        <f t="shared" si="21"/>
        <v>3.2249999999999996</v>
      </c>
      <c r="D55" s="87"/>
      <c r="E55" s="47">
        <f t="shared" si="0"/>
        <v>4.9065229012499723</v>
      </c>
      <c r="F55" s="59">
        <f t="shared" si="17"/>
        <v>0.14900000000000005</v>
      </c>
      <c r="G55" s="59">
        <f t="shared" si="18"/>
        <v>2.4899999999999896</v>
      </c>
      <c r="H55" s="59">
        <f t="shared" si="23"/>
        <v>1.2449999999999948</v>
      </c>
      <c r="I55" s="59">
        <v>1</v>
      </c>
      <c r="J55" s="60">
        <f t="shared" si="5"/>
        <v>1.2220099999999985</v>
      </c>
      <c r="K55" s="104">
        <f t="shared" si="6"/>
        <v>1.5214024499999916</v>
      </c>
      <c r="L55" s="49">
        <f t="shared" si="7"/>
        <v>891.44377681523406</v>
      </c>
      <c r="M55" s="46">
        <f t="shared" si="20"/>
        <v>9.800000000000006</v>
      </c>
      <c r="N55" s="50">
        <v>49</v>
      </c>
      <c r="O55" s="71">
        <f t="shared" si="8"/>
        <v>49</v>
      </c>
      <c r="P55" s="71">
        <f t="shared" si="9"/>
        <v>1</v>
      </c>
      <c r="Q55" s="51">
        <v>1</v>
      </c>
      <c r="R55" s="62">
        <f t="shared" si="10"/>
        <v>1</v>
      </c>
      <c r="S55" s="70">
        <f t="shared" si="1"/>
        <v>24</v>
      </c>
      <c r="T55" s="70">
        <f t="shared" si="11"/>
        <v>1176</v>
      </c>
      <c r="U55" s="70">
        <f t="shared" si="12"/>
        <v>8914.4377681523401</v>
      </c>
      <c r="V55" s="70">
        <f t="shared" si="13"/>
        <v>44572.188840761701</v>
      </c>
      <c r="W55" s="70">
        <f t="shared" si="14"/>
        <v>43.212406788664076</v>
      </c>
      <c r="X55" s="99">
        <f t="shared" si="15"/>
        <v>7.5803042246193373</v>
      </c>
      <c r="Y55" s="91">
        <f t="shared" si="16"/>
        <v>4.9824451279274458</v>
      </c>
      <c r="AB55" s="45">
        <v>4</v>
      </c>
    </row>
    <row r="56" spans="1:28">
      <c r="A56" s="46">
        <f t="shared" si="2"/>
        <v>1.4142135623730963</v>
      </c>
      <c r="B56" s="46">
        <f t="shared" si="3"/>
        <v>1.6666666666666667</v>
      </c>
      <c r="C56" s="83">
        <f t="shared" si="21"/>
        <v>3.2249999999999996</v>
      </c>
      <c r="D56" s="87"/>
      <c r="E56" s="47">
        <f t="shared" si="0"/>
        <v>4.9382812499999726</v>
      </c>
      <c r="F56" s="59">
        <f t="shared" si="17"/>
        <v>0.15000000000000005</v>
      </c>
      <c r="G56" s="59">
        <f t="shared" si="18"/>
        <v>2.4999999999999893</v>
      </c>
      <c r="H56" s="59">
        <f t="shared" ref="H56:H71" si="24">H55+0.5%</f>
        <v>1.2499999999999947</v>
      </c>
      <c r="I56" s="59">
        <v>1</v>
      </c>
      <c r="J56" s="60">
        <f t="shared" si="5"/>
        <v>1.2249999999999985</v>
      </c>
      <c r="K56" s="104">
        <f t="shared" si="6"/>
        <v>1.5312499999999916</v>
      </c>
      <c r="L56" s="49">
        <f t="shared" si="7"/>
        <v>1024.0000000000034</v>
      </c>
      <c r="M56" s="46">
        <f t="shared" si="20"/>
        <v>10.000000000000005</v>
      </c>
      <c r="N56" s="50">
        <v>50</v>
      </c>
      <c r="O56" s="71">
        <f t="shared" si="8"/>
        <v>50</v>
      </c>
      <c r="P56" s="71">
        <f t="shared" si="9"/>
        <v>1</v>
      </c>
      <c r="Q56" s="51">
        <v>3</v>
      </c>
      <c r="R56" s="62">
        <f t="shared" si="10"/>
        <v>1</v>
      </c>
      <c r="S56" s="70">
        <f t="shared" si="1"/>
        <v>72</v>
      </c>
      <c r="T56" s="70">
        <f t="shared" si="11"/>
        <v>3600</v>
      </c>
      <c r="U56" s="70">
        <f t="shared" si="12"/>
        <v>10240.000000000035</v>
      </c>
      <c r="V56" s="70">
        <f t="shared" si="13"/>
        <v>51200.000000000167</v>
      </c>
      <c r="W56" s="70">
        <f t="shared" si="14"/>
        <v>44.783429475148047</v>
      </c>
      <c r="X56" s="99">
        <f t="shared" si="15"/>
        <v>2.8444444444444539</v>
      </c>
      <c r="Y56" s="91">
        <f t="shared" si="16"/>
        <v>1.8575963718821025</v>
      </c>
      <c r="AB56" s="45">
        <v>4</v>
      </c>
    </row>
    <row r="57" spans="1:28">
      <c r="A57" s="46">
        <f t="shared" si="2"/>
        <v>1.4640856959456268</v>
      </c>
      <c r="B57" s="46">
        <f t="shared" si="3"/>
        <v>1.7</v>
      </c>
      <c r="C57" s="83">
        <f t="shared" si="21"/>
        <v>3.2249999999999996</v>
      </c>
      <c r="D57" s="87"/>
      <c r="E57" s="47">
        <f t="shared" si="0"/>
        <v>4.970216973749972</v>
      </c>
      <c r="F57" s="59">
        <f t="shared" si="17"/>
        <v>0.15100000000000005</v>
      </c>
      <c r="G57" s="59">
        <f t="shared" si="18"/>
        <v>2.5099999999999891</v>
      </c>
      <c r="H57" s="59">
        <f t="shared" si="24"/>
        <v>1.2549999999999946</v>
      </c>
      <c r="I57" s="59">
        <v>1</v>
      </c>
      <c r="J57" s="60">
        <f t="shared" si="5"/>
        <v>1.2280099999999985</v>
      </c>
      <c r="K57" s="104">
        <f t="shared" si="6"/>
        <v>1.5411525499999914</v>
      </c>
      <c r="L57" s="49">
        <f t="shared" si="7"/>
        <v>1176.2671155169678</v>
      </c>
      <c r="M57" s="46">
        <f t="shared" si="20"/>
        <v>10.200000000000005</v>
      </c>
      <c r="N57" s="50">
        <v>51</v>
      </c>
      <c r="O57" s="71">
        <f t="shared" si="8"/>
        <v>51</v>
      </c>
      <c r="P57" s="71">
        <f t="shared" si="9"/>
        <v>1</v>
      </c>
      <c r="Q57" s="51">
        <v>1</v>
      </c>
      <c r="R57" s="62">
        <f t="shared" si="10"/>
        <v>1</v>
      </c>
      <c r="S57" s="70">
        <f t="shared" si="1"/>
        <v>72</v>
      </c>
      <c r="T57" s="70">
        <f t="shared" si="11"/>
        <v>3672</v>
      </c>
      <c r="U57" s="70">
        <f t="shared" si="12"/>
        <v>11762.671155169679</v>
      </c>
      <c r="V57" s="70">
        <f t="shared" si="13"/>
        <v>58813.355775848388</v>
      </c>
      <c r="W57" s="70">
        <f t="shared" si="14"/>
        <v>46.411516561476368</v>
      </c>
      <c r="X57" s="99">
        <f t="shared" si="15"/>
        <v>3.2033418178566664</v>
      </c>
      <c r="Y57" s="91">
        <f t="shared" si="16"/>
        <v>2.0785364939094992</v>
      </c>
      <c r="AB57" s="45">
        <v>4</v>
      </c>
    </row>
    <row r="58" spans="1:28">
      <c r="A58" s="46">
        <f t="shared" si="2"/>
        <v>1.5157165665103995</v>
      </c>
      <c r="B58" s="46">
        <f t="shared" si="3"/>
        <v>1.7333333333333334</v>
      </c>
      <c r="C58" s="83">
        <f t="shared" si="21"/>
        <v>3.2249999999999996</v>
      </c>
      <c r="D58" s="87"/>
      <c r="E58" s="47">
        <f t="shared" si="0"/>
        <v>5.0023310399999712</v>
      </c>
      <c r="F58" s="59">
        <f t="shared" si="17"/>
        <v>0.15200000000000005</v>
      </c>
      <c r="G58" s="59">
        <f t="shared" si="18"/>
        <v>2.5199999999999889</v>
      </c>
      <c r="H58" s="59">
        <f t="shared" si="24"/>
        <v>1.2599999999999945</v>
      </c>
      <c r="I58" s="59">
        <v>1</v>
      </c>
      <c r="J58" s="60">
        <f t="shared" si="5"/>
        <v>1.2310399999999984</v>
      </c>
      <c r="K58" s="104">
        <f t="shared" si="6"/>
        <v>1.5511103999999911</v>
      </c>
      <c r="L58" s="49">
        <f t="shared" si="7"/>
        <v>1351.1761006314484</v>
      </c>
      <c r="M58" s="46">
        <f t="shared" si="20"/>
        <v>10.400000000000006</v>
      </c>
      <c r="N58" s="50">
        <v>52</v>
      </c>
      <c r="O58" s="71">
        <f t="shared" si="8"/>
        <v>52</v>
      </c>
      <c r="P58" s="71">
        <f t="shared" si="9"/>
        <v>1</v>
      </c>
      <c r="Q58" s="51">
        <v>1</v>
      </c>
      <c r="R58" s="62">
        <f t="shared" si="10"/>
        <v>1</v>
      </c>
      <c r="S58" s="70">
        <f t="shared" si="1"/>
        <v>72</v>
      </c>
      <c r="T58" s="70">
        <f t="shared" si="11"/>
        <v>3744</v>
      </c>
      <c r="U58" s="70">
        <f t="shared" si="12"/>
        <v>13511.761006314484</v>
      </c>
      <c r="V58" s="70">
        <f t="shared" si="13"/>
        <v>67558.805031572425</v>
      </c>
      <c r="W58" s="70">
        <f t="shared" si="14"/>
        <v>48.098739043930017</v>
      </c>
      <c r="X58" s="99">
        <f t="shared" si="15"/>
        <v>3.6089105251908342</v>
      </c>
      <c r="Y58" s="91">
        <f t="shared" si="16"/>
        <v>2.3266625800399861</v>
      </c>
      <c r="AB58" s="45">
        <v>4</v>
      </c>
    </row>
    <row r="59" spans="1:28">
      <c r="A59" s="46">
        <f t="shared" si="2"/>
        <v>1.5691681957935031</v>
      </c>
      <c r="B59" s="46">
        <f t="shared" si="3"/>
        <v>1.7666666666666666</v>
      </c>
      <c r="C59" s="83">
        <f t="shared" si="21"/>
        <v>3.2249999999999996</v>
      </c>
      <c r="D59" s="87"/>
      <c r="E59" s="47">
        <f t="shared" si="0"/>
        <v>5.0346244162499696</v>
      </c>
      <c r="F59" s="59">
        <f t="shared" si="17"/>
        <v>0.15300000000000005</v>
      </c>
      <c r="G59" s="59">
        <f t="shared" si="18"/>
        <v>2.5299999999999887</v>
      </c>
      <c r="H59" s="59">
        <f t="shared" si="24"/>
        <v>1.2649999999999944</v>
      </c>
      <c r="I59" s="59">
        <v>1</v>
      </c>
      <c r="J59" s="60">
        <f t="shared" si="5"/>
        <v>1.2340899999999984</v>
      </c>
      <c r="K59" s="104">
        <f t="shared" si="6"/>
        <v>1.5611238499999909</v>
      </c>
      <c r="L59" s="49">
        <f t="shared" si="7"/>
        <v>1552.093764106653</v>
      </c>
      <c r="M59" s="46">
        <f t="shared" si="20"/>
        <v>10.600000000000005</v>
      </c>
      <c r="N59" s="50">
        <v>53</v>
      </c>
      <c r="O59" s="71">
        <f t="shared" si="8"/>
        <v>53</v>
      </c>
      <c r="P59" s="71">
        <f t="shared" si="9"/>
        <v>1</v>
      </c>
      <c r="Q59" s="51">
        <v>1</v>
      </c>
      <c r="R59" s="62">
        <f t="shared" si="10"/>
        <v>1</v>
      </c>
      <c r="S59" s="70">
        <f t="shared" si="1"/>
        <v>72</v>
      </c>
      <c r="T59" s="70">
        <f t="shared" si="11"/>
        <v>3816</v>
      </c>
      <c r="U59" s="70">
        <f t="shared" si="12"/>
        <v>15520.93764106653</v>
      </c>
      <c r="V59" s="70">
        <f t="shared" si="13"/>
        <v>77604.688205332655</v>
      </c>
      <c r="W59" s="70">
        <f t="shared" si="14"/>
        <v>49.847243019706944</v>
      </c>
      <c r="X59" s="99">
        <f t="shared" si="15"/>
        <v>4.0673316669461554</v>
      </c>
      <c r="Y59" s="91">
        <f t="shared" si="16"/>
        <v>2.6053869249042472</v>
      </c>
      <c r="AB59" s="45">
        <v>4</v>
      </c>
    </row>
    <row r="60" spans="1:28">
      <c r="A60" s="46">
        <f t="shared" si="2"/>
        <v>1.6245047927124727</v>
      </c>
      <c r="B60" s="46">
        <f t="shared" si="3"/>
        <v>1.8</v>
      </c>
      <c r="C60" s="83">
        <f t="shared" si="21"/>
        <v>3.2249999999999996</v>
      </c>
      <c r="D60" s="87"/>
      <c r="E60" s="47">
        <f t="shared" si="0"/>
        <v>5.067098069999969</v>
      </c>
      <c r="F60" s="59">
        <f t="shared" si="17"/>
        <v>0.15400000000000005</v>
      </c>
      <c r="G60" s="59">
        <f t="shared" si="18"/>
        <v>2.5399999999999885</v>
      </c>
      <c r="H60" s="59">
        <f t="shared" si="24"/>
        <v>1.2699999999999942</v>
      </c>
      <c r="I60" s="59">
        <v>1</v>
      </c>
      <c r="J60" s="60">
        <f t="shared" si="5"/>
        <v>1.2371599999999983</v>
      </c>
      <c r="K60" s="104">
        <f t="shared" si="6"/>
        <v>1.5711931999999906</v>
      </c>
      <c r="L60" s="49">
        <f t="shared" si="7"/>
        <v>1782.8875536304683</v>
      </c>
      <c r="M60" s="46">
        <f t="shared" si="20"/>
        <v>10.800000000000006</v>
      </c>
      <c r="N60" s="50">
        <v>54</v>
      </c>
      <c r="O60" s="71">
        <f t="shared" si="8"/>
        <v>54</v>
      </c>
      <c r="P60" s="71">
        <f t="shared" si="9"/>
        <v>1</v>
      </c>
      <c r="Q60" s="51">
        <v>1</v>
      </c>
      <c r="R60" s="62">
        <f t="shared" si="10"/>
        <v>1</v>
      </c>
      <c r="S60" s="70">
        <f t="shared" si="1"/>
        <v>72</v>
      </c>
      <c r="T60" s="70">
        <f t="shared" si="11"/>
        <v>3888</v>
      </c>
      <c r="U60" s="70">
        <f t="shared" si="12"/>
        <v>17828.875536304684</v>
      </c>
      <c r="V60" s="70">
        <f t="shared" si="13"/>
        <v>89144.377681523416</v>
      </c>
      <c r="W60" s="70">
        <f t="shared" si="14"/>
        <v>51.659252408256634</v>
      </c>
      <c r="X60" s="99">
        <f t="shared" si="15"/>
        <v>4.5856161358808345</v>
      </c>
      <c r="Y60" s="91">
        <f t="shared" si="16"/>
        <v>2.9185565058968317</v>
      </c>
      <c r="AB60" s="45">
        <v>4</v>
      </c>
    </row>
    <row r="61" spans="1:28">
      <c r="A61" s="46">
        <f t="shared" si="2"/>
        <v>1.6817928305074312</v>
      </c>
      <c r="B61" s="46">
        <f t="shared" si="3"/>
        <v>1.8333333333333333</v>
      </c>
      <c r="C61" s="83">
        <f t="shared" si="21"/>
        <v>3.2249999999999996</v>
      </c>
      <c r="D61" s="87"/>
      <c r="E61" s="47">
        <f t="shared" si="0"/>
        <v>5.0997529687499688</v>
      </c>
      <c r="F61" s="59">
        <f t="shared" si="17"/>
        <v>0.15500000000000005</v>
      </c>
      <c r="G61" s="59">
        <f t="shared" si="18"/>
        <v>2.5499999999999883</v>
      </c>
      <c r="H61" s="59">
        <f t="shared" si="24"/>
        <v>1.2749999999999941</v>
      </c>
      <c r="I61" s="59">
        <v>1</v>
      </c>
      <c r="J61" s="60">
        <f t="shared" si="5"/>
        <v>1.2402499999999983</v>
      </c>
      <c r="K61" s="104">
        <f t="shared" si="6"/>
        <v>1.5813187499999906</v>
      </c>
      <c r="L61" s="49">
        <f t="shared" si="7"/>
        <v>2048.0000000000077</v>
      </c>
      <c r="M61" s="46">
        <f t="shared" si="20"/>
        <v>11.000000000000005</v>
      </c>
      <c r="N61" s="50">
        <v>55</v>
      </c>
      <c r="O61" s="71">
        <f t="shared" si="8"/>
        <v>55</v>
      </c>
      <c r="P61" s="71">
        <f t="shared" si="9"/>
        <v>1</v>
      </c>
      <c r="Q61" s="51">
        <v>1</v>
      </c>
      <c r="R61" s="62">
        <f t="shared" si="10"/>
        <v>1</v>
      </c>
      <c r="S61" s="70">
        <f t="shared" si="1"/>
        <v>72</v>
      </c>
      <c r="T61" s="70">
        <f t="shared" si="11"/>
        <v>3960</v>
      </c>
      <c r="U61" s="70">
        <f t="shared" si="12"/>
        <v>20480.000000000076</v>
      </c>
      <c r="V61" s="70">
        <f t="shared" si="13"/>
        <v>102400.00000000039</v>
      </c>
      <c r="W61" s="70">
        <f t="shared" si="14"/>
        <v>53.537071771153222</v>
      </c>
      <c r="X61" s="99">
        <f t="shared" si="15"/>
        <v>5.1717171717171908</v>
      </c>
      <c r="Y61" s="91">
        <f t="shared" si="16"/>
        <v>3.2705089797469498</v>
      </c>
      <c r="AB61" s="45">
        <v>4</v>
      </c>
    </row>
    <row r="62" spans="1:28">
      <c r="A62" s="46">
        <f t="shared" si="2"/>
        <v>1.7411011265922505</v>
      </c>
      <c r="B62" s="46">
        <f t="shared" si="3"/>
        <v>1.8666666666666667</v>
      </c>
      <c r="C62" s="83">
        <f t="shared" si="21"/>
        <v>3.2249999999999996</v>
      </c>
      <c r="D62" s="87"/>
      <c r="E62" s="47">
        <f t="shared" si="0"/>
        <v>5.1325900799999689</v>
      </c>
      <c r="F62" s="59">
        <f t="shared" si="17"/>
        <v>0.15600000000000006</v>
      </c>
      <c r="G62" s="59">
        <f t="shared" si="18"/>
        <v>2.5599999999999881</v>
      </c>
      <c r="H62" s="59">
        <f t="shared" si="24"/>
        <v>1.279999999999994</v>
      </c>
      <c r="I62" s="59">
        <v>1</v>
      </c>
      <c r="J62" s="60">
        <f t="shared" si="5"/>
        <v>1.2433599999999982</v>
      </c>
      <c r="K62" s="104">
        <f t="shared" si="6"/>
        <v>1.5915007999999904</v>
      </c>
      <c r="L62" s="49">
        <f t="shared" si="7"/>
        <v>2352.5342310339365</v>
      </c>
      <c r="M62" s="46">
        <f t="shared" si="20"/>
        <v>11.200000000000006</v>
      </c>
      <c r="N62" s="50">
        <v>56</v>
      </c>
      <c r="O62" s="71">
        <f t="shared" si="8"/>
        <v>56</v>
      </c>
      <c r="P62" s="71">
        <f t="shared" si="9"/>
        <v>1</v>
      </c>
      <c r="Q62" s="51">
        <v>1</v>
      </c>
      <c r="R62" s="62">
        <f t="shared" si="10"/>
        <v>1</v>
      </c>
      <c r="S62" s="70">
        <f t="shared" si="1"/>
        <v>72</v>
      </c>
      <c r="T62" s="70">
        <f t="shared" si="11"/>
        <v>4032</v>
      </c>
      <c r="U62" s="70">
        <f t="shared" si="12"/>
        <v>23525.342310339365</v>
      </c>
      <c r="V62" s="70">
        <f t="shared" si="13"/>
        <v>117626.71155169682</v>
      </c>
      <c r="W62" s="70">
        <f t="shared" si="14"/>
        <v>55.483089234073049</v>
      </c>
      <c r="X62" s="99">
        <f t="shared" si="15"/>
        <v>5.8346583110960726</v>
      </c>
      <c r="Y62" s="91">
        <f t="shared" si="16"/>
        <v>3.6661359586474025</v>
      </c>
      <c r="AB62" s="45">
        <v>4</v>
      </c>
    </row>
    <row r="63" spans="1:28">
      <c r="A63" s="46">
        <f t="shared" si="2"/>
        <v>1.8025009252216628</v>
      </c>
      <c r="B63" s="46">
        <f t="shared" si="3"/>
        <v>1.9</v>
      </c>
      <c r="C63" s="83">
        <f t="shared" si="21"/>
        <v>3.2249999999999996</v>
      </c>
      <c r="D63" s="87"/>
      <c r="E63" s="47">
        <f t="shared" si="0"/>
        <v>5.1656103712499686</v>
      </c>
      <c r="F63" s="59">
        <f t="shared" si="17"/>
        <v>0.15700000000000006</v>
      </c>
      <c r="G63" s="59">
        <f t="shared" si="18"/>
        <v>2.5699999999999878</v>
      </c>
      <c r="H63" s="59">
        <f t="shared" si="24"/>
        <v>1.2849999999999939</v>
      </c>
      <c r="I63" s="59">
        <v>1</v>
      </c>
      <c r="J63" s="60">
        <f t="shared" si="5"/>
        <v>1.2464899999999983</v>
      </c>
      <c r="K63" s="104">
        <f t="shared" si="6"/>
        <v>1.6017396499999903</v>
      </c>
      <c r="L63" s="49">
        <f t="shared" si="7"/>
        <v>2702.3522012628982</v>
      </c>
      <c r="M63" s="46">
        <f t="shared" si="20"/>
        <v>11.400000000000006</v>
      </c>
      <c r="N63" s="50">
        <v>57</v>
      </c>
      <c r="O63" s="71">
        <f t="shared" si="8"/>
        <v>57</v>
      </c>
      <c r="P63" s="71">
        <f t="shared" si="9"/>
        <v>1</v>
      </c>
      <c r="Q63" s="51">
        <v>1</v>
      </c>
      <c r="R63" s="62">
        <f t="shared" si="10"/>
        <v>1</v>
      </c>
      <c r="S63" s="70">
        <f t="shared" si="1"/>
        <v>72</v>
      </c>
      <c r="T63" s="70">
        <f t="shared" si="11"/>
        <v>4104</v>
      </c>
      <c r="U63" s="70">
        <f t="shared" si="12"/>
        <v>27023.522012628982</v>
      </c>
      <c r="V63" s="70">
        <f t="shared" si="13"/>
        <v>135117.61006314491</v>
      </c>
      <c r="W63" s="70">
        <f t="shared" si="14"/>
        <v>57.499779514571038</v>
      </c>
      <c r="X63" s="99">
        <f t="shared" si="15"/>
        <v>6.5846788529797715</v>
      </c>
      <c r="Y63" s="91">
        <f t="shared" si="16"/>
        <v>4.1109545193438963</v>
      </c>
      <c r="AB63" s="45">
        <v>4</v>
      </c>
    </row>
    <row r="64" spans="1:28">
      <c r="A64" s="46">
        <f t="shared" si="2"/>
        <v>1.8660659830736175</v>
      </c>
      <c r="B64" s="46">
        <f t="shared" si="3"/>
        <v>1.9333333333333333</v>
      </c>
      <c r="C64" s="83">
        <f t="shared" si="21"/>
        <v>3.2249999999999996</v>
      </c>
      <c r="D64" s="87"/>
      <c r="E64" s="47">
        <f t="shared" si="0"/>
        <v>5.1988148099999663</v>
      </c>
      <c r="F64" s="59">
        <f t="shared" si="17"/>
        <v>0.15800000000000006</v>
      </c>
      <c r="G64" s="59">
        <f t="shared" si="18"/>
        <v>2.5799999999999876</v>
      </c>
      <c r="H64" s="59">
        <f t="shared" si="24"/>
        <v>1.2899999999999938</v>
      </c>
      <c r="I64" s="59">
        <v>1</v>
      </c>
      <c r="J64" s="60">
        <f t="shared" si="5"/>
        <v>1.2496399999999981</v>
      </c>
      <c r="K64" s="104">
        <f t="shared" si="6"/>
        <v>1.6120355999999898</v>
      </c>
      <c r="L64" s="49">
        <f t="shared" si="7"/>
        <v>3104.1875282133069</v>
      </c>
      <c r="M64" s="46">
        <f t="shared" si="20"/>
        <v>11.600000000000007</v>
      </c>
      <c r="N64" s="50">
        <v>58</v>
      </c>
      <c r="O64" s="71">
        <f t="shared" si="8"/>
        <v>58</v>
      </c>
      <c r="P64" s="71">
        <f t="shared" si="9"/>
        <v>1</v>
      </c>
      <c r="Q64" s="51">
        <v>1</v>
      </c>
      <c r="R64" s="62">
        <f t="shared" si="10"/>
        <v>1</v>
      </c>
      <c r="S64" s="70">
        <f t="shared" si="1"/>
        <v>72</v>
      </c>
      <c r="T64" s="70">
        <f t="shared" si="11"/>
        <v>4176</v>
      </c>
      <c r="U64" s="70">
        <f t="shared" si="12"/>
        <v>31041.875282133071</v>
      </c>
      <c r="V64" s="70">
        <f t="shared" si="13"/>
        <v>155209.37641066534</v>
      </c>
      <c r="W64" s="70">
        <f t="shared" si="14"/>
        <v>59.589707059484184</v>
      </c>
      <c r="X64" s="99">
        <f t="shared" si="15"/>
        <v>7.4333992533843558</v>
      </c>
      <c r="Y64" s="91">
        <f t="shared" si="16"/>
        <v>4.6111880242498389</v>
      </c>
      <c r="AB64" s="45">
        <v>4</v>
      </c>
    </row>
    <row r="65" spans="1:28">
      <c r="A65" s="46">
        <f t="shared" si="2"/>
        <v>1.9318726578496941</v>
      </c>
      <c r="B65" s="46">
        <f t="shared" si="3"/>
        <v>1.9666666666666666</v>
      </c>
      <c r="C65" s="83">
        <f t="shared" si="21"/>
        <v>3.2249999999999996</v>
      </c>
      <c r="D65" s="87"/>
      <c r="E65" s="47">
        <f t="shared" si="0"/>
        <v>5.2322043637499664</v>
      </c>
      <c r="F65" s="59">
        <f t="shared" si="17"/>
        <v>0.15900000000000006</v>
      </c>
      <c r="G65" s="59">
        <f t="shared" si="18"/>
        <v>2.5899999999999874</v>
      </c>
      <c r="H65" s="59">
        <f t="shared" si="24"/>
        <v>1.2949999999999937</v>
      </c>
      <c r="I65" s="59">
        <v>1</v>
      </c>
      <c r="J65" s="60">
        <f t="shared" si="5"/>
        <v>1.2528099999999982</v>
      </c>
      <c r="K65" s="104">
        <f t="shared" si="6"/>
        <v>1.6223889499999897</v>
      </c>
      <c r="L65" s="49">
        <f t="shared" si="7"/>
        <v>3565.7751072609381</v>
      </c>
      <c r="M65" s="46">
        <f t="shared" si="20"/>
        <v>11.800000000000008</v>
      </c>
      <c r="N65" s="50">
        <v>59</v>
      </c>
      <c r="O65" s="71">
        <f t="shared" si="8"/>
        <v>59</v>
      </c>
      <c r="P65" s="71">
        <f t="shared" si="9"/>
        <v>1</v>
      </c>
      <c r="Q65" s="51">
        <v>1</v>
      </c>
      <c r="R65" s="62">
        <f t="shared" si="10"/>
        <v>1</v>
      </c>
      <c r="S65" s="70">
        <f t="shared" si="1"/>
        <v>72</v>
      </c>
      <c r="T65" s="70">
        <f t="shared" si="11"/>
        <v>4248</v>
      </c>
      <c r="U65" s="70">
        <f t="shared" si="12"/>
        <v>35657.751072609382</v>
      </c>
      <c r="V65" s="70">
        <f t="shared" si="13"/>
        <v>178288.75536304689</v>
      </c>
      <c r="W65" s="70">
        <f t="shared" si="14"/>
        <v>61.755529295928554</v>
      </c>
      <c r="X65" s="99">
        <f t="shared" si="15"/>
        <v>8.3940091978835643</v>
      </c>
      <c r="Y65" s="91">
        <f t="shared" si="16"/>
        <v>5.1738574759669174</v>
      </c>
      <c r="AB65" s="45">
        <v>4</v>
      </c>
    </row>
    <row r="66" spans="1:28">
      <c r="A66" s="46">
        <f t="shared" si="2"/>
        <v>2.0000000000000031</v>
      </c>
      <c r="B66" s="46">
        <f t="shared" si="3"/>
        <v>2</v>
      </c>
      <c r="C66" s="83">
        <f t="shared" si="21"/>
        <v>3.2249999999999996</v>
      </c>
      <c r="D66" s="87"/>
      <c r="E66" s="47">
        <f t="shared" si="0"/>
        <v>5.2657799999999648</v>
      </c>
      <c r="F66" s="59">
        <f t="shared" si="17"/>
        <v>0.16000000000000006</v>
      </c>
      <c r="G66" s="59">
        <f t="shared" si="18"/>
        <v>2.5999999999999872</v>
      </c>
      <c r="H66" s="59">
        <f t="shared" si="24"/>
        <v>1.2999999999999936</v>
      </c>
      <c r="I66" s="59">
        <v>1</v>
      </c>
      <c r="J66" s="60">
        <f t="shared" si="5"/>
        <v>1.255999999999998</v>
      </c>
      <c r="K66" s="104">
        <f t="shared" si="6"/>
        <v>1.6327999999999894</v>
      </c>
      <c r="L66" s="49">
        <f t="shared" si="7"/>
        <v>4096.0000000000164</v>
      </c>
      <c r="M66" s="46">
        <f t="shared" si="20"/>
        <v>12.000000000000007</v>
      </c>
      <c r="N66" s="50">
        <v>60</v>
      </c>
      <c r="O66" s="71">
        <f t="shared" si="8"/>
        <v>60</v>
      </c>
      <c r="P66" s="71">
        <f t="shared" si="9"/>
        <v>1</v>
      </c>
      <c r="Q66" s="51">
        <v>3</v>
      </c>
      <c r="R66" s="62">
        <f t="shared" si="10"/>
        <v>1</v>
      </c>
      <c r="S66" s="70">
        <f t="shared" si="1"/>
        <v>216</v>
      </c>
      <c r="T66" s="70">
        <f t="shared" si="11"/>
        <v>12960</v>
      </c>
      <c r="U66" s="70">
        <f t="shared" si="12"/>
        <v>40960.00000000016</v>
      </c>
      <c r="V66" s="70">
        <f t="shared" si="13"/>
        <v>204800.00000000081</v>
      </c>
      <c r="W66" s="70">
        <f t="shared" si="14"/>
        <v>64.000000000000099</v>
      </c>
      <c r="X66" s="99">
        <f t="shared" si="15"/>
        <v>3.1604938271605061</v>
      </c>
      <c r="Y66" s="91">
        <f t="shared" si="16"/>
        <v>1.9356282625921892</v>
      </c>
      <c r="AB66" s="45">
        <v>4</v>
      </c>
    </row>
    <row r="67" spans="1:28">
      <c r="A67" s="46">
        <f t="shared" si="2"/>
        <v>2.0705298476827583</v>
      </c>
      <c r="B67" s="46">
        <f t="shared" si="3"/>
        <v>2.0333333333333332</v>
      </c>
      <c r="C67" s="83">
        <f t="shared" si="21"/>
        <v>3.2249999999999996</v>
      </c>
      <c r="D67" s="87"/>
      <c r="E67" s="47">
        <f t="shared" si="0"/>
        <v>5.2995426862499651</v>
      </c>
      <c r="F67" s="59">
        <f t="shared" si="17"/>
        <v>0.16100000000000006</v>
      </c>
      <c r="G67" s="59">
        <f t="shared" si="18"/>
        <v>2.609999999999987</v>
      </c>
      <c r="H67" s="59">
        <f t="shared" si="24"/>
        <v>1.3049999999999935</v>
      </c>
      <c r="I67" s="59">
        <v>1</v>
      </c>
      <c r="J67" s="60">
        <f t="shared" si="5"/>
        <v>1.2592099999999982</v>
      </c>
      <c r="K67" s="104">
        <f t="shared" si="6"/>
        <v>1.6432690499999894</v>
      </c>
      <c r="L67" s="49">
        <f t="shared" si="7"/>
        <v>4705.068462067874</v>
      </c>
      <c r="M67" s="46">
        <f t="shared" si="20"/>
        <v>12.200000000000006</v>
      </c>
      <c r="N67" s="50">
        <v>61</v>
      </c>
      <c r="O67" s="71">
        <f t="shared" si="8"/>
        <v>61</v>
      </c>
      <c r="P67" s="71">
        <f t="shared" si="9"/>
        <v>1</v>
      </c>
      <c r="Q67" s="51">
        <v>1</v>
      </c>
      <c r="R67" s="62">
        <f t="shared" si="10"/>
        <v>1</v>
      </c>
      <c r="S67" s="70">
        <f t="shared" si="1"/>
        <v>216</v>
      </c>
      <c r="T67" s="70">
        <f t="shared" si="11"/>
        <v>13176</v>
      </c>
      <c r="U67" s="70">
        <f t="shared" si="12"/>
        <v>47050.684620678738</v>
      </c>
      <c r="V67" s="70">
        <f t="shared" si="13"/>
        <v>235253.4231033937</v>
      </c>
      <c r="W67" s="70">
        <f t="shared" si="14"/>
        <v>66.325972787437692</v>
      </c>
      <c r="X67" s="99">
        <f t="shared" si="15"/>
        <v>3.5709384199057936</v>
      </c>
      <c r="Y67" s="91">
        <f t="shared" si="16"/>
        <v>2.1730698450785138</v>
      </c>
      <c r="AB67" s="45">
        <v>4</v>
      </c>
    </row>
    <row r="68" spans="1:28">
      <c r="A68" s="46">
        <f t="shared" si="2"/>
        <v>2.1435469250725898</v>
      </c>
      <c r="B68" s="46">
        <f t="shared" si="3"/>
        <v>2.0666666666666669</v>
      </c>
      <c r="C68" s="83">
        <f t="shared" si="21"/>
        <v>3.2249999999999996</v>
      </c>
      <c r="D68" s="87"/>
      <c r="E68" s="47">
        <f t="shared" si="0"/>
        <v>5.3334933899999637</v>
      </c>
      <c r="F68" s="59">
        <f t="shared" si="17"/>
        <v>0.16200000000000006</v>
      </c>
      <c r="G68" s="59">
        <f t="shared" si="18"/>
        <v>2.6199999999999868</v>
      </c>
      <c r="H68" s="59">
        <f t="shared" si="24"/>
        <v>1.3099999999999934</v>
      </c>
      <c r="I68" s="59">
        <v>1</v>
      </c>
      <c r="J68" s="60">
        <f t="shared" si="5"/>
        <v>1.262439999999998</v>
      </c>
      <c r="K68" s="104">
        <f t="shared" si="6"/>
        <v>1.653796399999989</v>
      </c>
      <c r="L68" s="49">
        <f t="shared" si="7"/>
        <v>5404.7044025257965</v>
      </c>
      <c r="M68" s="46">
        <f t="shared" si="20"/>
        <v>12.400000000000007</v>
      </c>
      <c r="N68" s="50">
        <v>62</v>
      </c>
      <c r="O68" s="71">
        <f t="shared" si="8"/>
        <v>62</v>
      </c>
      <c r="P68" s="71">
        <f t="shared" si="9"/>
        <v>1</v>
      </c>
      <c r="Q68" s="51">
        <v>1</v>
      </c>
      <c r="R68" s="62">
        <f t="shared" si="10"/>
        <v>1</v>
      </c>
      <c r="S68" s="70">
        <f t="shared" si="1"/>
        <v>216</v>
      </c>
      <c r="T68" s="70">
        <f t="shared" si="11"/>
        <v>13392</v>
      </c>
      <c r="U68" s="70">
        <f t="shared" si="12"/>
        <v>54047.044025257965</v>
      </c>
      <c r="V68" s="70">
        <f t="shared" si="13"/>
        <v>270235.22012628982</v>
      </c>
      <c r="W68" s="70">
        <f t="shared" si="14"/>
        <v>68.73640473066105</v>
      </c>
      <c r="X68" s="99">
        <f t="shared" si="15"/>
        <v>4.0357709098908279</v>
      </c>
      <c r="Y68" s="91">
        <f t="shared" si="16"/>
        <v>2.4403069869367564</v>
      </c>
      <c r="AB68" s="45">
        <v>4</v>
      </c>
    </row>
    <row r="69" spans="1:28">
      <c r="A69" s="46">
        <f t="shared" si="2"/>
        <v>2.2191389441356941</v>
      </c>
      <c r="B69" s="46">
        <f t="shared" si="3"/>
        <v>2.1</v>
      </c>
      <c r="C69" s="83">
        <f t="shared" si="21"/>
        <v>3.2249999999999996</v>
      </c>
      <c r="D69" s="87"/>
      <c r="E69" s="47">
        <f t="shared" si="0"/>
        <v>5.3676330787499635</v>
      </c>
      <c r="F69" s="59">
        <f t="shared" si="17"/>
        <v>0.16300000000000006</v>
      </c>
      <c r="G69" s="59">
        <f t="shared" si="18"/>
        <v>2.6299999999999866</v>
      </c>
      <c r="H69" s="59">
        <f t="shared" si="24"/>
        <v>1.3149999999999933</v>
      </c>
      <c r="I69" s="59">
        <v>1</v>
      </c>
      <c r="J69" s="60">
        <f t="shared" si="5"/>
        <v>1.265689999999998</v>
      </c>
      <c r="K69" s="104">
        <f t="shared" si="6"/>
        <v>1.6643823499999888</v>
      </c>
      <c r="L69" s="49">
        <f t="shared" si="7"/>
        <v>6208.3750564266165</v>
      </c>
      <c r="M69" s="46">
        <f t="shared" si="20"/>
        <v>12.600000000000007</v>
      </c>
      <c r="N69" s="50">
        <v>63</v>
      </c>
      <c r="O69" s="71">
        <f t="shared" si="8"/>
        <v>63</v>
      </c>
      <c r="P69" s="71">
        <f t="shared" si="9"/>
        <v>1</v>
      </c>
      <c r="Q69" s="51">
        <v>1</v>
      </c>
      <c r="R69" s="62">
        <f t="shared" si="10"/>
        <v>1</v>
      </c>
      <c r="S69" s="70">
        <f t="shared" si="1"/>
        <v>216</v>
      </c>
      <c r="T69" s="70">
        <f t="shared" si="11"/>
        <v>13608</v>
      </c>
      <c r="U69" s="70">
        <f t="shared" si="12"/>
        <v>62083.750564266164</v>
      </c>
      <c r="V69" s="70">
        <f t="shared" si="13"/>
        <v>310418.75282133085</v>
      </c>
      <c r="W69" s="70">
        <f t="shared" si="14"/>
        <v>71.234360106755787</v>
      </c>
      <c r="X69" s="99">
        <f t="shared" si="15"/>
        <v>4.562297954458125</v>
      </c>
      <c r="Y69" s="91">
        <f t="shared" si="16"/>
        <v>2.7411357459168895</v>
      </c>
      <c r="AB69" s="45">
        <v>4</v>
      </c>
    </row>
    <row r="70" spans="1:28">
      <c r="A70" s="46">
        <f t="shared" si="2"/>
        <v>2.2973967099940742</v>
      </c>
      <c r="B70" s="46">
        <f t="shared" si="3"/>
        <v>2.1333333333333333</v>
      </c>
      <c r="C70" s="83">
        <f t="shared" si="21"/>
        <v>3.2249999999999996</v>
      </c>
      <c r="D70" s="87"/>
      <c r="E70" s="47">
        <f t="shared" ref="E70:E133" si="25">C70*K70*1</f>
        <v>5.4019627199999629</v>
      </c>
      <c r="F70" s="59">
        <f t="shared" si="17"/>
        <v>0.16400000000000006</v>
      </c>
      <c r="G70" s="59">
        <f t="shared" si="18"/>
        <v>2.6399999999999864</v>
      </c>
      <c r="H70" s="59">
        <f t="shared" si="24"/>
        <v>1.3199999999999932</v>
      </c>
      <c r="I70" s="59">
        <v>1</v>
      </c>
      <c r="J70" s="60">
        <f t="shared" si="5"/>
        <v>1.2689599999999979</v>
      </c>
      <c r="K70" s="104">
        <f t="shared" si="6"/>
        <v>1.6750271999999886</v>
      </c>
      <c r="L70" s="49">
        <f t="shared" si="7"/>
        <v>7131.5502145218798</v>
      </c>
      <c r="M70" s="46">
        <f t="shared" si="20"/>
        <v>12.800000000000008</v>
      </c>
      <c r="N70" s="50">
        <v>64</v>
      </c>
      <c r="O70" s="71">
        <f t="shared" si="8"/>
        <v>64</v>
      </c>
      <c r="P70" s="71">
        <f t="shared" si="9"/>
        <v>1</v>
      </c>
      <c r="Q70" s="51">
        <v>1</v>
      </c>
      <c r="R70" s="62">
        <f t="shared" si="10"/>
        <v>1</v>
      </c>
      <c r="S70" s="70">
        <f t="shared" ref="S70:S133" si="26">S69*Q70</f>
        <v>216</v>
      </c>
      <c r="T70" s="70">
        <f t="shared" si="11"/>
        <v>13824</v>
      </c>
      <c r="U70" s="70">
        <f t="shared" si="12"/>
        <v>71315.502145218794</v>
      </c>
      <c r="V70" s="70">
        <f t="shared" si="13"/>
        <v>356577.51072609401</v>
      </c>
      <c r="W70" s="70">
        <f t="shared" si="14"/>
        <v>73.823014281142918</v>
      </c>
      <c r="X70" s="99">
        <f t="shared" si="15"/>
        <v>5.1588181528659431</v>
      </c>
      <c r="Y70" s="91">
        <f t="shared" si="16"/>
        <v>3.0798414215995886</v>
      </c>
      <c r="AB70" s="45">
        <v>4</v>
      </c>
    </row>
    <row r="71" spans="1:28">
      <c r="A71" s="46">
        <f t="shared" ref="A71:A134" si="27">POWER(POWER(2,0.05),N71-40)</f>
        <v>2.3784142300054469</v>
      </c>
      <c r="B71" s="46">
        <f t="shared" ref="B71:B134" si="28">N71/30</f>
        <v>2.1666666666666665</v>
      </c>
      <c r="C71" s="83">
        <f t="shared" si="21"/>
        <v>4.55</v>
      </c>
      <c r="D71" s="86">
        <f>1+N71/200</f>
        <v>1.325</v>
      </c>
      <c r="E71" s="47">
        <f t="shared" si="25"/>
        <v>7.6700771874999472</v>
      </c>
      <c r="F71" s="59">
        <f t="shared" si="17"/>
        <v>0.16500000000000006</v>
      </c>
      <c r="G71" s="59">
        <f t="shared" si="18"/>
        <v>2.6499999999999861</v>
      </c>
      <c r="H71" s="59">
        <f t="shared" si="24"/>
        <v>1.3249999999999931</v>
      </c>
      <c r="I71" s="59">
        <v>1</v>
      </c>
      <c r="J71" s="60">
        <f t="shared" ref="J71:J134" si="29">(1-F71)+F71*G71</f>
        <v>1.2722499999999979</v>
      </c>
      <c r="K71" s="104">
        <f t="shared" ref="K71:K134" si="30">J71*H71*I71</f>
        <v>1.6857312499999884</v>
      </c>
      <c r="L71" s="49">
        <f t="shared" ref="L71:L134" si="31">POWER($M$1,N71)</f>
        <v>8192.0000000000364</v>
      </c>
      <c r="M71" s="46">
        <f t="shared" si="20"/>
        <v>13.000000000000007</v>
      </c>
      <c r="N71" s="50">
        <v>65</v>
      </c>
      <c r="O71" s="71">
        <f t="shared" ref="O71:O134" si="32">$N71-P$3</f>
        <v>65</v>
      </c>
      <c r="P71" s="71">
        <f t="shared" ref="P71:P134" si="33">Q$3</f>
        <v>1</v>
      </c>
      <c r="Q71" s="51">
        <v>1</v>
      </c>
      <c r="R71" s="62">
        <f t="shared" ref="R71:R134" si="34">R$3</f>
        <v>1</v>
      </c>
      <c r="S71" s="70">
        <f t="shared" si="26"/>
        <v>216</v>
      </c>
      <c r="T71" s="70">
        <f t="shared" ref="T71:T134" si="35">O71*S71*R71</f>
        <v>14040</v>
      </c>
      <c r="U71" s="70">
        <f t="shared" ref="U71:U134" si="36">10*Q$3*P71*POWER($M$1,O71)</f>
        <v>81920.000000000364</v>
      </c>
      <c r="V71" s="70">
        <f t="shared" ref="V71:V134" si="37">50*Q$3*P71*POWER($M$1,O71)</f>
        <v>409600.0000000018</v>
      </c>
      <c r="W71" s="70">
        <f t="shared" ref="W71:W134" si="38">$A71*(30+$B71)</f>
        <v>76.505657731841865</v>
      </c>
      <c r="X71" s="99">
        <f t="shared" ref="X71:X134" si="39">U71/T71</f>
        <v>5.8347578347578608</v>
      </c>
      <c r="Y71" s="91">
        <f t="shared" ref="Y71:Y134" si="40">X71/K71</f>
        <v>3.461262188001736</v>
      </c>
      <c r="AB71" s="45">
        <v>4</v>
      </c>
    </row>
    <row r="72" spans="1:28">
      <c r="A72" s="46">
        <f t="shared" si="27"/>
        <v>2.462288826689838</v>
      </c>
      <c r="B72" s="46">
        <f t="shared" si="28"/>
        <v>2.2000000000000002</v>
      </c>
      <c r="C72" s="83">
        <f t="shared" si="21"/>
        <v>4.55</v>
      </c>
      <c r="D72" s="87"/>
      <c r="E72" s="47">
        <f t="shared" si="25"/>
        <v>7.7190513399999459</v>
      </c>
      <c r="F72" s="59">
        <f t="shared" ref="F72:F135" si="41">F71+0.1%</f>
        <v>0.16600000000000006</v>
      </c>
      <c r="G72" s="59">
        <f t="shared" ref="G72:G135" si="42">G71+1%</f>
        <v>2.6599999999999859</v>
      </c>
      <c r="H72" s="59">
        <f t="shared" ref="H72:H87" si="43">H71+0.5%</f>
        <v>1.329999999999993</v>
      </c>
      <c r="I72" s="59">
        <v>1</v>
      </c>
      <c r="J72" s="60">
        <f t="shared" si="29"/>
        <v>1.2755599999999978</v>
      </c>
      <c r="K72" s="104">
        <f t="shared" si="30"/>
        <v>1.6964947999999882</v>
      </c>
      <c r="L72" s="49">
        <f t="shared" si="31"/>
        <v>9410.1369241357534</v>
      </c>
      <c r="M72" s="46">
        <f t="shared" ref="M72:M135" si="44">LOG(L72,2)</f>
        <v>13.200000000000006</v>
      </c>
      <c r="N72" s="50">
        <v>66</v>
      </c>
      <c r="O72" s="71">
        <f t="shared" si="32"/>
        <v>66</v>
      </c>
      <c r="P72" s="71">
        <f t="shared" si="33"/>
        <v>1</v>
      </c>
      <c r="Q72" s="51">
        <v>1</v>
      </c>
      <c r="R72" s="62">
        <f t="shared" si="34"/>
        <v>1</v>
      </c>
      <c r="S72" s="70">
        <f t="shared" si="26"/>
        <v>216</v>
      </c>
      <c r="T72" s="70">
        <f t="shared" si="35"/>
        <v>14256</v>
      </c>
      <c r="U72" s="70">
        <f t="shared" si="36"/>
        <v>94101.369241357534</v>
      </c>
      <c r="V72" s="70">
        <f t="shared" si="37"/>
        <v>470506.84620678768</v>
      </c>
      <c r="W72" s="70">
        <f t="shared" si="38"/>
        <v>79.285700219412789</v>
      </c>
      <c r="X72" s="99">
        <f t="shared" si="39"/>
        <v>6.6008255640682894</v>
      </c>
      <c r="Y72" s="91">
        <f t="shared" si="40"/>
        <v>3.8908610648664146</v>
      </c>
      <c r="AB72" s="45">
        <v>4</v>
      </c>
    </row>
    <row r="73" spans="1:28">
      <c r="A73" s="46">
        <f t="shared" si="27"/>
        <v>2.5491212546385298</v>
      </c>
      <c r="B73" s="46">
        <f t="shared" si="28"/>
        <v>2.2333333333333334</v>
      </c>
      <c r="C73" s="83">
        <f t="shared" si="21"/>
        <v>4.55</v>
      </c>
      <c r="D73" s="87"/>
      <c r="E73" s="47">
        <f t="shared" si="25"/>
        <v>7.7682975824999456</v>
      </c>
      <c r="F73" s="59">
        <f t="shared" si="41"/>
        <v>0.16700000000000007</v>
      </c>
      <c r="G73" s="59">
        <f t="shared" si="42"/>
        <v>2.6699999999999857</v>
      </c>
      <c r="H73" s="59">
        <f t="shared" si="43"/>
        <v>1.3349999999999929</v>
      </c>
      <c r="I73" s="59">
        <v>1</v>
      </c>
      <c r="J73" s="60">
        <f t="shared" si="29"/>
        <v>1.2788899999999979</v>
      </c>
      <c r="K73" s="104">
        <f t="shared" si="30"/>
        <v>1.7073181499999881</v>
      </c>
      <c r="L73" s="49">
        <f t="shared" si="31"/>
        <v>10809.408805051598</v>
      </c>
      <c r="M73" s="46">
        <f t="shared" si="44"/>
        <v>13.400000000000007</v>
      </c>
      <c r="N73" s="50">
        <v>67</v>
      </c>
      <c r="O73" s="71">
        <f t="shared" si="32"/>
        <v>67</v>
      </c>
      <c r="P73" s="71">
        <f t="shared" si="33"/>
        <v>1</v>
      </c>
      <c r="Q73" s="51">
        <v>1</v>
      </c>
      <c r="R73" s="62">
        <f t="shared" si="34"/>
        <v>1</v>
      </c>
      <c r="S73" s="70">
        <f t="shared" si="26"/>
        <v>216</v>
      </c>
      <c r="T73" s="70">
        <f t="shared" si="35"/>
        <v>14472</v>
      </c>
      <c r="U73" s="70">
        <f t="shared" si="36"/>
        <v>108094.08805051599</v>
      </c>
      <c r="V73" s="70">
        <f t="shared" si="37"/>
        <v>540470.44025257987</v>
      </c>
      <c r="W73" s="70">
        <f t="shared" si="38"/>
        <v>82.166675107848619</v>
      </c>
      <c r="X73" s="99">
        <f t="shared" si="39"/>
        <v>7.4691879526337743</v>
      </c>
      <c r="Y73" s="91">
        <f t="shared" si="40"/>
        <v>4.374807327289191</v>
      </c>
      <c r="AB73" s="45">
        <v>3</v>
      </c>
    </row>
    <row r="74" spans="1:28">
      <c r="A74" s="46">
        <f t="shared" si="27"/>
        <v>2.6390158215457942</v>
      </c>
      <c r="B74" s="46">
        <f t="shared" si="28"/>
        <v>2.2666666666666666</v>
      </c>
      <c r="C74" s="83">
        <f t="shared" si="21"/>
        <v>4.55</v>
      </c>
      <c r="D74" s="87"/>
      <c r="E74" s="47">
        <f t="shared" si="25"/>
        <v>7.817817279999943</v>
      </c>
      <c r="F74" s="59">
        <f t="shared" si="41"/>
        <v>0.16800000000000007</v>
      </c>
      <c r="G74" s="59">
        <f t="shared" si="42"/>
        <v>2.6799999999999855</v>
      </c>
      <c r="H74" s="59">
        <f t="shared" si="43"/>
        <v>1.3399999999999928</v>
      </c>
      <c r="I74" s="59">
        <v>1</v>
      </c>
      <c r="J74" s="60">
        <f t="shared" si="29"/>
        <v>1.2822399999999976</v>
      </c>
      <c r="K74" s="104">
        <f t="shared" si="30"/>
        <v>1.7182015999999876</v>
      </c>
      <c r="L74" s="49">
        <f t="shared" si="31"/>
        <v>12416.750112853239</v>
      </c>
      <c r="M74" s="46">
        <f t="shared" si="44"/>
        <v>13.600000000000007</v>
      </c>
      <c r="N74" s="50">
        <v>68</v>
      </c>
      <c r="O74" s="71">
        <f t="shared" si="32"/>
        <v>68</v>
      </c>
      <c r="P74" s="71">
        <f t="shared" si="33"/>
        <v>1</v>
      </c>
      <c r="Q74" s="51">
        <v>1</v>
      </c>
      <c r="R74" s="62">
        <f t="shared" si="34"/>
        <v>1</v>
      </c>
      <c r="S74" s="70">
        <f t="shared" si="26"/>
        <v>216</v>
      </c>
      <c r="T74" s="70">
        <f t="shared" si="35"/>
        <v>14688</v>
      </c>
      <c r="U74" s="70">
        <f t="shared" si="36"/>
        <v>124167.50112853239</v>
      </c>
      <c r="V74" s="70">
        <f t="shared" si="37"/>
        <v>620837.50564266194</v>
      </c>
      <c r="W74" s="70">
        <f t="shared" si="38"/>
        <v>85.15224384187762</v>
      </c>
      <c r="X74" s="99">
        <f t="shared" si="39"/>
        <v>8.4536697391430007</v>
      </c>
      <c r="Y74" s="91">
        <f t="shared" si="40"/>
        <v>4.9200685991347362</v>
      </c>
      <c r="AB74" s="45">
        <v>4</v>
      </c>
    </row>
    <row r="75" spans="1:28">
      <c r="A75" s="46">
        <f t="shared" si="27"/>
        <v>2.7320805135087971</v>
      </c>
      <c r="B75" s="46">
        <f t="shared" si="28"/>
        <v>2.2999999999999998</v>
      </c>
      <c r="C75" s="83">
        <f t="shared" si="21"/>
        <v>4.55</v>
      </c>
      <c r="D75" s="87"/>
      <c r="E75" s="47">
        <f t="shared" si="25"/>
        <v>7.8676117974999427</v>
      </c>
      <c r="F75" s="59">
        <f t="shared" si="41"/>
        <v>0.16900000000000007</v>
      </c>
      <c r="G75" s="59">
        <f t="shared" si="42"/>
        <v>2.6899999999999853</v>
      </c>
      <c r="H75" s="59">
        <f t="shared" si="43"/>
        <v>1.3449999999999926</v>
      </c>
      <c r="I75" s="59">
        <v>1</v>
      </c>
      <c r="J75" s="60">
        <f t="shared" si="29"/>
        <v>1.2856099999999977</v>
      </c>
      <c r="K75" s="104">
        <f t="shared" si="30"/>
        <v>1.7291454499999874</v>
      </c>
      <c r="L75" s="49">
        <f t="shared" si="31"/>
        <v>14263.100429043763</v>
      </c>
      <c r="M75" s="46">
        <f t="shared" si="44"/>
        <v>13.800000000000008</v>
      </c>
      <c r="N75" s="50">
        <v>69</v>
      </c>
      <c r="O75" s="71">
        <f t="shared" si="32"/>
        <v>69</v>
      </c>
      <c r="P75" s="71">
        <f t="shared" si="33"/>
        <v>1</v>
      </c>
      <c r="Q75" s="51">
        <v>1</v>
      </c>
      <c r="R75" s="62">
        <f t="shared" si="34"/>
        <v>1</v>
      </c>
      <c r="S75" s="70">
        <f t="shared" si="26"/>
        <v>216</v>
      </c>
      <c r="T75" s="70">
        <f t="shared" si="35"/>
        <v>14904</v>
      </c>
      <c r="U75" s="70">
        <f t="shared" si="36"/>
        <v>142631.00429043762</v>
      </c>
      <c r="V75" s="70">
        <f t="shared" si="37"/>
        <v>713155.02145218814</v>
      </c>
      <c r="W75" s="70">
        <f t="shared" si="38"/>
        <v>88.24620058633414</v>
      </c>
      <c r="X75" s="99">
        <f t="shared" si="39"/>
        <v>9.5699815009687068</v>
      </c>
      <c r="Y75" s="91">
        <f t="shared" si="40"/>
        <v>5.5345150409231199</v>
      </c>
      <c r="AB75" s="45">
        <v>4</v>
      </c>
    </row>
    <row r="76" spans="1:28">
      <c r="A76" s="46">
        <f t="shared" si="27"/>
        <v>2.8284271247461965</v>
      </c>
      <c r="B76" s="46">
        <f t="shared" si="28"/>
        <v>2.3333333333333335</v>
      </c>
      <c r="C76" s="83">
        <f t="shared" si="21"/>
        <v>4.55</v>
      </c>
      <c r="D76" s="87"/>
      <c r="E76" s="47">
        <f t="shared" si="25"/>
        <v>7.9176824999999402</v>
      </c>
      <c r="F76" s="59">
        <f t="shared" si="41"/>
        <v>0.17000000000000007</v>
      </c>
      <c r="G76" s="59">
        <f t="shared" si="42"/>
        <v>2.6999999999999851</v>
      </c>
      <c r="H76" s="59">
        <f t="shared" si="43"/>
        <v>1.3499999999999925</v>
      </c>
      <c r="I76" s="59">
        <v>1</v>
      </c>
      <c r="J76" s="60">
        <f t="shared" si="29"/>
        <v>1.2889999999999975</v>
      </c>
      <c r="K76" s="104">
        <f t="shared" si="30"/>
        <v>1.740149999999987</v>
      </c>
      <c r="L76" s="49">
        <f t="shared" si="31"/>
        <v>16384.000000000076</v>
      </c>
      <c r="M76" s="46">
        <f t="shared" si="44"/>
        <v>14.000000000000007</v>
      </c>
      <c r="N76" s="50">
        <v>70</v>
      </c>
      <c r="O76" s="71">
        <f t="shared" si="32"/>
        <v>70</v>
      </c>
      <c r="P76" s="71">
        <f t="shared" si="33"/>
        <v>1</v>
      </c>
      <c r="Q76" s="51">
        <v>3</v>
      </c>
      <c r="R76" s="62">
        <f t="shared" si="34"/>
        <v>1</v>
      </c>
      <c r="S76" s="70">
        <f t="shared" si="26"/>
        <v>648</v>
      </c>
      <c r="T76" s="70">
        <f t="shared" si="35"/>
        <v>45360</v>
      </c>
      <c r="U76" s="70">
        <f t="shared" si="36"/>
        <v>163840.00000000076</v>
      </c>
      <c r="V76" s="70">
        <f t="shared" si="37"/>
        <v>819200.00000000384</v>
      </c>
      <c r="W76" s="70">
        <f t="shared" si="38"/>
        <v>91.452477033460355</v>
      </c>
      <c r="X76" s="99">
        <f t="shared" si="39"/>
        <v>3.6119929453262953</v>
      </c>
      <c r="Y76" s="91">
        <f t="shared" si="40"/>
        <v>2.0756790767039175</v>
      </c>
      <c r="AB76" s="45">
        <v>4</v>
      </c>
    </row>
    <row r="77" spans="1:28">
      <c r="A77" s="46">
        <f t="shared" si="27"/>
        <v>2.9281713918912584</v>
      </c>
      <c r="B77" s="46">
        <f t="shared" si="28"/>
        <v>2.3666666666666667</v>
      </c>
      <c r="C77" s="83">
        <f t="shared" si="21"/>
        <v>4.55</v>
      </c>
      <c r="D77" s="87"/>
      <c r="E77" s="47">
        <f t="shared" si="25"/>
        <v>7.9680307524999412</v>
      </c>
      <c r="F77" s="59">
        <f t="shared" si="41"/>
        <v>0.17100000000000007</v>
      </c>
      <c r="G77" s="59">
        <f t="shared" si="42"/>
        <v>2.7099999999999849</v>
      </c>
      <c r="H77" s="59">
        <f t="shared" si="43"/>
        <v>1.3549999999999924</v>
      </c>
      <c r="I77" s="59">
        <v>1</v>
      </c>
      <c r="J77" s="60">
        <f t="shared" si="29"/>
        <v>1.2924099999999976</v>
      </c>
      <c r="K77" s="104">
        <f t="shared" si="30"/>
        <v>1.7512155499999871</v>
      </c>
      <c r="L77" s="49">
        <f t="shared" si="31"/>
        <v>18820.27384827151</v>
      </c>
      <c r="M77" s="46">
        <f t="shared" si="44"/>
        <v>14.200000000000008</v>
      </c>
      <c r="N77" s="50">
        <v>71</v>
      </c>
      <c r="O77" s="71">
        <f t="shared" si="32"/>
        <v>71</v>
      </c>
      <c r="P77" s="71">
        <f t="shared" si="33"/>
        <v>1</v>
      </c>
      <c r="Q77" s="51">
        <v>1</v>
      </c>
      <c r="R77" s="62">
        <f t="shared" si="34"/>
        <v>1</v>
      </c>
      <c r="S77" s="70">
        <f t="shared" si="26"/>
        <v>648</v>
      </c>
      <c r="T77" s="70">
        <f t="shared" si="35"/>
        <v>46008</v>
      </c>
      <c r="U77" s="70">
        <f t="shared" si="36"/>
        <v>188202.7384827151</v>
      </c>
      <c r="V77" s="70">
        <f t="shared" si="37"/>
        <v>941013.69241357548</v>
      </c>
      <c r="W77" s="70">
        <f t="shared" si="38"/>
        <v>94.775147384213739</v>
      </c>
      <c r="X77" s="99">
        <f t="shared" si="39"/>
        <v>4.090652462239504</v>
      </c>
      <c r="Y77" s="91">
        <f t="shared" si="40"/>
        <v>2.3358931813045709</v>
      </c>
      <c r="AB77" s="45">
        <v>4</v>
      </c>
    </row>
    <row r="78" spans="1:28">
      <c r="A78" s="46">
        <f t="shared" si="27"/>
        <v>3.031433133020804</v>
      </c>
      <c r="B78" s="46">
        <f t="shared" si="28"/>
        <v>2.4</v>
      </c>
      <c r="C78" s="83">
        <f t="shared" si="21"/>
        <v>4.55</v>
      </c>
      <c r="D78" s="87"/>
      <c r="E78" s="47">
        <f t="shared" si="25"/>
        <v>8.0186579199999386</v>
      </c>
      <c r="F78" s="59">
        <f t="shared" si="41"/>
        <v>0.17200000000000007</v>
      </c>
      <c r="G78" s="59">
        <f t="shared" si="42"/>
        <v>2.7199999999999847</v>
      </c>
      <c r="H78" s="59">
        <f t="shared" si="43"/>
        <v>1.3599999999999923</v>
      </c>
      <c r="I78" s="59">
        <v>1</v>
      </c>
      <c r="J78" s="60">
        <f t="shared" si="29"/>
        <v>1.2958399999999974</v>
      </c>
      <c r="K78" s="104">
        <f t="shared" si="30"/>
        <v>1.7623423999999865</v>
      </c>
      <c r="L78" s="49">
        <f t="shared" si="31"/>
        <v>21618.817610103204</v>
      </c>
      <c r="M78" s="46">
        <f t="shared" si="44"/>
        <v>14.400000000000007</v>
      </c>
      <c r="N78" s="50">
        <v>72</v>
      </c>
      <c r="O78" s="71">
        <f t="shared" si="32"/>
        <v>72</v>
      </c>
      <c r="P78" s="71">
        <f t="shared" si="33"/>
        <v>1</v>
      </c>
      <c r="Q78" s="51">
        <v>1</v>
      </c>
      <c r="R78" s="62">
        <f t="shared" si="34"/>
        <v>1</v>
      </c>
      <c r="S78" s="70">
        <f t="shared" si="26"/>
        <v>648</v>
      </c>
      <c r="T78" s="70">
        <f t="shared" si="35"/>
        <v>46656</v>
      </c>
      <c r="U78" s="70">
        <f t="shared" si="36"/>
        <v>216188.17610103203</v>
      </c>
      <c r="V78" s="70">
        <f t="shared" si="37"/>
        <v>1080940.8805051602</v>
      </c>
      <c r="W78" s="70">
        <f t="shared" si="38"/>
        <v>98.218433509874046</v>
      </c>
      <c r="X78" s="99">
        <f t="shared" si="39"/>
        <v>4.633662896541324</v>
      </c>
      <c r="Y78" s="91">
        <f t="shared" si="40"/>
        <v>2.629263698439849</v>
      </c>
      <c r="AB78" s="45">
        <v>4</v>
      </c>
    </row>
    <row r="79" spans="1:28">
      <c r="A79" s="46">
        <f t="shared" si="27"/>
        <v>3.1383363915870111</v>
      </c>
      <c r="B79" s="46">
        <f t="shared" si="28"/>
        <v>2.4333333333333331</v>
      </c>
      <c r="C79" s="83">
        <f t="shared" si="21"/>
        <v>4.55</v>
      </c>
      <c r="D79" s="87"/>
      <c r="E79" s="47">
        <f t="shared" si="25"/>
        <v>8.069565367499937</v>
      </c>
      <c r="F79" s="59">
        <f t="shared" si="41"/>
        <v>0.17300000000000007</v>
      </c>
      <c r="G79" s="59">
        <f t="shared" si="42"/>
        <v>2.7299999999999844</v>
      </c>
      <c r="H79" s="59">
        <f t="shared" si="43"/>
        <v>1.3649999999999922</v>
      </c>
      <c r="I79" s="59">
        <v>1</v>
      </c>
      <c r="J79" s="60">
        <f t="shared" si="29"/>
        <v>1.2992899999999974</v>
      </c>
      <c r="K79" s="104">
        <f t="shared" si="30"/>
        <v>1.7735308499999862</v>
      </c>
      <c r="L79" s="49">
        <f t="shared" si="31"/>
        <v>24833.500225706484</v>
      </c>
      <c r="M79" s="46">
        <f t="shared" si="44"/>
        <v>14.600000000000007</v>
      </c>
      <c r="N79" s="50">
        <v>73</v>
      </c>
      <c r="O79" s="71">
        <f t="shared" si="32"/>
        <v>73</v>
      </c>
      <c r="P79" s="71">
        <f t="shared" si="33"/>
        <v>1</v>
      </c>
      <c r="Q79" s="51">
        <v>1</v>
      </c>
      <c r="R79" s="62">
        <f t="shared" si="34"/>
        <v>1</v>
      </c>
      <c r="S79" s="70">
        <f t="shared" si="26"/>
        <v>648</v>
      </c>
      <c r="T79" s="70">
        <f t="shared" si="35"/>
        <v>47304</v>
      </c>
      <c r="U79" s="70">
        <f t="shared" si="36"/>
        <v>248335.00225706486</v>
      </c>
      <c r="V79" s="70">
        <f t="shared" si="37"/>
        <v>1241675.0112853241</v>
      </c>
      <c r="W79" s="70">
        <f t="shared" si="38"/>
        <v>101.78671030047205</v>
      </c>
      <c r="X79" s="99">
        <f t="shared" si="39"/>
        <v>5.2497675092394909</v>
      </c>
      <c r="Y79" s="91">
        <f t="shared" si="40"/>
        <v>2.960065515206308</v>
      </c>
      <c r="AB79" s="45">
        <v>4</v>
      </c>
    </row>
    <row r="80" spans="1:28">
      <c r="A80" s="46">
        <f t="shared" si="27"/>
        <v>3.2490095854249512</v>
      </c>
      <c r="B80" s="46">
        <f t="shared" si="28"/>
        <v>2.4666666666666668</v>
      </c>
      <c r="C80" s="83">
        <f t="shared" si="21"/>
        <v>4.55</v>
      </c>
      <c r="D80" s="87"/>
      <c r="E80" s="47">
        <f t="shared" si="25"/>
        <v>8.1207544599999366</v>
      </c>
      <c r="F80" s="59">
        <f t="shared" si="41"/>
        <v>0.17400000000000007</v>
      </c>
      <c r="G80" s="59">
        <f t="shared" si="42"/>
        <v>2.7399999999999842</v>
      </c>
      <c r="H80" s="59">
        <f t="shared" si="43"/>
        <v>1.3699999999999921</v>
      </c>
      <c r="I80" s="59">
        <v>1</v>
      </c>
      <c r="J80" s="60">
        <f t="shared" si="29"/>
        <v>1.3027599999999975</v>
      </c>
      <c r="K80" s="104">
        <f t="shared" si="30"/>
        <v>1.7847811999999863</v>
      </c>
      <c r="L80" s="49">
        <f t="shared" si="31"/>
        <v>28526.200858087537</v>
      </c>
      <c r="M80" s="46">
        <f t="shared" si="44"/>
        <v>14.800000000000008</v>
      </c>
      <c r="N80" s="50">
        <v>74</v>
      </c>
      <c r="O80" s="71">
        <f t="shared" si="32"/>
        <v>74</v>
      </c>
      <c r="P80" s="71">
        <f t="shared" si="33"/>
        <v>1</v>
      </c>
      <c r="Q80" s="51">
        <v>1</v>
      </c>
      <c r="R80" s="62">
        <f t="shared" si="34"/>
        <v>1</v>
      </c>
      <c r="S80" s="70">
        <f t="shared" si="26"/>
        <v>648</v>
      </c>
      <c r="T80" s="70">
        <f t="shared" si="35"/>
        <v>47952</v>
      </c>
      <c r="U80" s="70">
        <f t="shared" si="36"/>
        <v>285262.00858087535</v>
      </c>
      <c r="V80" s="70">
        <f t="shared" si="37"/>
        <v>1426310.0429043768</v>
      </c>
      <c r="W80" s="70">
        <f t="shared" si="38"/>
        <v>105.48451120679675</v>
      </c>
      <c r="X80" s="99">
        <f t="shared" si="39"/>
        <v>5.9489074195210909</v>
      </c>
      <c r="Y80" s="91">
        <f t="shared" si="40"/>
        <v>3.3331298085844563</v>
      </c>
      <c r="AB80" s="45">
        <v>4</v>
      </c>
    </row>
    <row r="81" spans="1:28">
      <c r="A81" s="46">
        <f t="shared" si="27"/>
        <v>3.3635856610148678</v>
      </c>
      <c r="B81" s="46">
        <f t="shared" si="28"/>
        <v>2.5</v>
      </c>
      <c r="C81" s="83">
        <f t="shared" si="21"/>
        <v>4.55</v>
      </c>
      <c r="D81" s="87"/>
      <c r="E81" s="47">
        <f t="shared" si="25"/>
        <v>8.1722265624999348</v>
      </c>
      <c r="F81" s="59">
        <f t="shared" si="41"/>
        <v>0.17500000000000007</v>
      </c>
      <c r="G81" s="59">
        <f t="shared" si="42"/>
        <v>2.749999999999984</v>
      </c>
      <c r="H81" s="59">
        <f t="shared" si="43"/>
        <v>1.374999999999992</v>
      </c>
      <c r="I81" s="59">
        <v>1</v>
      </c>
      <c r="J81" s="60">
        <f t="shared" si="29"/>
        <v>1.3062499999999972</v>
      </c>
      <c r="K81" s="104">
        <f t="shared" si="30"/>
        <v>1.7960937499999858</v>
      </c>
      <c r="L81" s="49">
        <f t="shared" si="31"/>
        <v>32768.00000000016</v>
      </c>
      <c r="M81" s="46">
        <f t="shared" si="44"/>
        <v>15.000000000000007</v>
      </c>
      <c r="N81" s="50">
        <v>75</v>
      </c>
      <c r="O81" s="71">
        <f t="shared" si="32"/>
        <v>75</v>
      </c>
      <c r="P81" s="71">
        <f t="shared" si="33"/>
        <v>1</v>
      </c>
      <c r="Q81" s="51">
        <v>1</v>
      </c>
      <c r="R81" s="62">
        <f t="shared" si="34"/>
        <v>1</v>
      </c>
      <c r="S81" s="70">
        <f t="shared" si="26"/>
        <v>648</v>
      </c>
      <c r="T81" s="70">
        <f t="shared" si="35"/>
        <v>48600</v>
      </c>
      <c r="U81" s="70">
        <f t="shared" si="36"/>
        <v>327680.00000000163</v>
      </c>
      <c r="V81" s="70">
        <f t="shared" si="37"/>
        <v>1638400.0000000079</v>
      </c>
      <c r="W81" s="70">
        <f t="shared" si="38"/>
        <v>109.3165339829832</v>
      </c>
      <c r="X81" s="99">
        <f t="shared" si="39"/>
        <v>6.7423868312757538</v>
      </c>
      <c r="Y81" s="91">
        <f t="shared" si="40"/>
        <v>3.7539169830504711</v>
      </c>
      <c r="AB81" s="45">
        <v>4</v>
      </c>
    </row>
    <row r="82" spans="1:28">
      <c r="A82" s="46">
        <f t="shared" si="27"/>
        <v>3.4822022531845063</v>
      </c>
      <c r="B82" s="46">
        <f t="shared" si="28"/>
        <v>2.5333333333333332</v>
      </c>
      <c r="C82" s="83">
        <f t="shared" si="21"/>
        <v>4.55</v>
      </c>
      <c r="D82" s="87"/>
      <c r="E82" s="47">
        <f t="shared" si="25"/>
        <v>8.2239830399999345</v>
      </c>
      <c r="F82" s="59">
        <f t="shared" si="41"/>
        <v>0.17600000000000007</v>
      </c>
      <c r="G82" s="59">
        <f t="shared" si="42"/>
        <v>2.7599999999999838</v>
      </c>
      <c r="H82" s="59">
        <f t="shared" si="43"/>
        <v>1.3799999999999919</v>
      </c>
      <c r="I82" s="59">
        <v>1</v>
      </c>
      <c r="J82" s="60">
        <f t="shared" si="29"/>
        <v>1.3097599999999974</v>
      </c>
      <c r="K82" s="104">
        <f t="shared" si="30"/>
        <v>1.8074687999999857</v>
      </c>
      <c r="L82" s="49">
        <f t="shared" si="31"/>
        <v>37640.547696543035</v>
      </c>
      <c r="M82" s="46">
        <f t="shared" si="44"/>
        <v>15.200000000000008</v>
      </c>
      <c r="N82" s="50">
        <v>76</v>
      </c>
      <c r="O82" s="71">
        <f t="shared" si="32"/>
        <v>76</v>
      </c>
      <c r="P82" s="71">
        <f t="shared" si="33"/>
        <v>1</v>
      </c>
      <c r="Q82" s="51">
        <v>1</v>
      </c>
      <c r="R82" s="62">
        <f t="shared" si="34"/>
        <v>1</v>
      </c>
      <c r="S82" s="70">
        <f t="shared" si="26"/>
        <v>648</v>
      </c>
      <c r="T82" s="70">
        <f t="shared" si="35"/>
        <v>49248</v>
      </c>
      <c r="U82" s="70">
        <f t="shared" si="36"/>
        <v>376405.47696543037</v>
      </c>
      <c r="V82" s="70">
        <f t="shared" si="37"/>
        <v>1882027.3848271517</v>
      </c>
      <c r="W82" s="70">
        <f t="shared" si="38"/>
        <v>113.28764663693593</v>
      </c>
      <c r="X82" s="99">
        <f t="shared" si="39"/>
        <v>7.6430611794474981</v>
      </c>
      <c r="Y82" s="91">
        <f t="shared" si="40"/>
        <v>4.2285992319466645</v>
      </c>
      <c r="AB82" s="45">
        <v>4</v>
      </c>
    </row>
    <row r="83" spans="1:28">
      <c r="A83" s="46">
        <f t="shared" si="27"/>
        <v>3.6050018504433314</v>
      </c>
      <c r="B83" s="46">
        <f t="shared" si="28"/>
        <v>2.5666666666666669</v>
      </c>
      <c r="C83" s="83">
        <f t="shared" si="21"/>
        <v>4.55</v>
      </c>
      <c r="D83" s="87"/>
      <c r="E83" s="47">
        <f t="shared" si="25"/>
        <v>8.2760252574999331</v>
      </c>
      <c r="F83" s="59">
        <f t="shared" si="41"/>
        <v>0.17700000000000007</v>
      </c>
      <c r="G83" s="59">
        <f t="shared" si="42"/>
        <v>2.7699999999999836</v>
      </c>
      <c r="H83" s="59">
        <f t="shared" si="43"/>
        <v>1.3849999999999918</v>
      </c>
      <c r="I83" s="59">
        <v>1</v>
      </c>
      <c r="J83" s="60">
        <f t="shared" si="29"/>
        <v>1.3132899999999972</v>
      </c>
      <c r="K83" s="104">
        <f t="shared" si="30"/>
        <v>1.8189066499999853</v>
      </c>
      <c r="L83" s="49">
        <f t="shared" si="31"/>
        <v>43237.635220206423</v>
      </c>
      <c r="M83" s="46">
        <f t="shared" si="44"/>
        <v>15.400000000000007</v>
      </c>
      <c r="N83" s="50">
        <v>77</v>
      </c>
      <c r="O83" s="71">
        <f t="shared" si="32"/>
        <v>77</v>
      </c>
      <c r="P83" s="71">
        <f t="shared" si="33"/>
        <v>1</v>
      </c>
      <c r="Q83" s="51">
        <v>1</v>
      </c>
      <c r="R83" s="62">
        <f t="shared" si="34"/>
        <v>1</v>
      </c>
      <c r="S83" s="70">
        <f t="shared" si="26"/>
        <v>648</v>
      </c>
      <c r="T83" s="70">
        <f t="shared" si="35"/>
        <v>49896</v>
      </c>
      <c r="U83" s="70">
        <f t="shared" si="36"/>
        <v>432376.35220206424</v>
      </c>
      <c r="V83" s="70">
        <f t="shared" si="37"/>
        <v>2161881.7610103213</v>
      </c>
      <c r="W83" s="70">
        <f t="shared" si="38"/>
        <v>117.40289359610451</v>
      </c>
      <c r="X83" s="99">
        <f t="shared" si="39"/>
        <v>8.6655513909344286</v>
      </c>
      <c r="Y83" s="91">
        <f t="shared" si="40"/>
        <v>4.7641539992910023</v>
      </c>
      <c r="AB83" s="45">
        <v>4</v>
      </c>
    </row>
    <row r="84" spans="1:28">
      <c r="A84" s="46">
        <f t="shared" si="27"/>
        <v>3.7321319661472407</v>
      </c>
      <c r="B84" s="46">
        <f t="shared" si="28"/>
        <v>2.6</v>
      </c>
      <c r="C84" s="83">
        <f t="shared" si="21"/>
        <v>4.55</v>
      </c>
      <c r="D84" s="87"/>
      <c r="E84" s="47">
        <f t="shared" si="25"/>
        <v>8.3283545799999317</v>
      </c>
      <c r="F84" s="59">
        <f t="shared" si="41"/>
        <v>0.17800000000000007</v>
      </c>
      <c r="G84" s="59">
        <f t="shared" si="42"/>
        <v>2.7799999999999834</v>
      </c>
      <c r="H84" s="59">
        <f t="shared" si="43"/>
        <v>1.3899999999999917</v>
      </c>
      <c r="I84" s="59">
        <v>1</v>
      </c>
      <c r="J84" s="60">
        <f t="shared" si="29"/>
        <v>1.3168399999999971</v>
      </c>
      <c r="K84" s="104">
        <f t="shared" si="30"/>
        <v>1.8304075999999851</v>
      </c>
      <c r="L84" s="49">
        <f t="shared" si="31"/>
        <v>49667.000451412976</v>
      </c>
      <c r="M84" s="46">
        <f t="shared" si="44"/>
        <v>15.600000000000007</v>
      </c>
      <c r="N84" s="50">
        <v>78</v>
      </c>
      <c r="O84" s="71">
        <f t="shared" si="32"/>
        <v>78</v>
      </c>
      <c r="P84" s="71">
        <f t="shared" si="33"/>
        <v>1</v>
      </c>
      <c r="Q84" s="51">
        <v>1</v>
      </c>
      <c r="R84" s="62">
        <f t="shared" si="34"/>
        <v>1</v>
      </c>
      <c r="S84" s="70">
        <f t="shared" si="26"/>
        <v>648</v>
      </c>
      <c r="T84" s="70">
        <f t="shared" si="35"/>
        <v>50544</v>
      </c>
      <c r="U84" s="70">
        <f t="shared" si="36"/>
        <v>496670.00451412977</v>
      </c>
      <c r="V84" s="70">
        <f t="shared" si="37"/>
        <v>2483350.0225706487</v>
      </c>
      <c r="W84" s="70">
        <f t="shared" si="38"/>
        <v>121.66750209640006</v>
      </c>
      <c r="X84" s="99">
        <f t="shared" si="39"/>
        <v>9.8264879019098164</v>
      </c>
      <c r="Y84" s="91">
        <f t="shared" si="40"/>
        <v>5.368469788865549</v>
      </c>
      <c r="AB84" s="45">
        <v>4</v>
      </c>
    </row>
    <row r="85" spans="1:28">
      <c r="A85" s="46">
        <f t="shared" si="27"/>
        <v>3.8637453156993944</v>
      </c>
      <c r="B85" s="46">
        <f t="shared" si="28"/>
        <v>2.6333333333333333</v>
      </c>
      <c r="C85" s="83">
        <f t="shared" si="21"/>
        <v>4.55</v>
      </c>
      <c r="D85" s="87"/>
      <c r="E85" s="47">
        <f t="shared" si="25"/>
        <v>8.3809723724999312</v>
      </c>
      <c r="F85" s="59">
        <f t="shared" si="41"/>
        <v>0.17900000000000008</v>
      </c>
      <c r="G85" s="59">
        <f t="shared" si="42"/>
        <v>2.7899999999999832</v>
      </c>
      <c r="H85" s="59">
        <f t="shared" si="43"/>
        <v>1.3949999999999916</v>
      </c>
      <c r="I85" s="59">
        <v>1</v>
      </c>
      <c r="J85" s="60">
        <f t="shared" si="29"/>
        <v>1.3204099999999972</v>
      </c>
      <c r="K85" s="104">
        <f t="shared" si="30"/>
        <v>1.8419719499999849</v>
      </c>
      <c r="L85" s="49">
        <f t="shared" si="31"/>
        <v>57052.401716175089</v>
      </c>
      <c r="M85" s="46">
        <f t="shared" si="44"/>
        <v>15.800000000000008</v>
      </c>
      <c r="N85" s="50">
        <v>79</v>
      </c>
      <c r="O85" s="71">
        <f t="shared" si="32"/>
        <v>79</v>
      </c>
      <c r="P85" s="71">
        <f t="shared" si="33"/>
        <v>1</v>
      </c>
      <c r="Q85" s="51">
        <v>1</v>
      </c>
      <c r="R85" s="62">
        <f t="shared" si="34"/>
        <v>1</v>
      </c>
      <c r="S85" s="70">
        <f t="shared" si="26"/>
        <v>648</v>
      </c>
      <c r="T85" s="70">
        <f t="shared" si="35"/>
        <v>51192</v>
      </c>
      <c r="U85" s="70">
        <f t="shared" si="36"/>
        <v>570524.01716175093</v>
      </c>
      <c r="V85" s="70">
        <f t="shared" si="37"/>
        <v>2852620.0858087544</v>
      </c>
      <c r="W85" s="70">
        <f t="shared" si="38"/>
        <v>126.08688880232357</v>
      </c>
      <c r="X85" s="99">
        <f t="shared" si="39"/>
        <v>11.144788583406605</v>
      </c>
      <c r="Y85" s="91">
        <f t="shared" si="40"/>
        <v>6.0504659603566147</v>
      </c>
      <c r="AB85" s="45">
        <v>4</v>
      </c>
    </row>
    <row r="86" spans="1:28">
      <c r="A86" s="46">
        <f t="shared" si="27"/>
        <v>4.0000000000000124</v>
      </c>
      <c r="B86" s="46">
        <f t="shared" si="28"/>
        <v>2.6666666666666665</v>
      </c>
      <c r="C86" s="83">
        <f t="shared" ref="C86:C149" si="45">IF(D86&gt;0,C85+D86,C85)</f>
        <v>4.55</v>
      </c>
      <c r="D86" s="87"/>
      <c r="E86" s="47">
        <f t="shared" si="25"/>
        <v>8.433879999999931</v>
      </c>
      <c r="F86" s="59">
        <f t="shared" si="41"/>
        <v>0.18000000000000008</v>
      </c>
      <c r="G86" s="59">
        <f t="shared" si="42"/>
        <v>2.7999999999999829</v>
      </c>
      <c r="H86" s="59">
        <f t="shared" si="43"/>
        <v>1.3999999999999915</v>
      </c>
      <c r="I86" s="59">
        <v>1</v>
      </c>
      <c r="J86" s="60">
        <f t="shared" si="29"/>
        <v>1.3239999999999972</v>
      </c>
      <c r="K86" s="104">
        <f t="shared" si="30"/>
        <v>1.8535999999999848</v>
      </c>
      <c r="L86" s="49">
        <f t="shared" si="31"/>
        <v>65536.000000000349</v>
      </c>
      <c r="M86" s="46">
        <f t="shared" si="44"/>
        <v>16.000000000000007</v>
      </c>
      <c r="N86" s="50">
        <v>80</v>
      </c>
      <c r="O86" s="71">
        <f t="shared" si="32"/>
        <v>80</v>
      </c>
      <c r="P86" s="71">
        <f t="shared" si="33"/>
        <v>1</v>
      </c>
      <c r="Q86" s="51">
        <v>3</v>
      </c>
      <c r="R86" s="62">
        <f t="shared" si="34"/>
        <v>1</v>
      </c>
      <c r="S86" s="70">
        <f t="shared" si="26"/>
        <v>1944</v>
      </c>
      <c r="T86" s="70">
        <f t="shared" si="35"/>
        <v>155520</v>
      </c>
      <c r="U86" s="70">
        <f t="shared" si="36"/>
        <v>655360.00000000349</v>
      </c>
      <c r="V86" s="70">
        <f t="shared" si="37"/>
        <v>3276800.0000000177</v>
      </c>
      <c r="W86" s="70">
        <f t="shared" si="38"/>
        <v>130.66666666666706</v>
      </c>
      <c r="X86" s="99">
        <f t="shared" si="39"/>
        <v>4.2139917695473477</v>
      </c>
      <c r="Y86" s="91">
        <f t="shared" si="40"/>
        <v>2.2734094570281518</v>
      </c>
      <c r="AB86" s="45">
        <v>4</v>
      </c>
    </row>
    <row r="87" spans="1:28">
      <c r="A87" s="46">
        <f t="shared" si="27"/>
        <v>4.1410596953655237</v>
      </c>
      <c r="B87" s="46">
        <f t="shared" si="28"/>
        <v>2.7</v>
      </c>
      <c r="C87" s="83">
        <f t="shared" si="45"/>
        <v>4.55</v>
      </c>
      <c r="D87" s="87"/>
      <c r="E87" s="47">
        <f t="shared" si="25"/>
        <v>8.4870788274999285</v>
      </c>
      <c r="F87" s="59">
        <f t="shared" si="41"/>
        <v>0.18100000000000008</v>
      </c>
      <c r="G87" s="59">
        <f t="shared" si="42"/>
        <v>2.8099999999999827</v>
      </c>
      <c r="H87" s="59">
        <f t="shared" si="43"/>
        <v>1.4049999999999914</v>
      </c>
      <c r="I87" s="59">
        <v>1</v>
      </c>
      <c r="J87" s="60">
        <f t="shared" si="29"/>
        <v>1.3276099999999971</v>
      </c>
      <c r="K87" s="104">
        <f t="shared" si="30"/>
        <v>1.8652920499999843</v>
      </c>
      <c r="L87" s="49">
        <f t="shared" si="31"/>
        <v>75281.0953930861</v>
      </c>
      <c r="M87" s="46">
        <f t="shared" si="44"/>
        <v>16.200000000000006</v>
      </c>
      <c r="N87" s="50">
        <v>81</v>
      </c>
      <c r="O87" s="71">
        <f t="shared" si="32"/>
        <v>81</v>
      </c>
      <c r="P87" s="71">
        <f t="shared" si="33"/>
        <v>1</v>
      </c>
      <c r="Q87" s="51">
        <v>1</v>
      </c>
      <c r="R87" s="62">
        <f t="shared" si="34"/>
        <v>1</v>
      </c>
      <c r="S87" s="70">
        <f t="shared" si="26"/>
        <v>1944</v>
      </c>
      <c r="T87" s="70">
        <f t="shared" si="35"/>
        <v>157464</v>
      </c>
      <c r="U87" s="70">
        <f t="shared" si="36"/>
        <v>752810.95393086097</v>
      </c>
      <c r="V87" s="70">
        <f t="shared" si="37"/>
        <v>3764054.7696543052</v>
      </c>
      <c r="W87" s="70">
        <f t="shared" si="38"/>
        <v>135.41265203845265</v>
      </c>
      <c r="X87" s="99">
        <f t="shared" si="39"/>
        <v>4.7808448529877365</v>
      </c>
      <c r="Y87" s="91">
        <f t="shared" si="40"/>
        <v>2.5630543233097343</v>
      </c>
      <c r="AB87" s="45">
        <v>4</v>
      </c>
    </row>
    <row r="88" spans="1:28">
      <c r="A88" s="46">
        <f t="shared" si="27"/>
        <v>4.2870938501451876</v>
      </c>
      <c r="B88" s="46">
        <f t="shared" si="28"/>
        <v>2.7333333333333334</v>
      </c>
      <c r="C88" s="83">
        <f t="shared" si="45"/>
        <v>4.55</v>
      </c>
      <c r="D88" s="87"/>
      <c r="E88" s="47">
        <f t="shared" si="25"/>
        <v>8.5405702199999283</v>
      </c>
      <c r="F88" s="59">
        <f t="shared" si="41"/>
        <v>0.18200000000000008</v>
      </c>
      <c r="G88" s="59">
        <f t="shared" si="42"/>
        <v>2.8199999999999825</v>
      </c>
      <c r="H88" s="59">
        <f t="shared" ref="H88:H103" si="46">H87+0.5%</f>
        <v>1.4099999999999913</v>
      </c>
      <c r="I88" s="59">
        <v>1</v>
      </c>
      <c r="J88" s="60">
        <f t="shared" si="29"/>
        <v>1.3312399999999971</v>
      </c>
      <c r="K88" s="104">
        <f t="shared" si="30"/>
        <v>1.8770483999999843</v>
      </c>
      <c r="L88" s="49">
        <f t="shared" si="31"/>
        <v>86475.270440412874</v>
      </c>
      <c r="M88" s="46">
        <f t="shared" si="44"/>
        <v>16.400000000000009</v>
      </c>
      <c r="N88" s="50">
        <v>82</v>
      </c>
      <c r="O88" s="71">
        <f t="shared" si="32"/>
        <v>82</v>
      </c>
      <c r="P88" s="71">
        <f t="shared" si="33"/>
        <v>1</v>
      </c>
      <c r="Q88" s="51">
        <v>1</v>
      </c>
      <c r="R88" s="62">
        <f t="shared" si="34"/>
        <v>1</v>
      </c>
      <c r="S88" s="70">
        <f t="shared" si="26"/>
        <v>1944</v>
      </c>
      <c r="T88" s="70">
        <f t="shared" si="35"/>
        <v>159408</v>
      </c>
      <c r="U88" s="70">
        <f t="shared" si="36"/>
        <v>864752.70440412872</v>
      </c>
      <c r="V88" s="70">
        <f t="shared" si="37"/>
        <v>4323763.5220206436</v>
      </c>
      <c r="W88" s="70">
        <f t="shared" si="38"/>
        <v>140.33087202808582</v>
      </c>
      <c r="X88" s="99">
        <f t="shared" si="39"/>
        <v>5.4247760739996034</v>
      </c>
      <c r="Y88" s="91">
        <f t="shared" si="40"/>
        <v>2.8900565771237696</v>
      </c>
      <c r="AB88" s="45">
        <v>4</v>
      </c>
    </row>
    <row r="89" spans="1:28">
      <c r="A89" s="46">
        <f t="shared" si="27"/>
        <v>4.4382778882713954</v>
      </c>
      <c r="B89" s="46">
        <f t="shared" si="28"/>
        <v>2.7666666666666666</v>
      </c>
      <c r="C89" s="83">
        <f t="shared" si="45"/>
        <v>4.55</v>
      </c>
      <c r="D89" s="87"/>
      <c r="E89" s="47">
        <f t="shared" si="25"/>
        <v>8.5943555424999261</v>
      </c>
      <c r="F89" s="59">
        <f t="shared" si="41"/>
        <v>0.18300000000000008</v>
      </c>
      <c r="G89" s="59">
        <f t="shared" si="42"/>
        <v>2.8299999999999823</v>
      </c>
      <c r="H89" s="59">
        <f t="shared" si="46"/>
        <v>1.4149999999999912</v>
      </c>
      <c r="I89" s="59">
        <v>1</v>
      </c>
      <c r="J89" s="60">
        <f t="shared" si="29"/>
        <v>1.334889999999997</v>
      </c>
      <c r="K89" s="104">
        <f t="shared" si="30"/>
        <v>1.888869349999984</v>
      </c>
      <c r="L89" s="49">
        <f t="shared" si="31"/>
        <v>99334.000902825996</v>
      </c>
      <c r="M89" s="46">
        <f t="shared" si="44"/>
        <v>16.600000000000009</v>
      </c>
      <c r="N89" s="50">
        <v>83</v>
      </c>
      <c r="O89" s="71">
        <f t="shared" si="32"/>
        <v>83</v>
      </c>
      <c r="P89" s="71">
        <f t="shared" si="33"/>
        <v>1</v>
      </c>
      <c r="Q89" s="51">
        <v>1</v>
      </c>
      <c r="R89" s="62">
        <f t="shared" si="34"/>
        <v>1</v>
      </c>
      <c r="S89" s="70">
        <f t="shared" si="26"/>
        <v>1944</v>
      </c>
      <c r="T89" s="70">
        <f t="shared" si="35"/>
        <v>161352</v>
      </c>
      <c r="U89" s="70">
        <f t="shared" si="36"/>
        <v>993340.0090282599</v>
      </c>
      <c r="V89" s="70">
        <f t="shared" si="37"/>
        <v>4966700.0451413002</v>
      </c>
      <c r="W89" s="70">
        <f t="shared" si="38"/>
        <v>145.42757213902604</v>
      </c>
      <c r="X89" s="99">
        <f t="shared" si="39"/>
        <v>6.1563538662567545</v>
      </c>
      <c r="Y89" s="91">
        <f t="shared" si="40"/>
        <v>3.2592798788634094</v>
      </c>
      <c r="AB89" s="45">
        <v>4</v>
      </c>
    </row>
    <row r="90" spans="1:28">
      <c r="A90" s="46">
        <f t="shared" si="27"/>
        <v>4.5947934199881564</v>
      </c>
      <c r="B90" s="46">
        <f t="shared" si="28"/>
        <v>2.8</v>
      </c>
      <c r="C90" s="83">
        <f t="shared" si="45"/>
        <v>4.55</v>
      </c>
      <c r="D90" s="87"/>
      <c r="E90" s="47">
        <f t="shared" si="25"/>
        <v>8.6484361599999247</v>
      </c>
      <c r="F90" s="59">
        <f t="shared" si="41"/>
        <v>0.18400000000000008</v>
      </c>
      <c r="G90" s="59">
        <f t="shared" si="42"/>
        <v>2.8399999999999821</v>
      </c>
      <c r="H90" s="59">
        <f t="shared" si="46"/>
        <v>1.419999999999991</v>
      </c>
      <c r="I90" s="59">
        <v>1</v>
      </c>
      <c r="J90" s="60">
        <f t="shared" si="29"/>
        <v>1.3385599999999969</v>
      </c>
      <c r="K90" s="104">
        <f t="shared" si="30"/>
        <v>1.9007551999999837</v>
      </c>
      <c r="L90" s="49">
        <f t="shared" si="31"/>
        <v>114104.80343235022</v>
      </c>
      <c r="M90" s="46">
        <f t="shared" si="44"/>
        <v>16.800000000000008</v>
      </c>
      <c r="N90" s="50">
        <v>84</v>
      </c>
      <c r="O90" s="71">
        <f t="shared" si="32"/>
        <v>84</v>
      </c>
      <c r="P90" s="71">
        <f t="shared" si="33"/>
        <v>1</v>
      </c>
      <c r="Q90" s="51">
        <v>1</v>
      </c>
      <c r="R90" s="62">
        <f t="shared" si="34"/>
        <v>1</v>
      </c>
      <c r="S90" s="70">
        <f t="shared" si="26"/>
        <v>1944</v>
      </c>
      <c r="T90" s="70">
        <f t="shared" si="35"/>
        <v>163296</v>
      </c>
      <c r="U90" s="70">
        <f t="shared" si="36"/>
        <v>1141048.0343235023</v>
      </c>
      <c r="V90" s="70">
        <f t="shared" si="37"/>
        <v>5705240.1716175107</v>
      </c>
      <c r="W90" s="70">
        <f t="shared" si="38"/>
        <v>150.70922417561152</v>
      </c>
      <c r="X90" s="99">
        <f t="shared" si="39"/>
        <v>6.9876055403898585</v>
      </c>
      <c r="Y90" s="91">
        <f t="shared" si="40"/>
        <v>3.6762259234592221</v>
      </c>
      <c r="AB90" s="45">
        <v>4</v>
      </c>
    </row>
    <row r="91" spans="1:28">
      <c r="A91" s="46">
        <f t="shared" si="27"/>
        <v>4.756828460010901</v>
      </c>
      <c r="B91" s="46">
        <f t="shared" si="28"/>
        <v>2.8333333333333335</v>
      </c>
      <c r="C91" s="83">
        <f t="shared" si="45"/>
        <v>4.55</v>
      </c>
      <c r="D91" s="87"/>
      <c r="E91" s="47">
        <f t="shared" si="25"/>
        <v>8.7028134374999233</v>
      </c>
      <c r="F91" s="59">
        <f t="shared" si="41"/>
        <v>0.18500000000000008</v>
      </c>
      <c r="G91" s="59">
        <f t="shared" si="42"/>
        <v>2.8499999999999819</v>
      </c>
      <c r="H91" s="59">
        <f t="shared" si="46"/>
        <v>1.4249999999999909</v>
      </c>
      <c r="I91" s="59">
        <v>1</v>
      </c>
      <c r="J91" s="60">
        <f t="shared" si="29"/>
        <v>1.3422499999999968</v>
      </c>
      <c r="K91" s="104">
        <f t="shared" si="30"/>
        <v>1.9127062499999834</v>
      </c>
      <c r="L91" s="49">
        <f t="shared" si="31"/>
        <v>131072.00000000073</v>
      </c>
      <c r="M91" s="46">
        <f t="shared" si="44"/>
        <v>17.000000000000007</v>
      </c>
      <c r="N91" s="50">
        <v>85</v>
      </c>
      <c r="O91" s="71">
        <f t="shared" si="32"/>
        <v>85</v>
      </c>
      <c r="P91" s="71">
        <f t="shared" si="33"/>
        <v>1</v>
      </c>
      <c r="Q91" s="51">
        <v>1</v>
      </c>
      <c r="R91" s="62">
        <f t="shared" si="34"/>
        <v>1</v>
      </c>
      <c r="S91" s="70">
        <f t="shared" si="26"/>
        <v>1944</v>
      </c>
      <c r="T91" s="70">
        <f t="shared" si="35"/>
        <v>165240</v>
      </c>
      <c r="U91" s="70">
        <f t="shared" si="36"/>
        <v>1310720.0000000072</v>
      </c>
      <c r="V91" s="70">
        <f t="shared" si="37"/>
        <v>6553600.0000000363</v>
      </c>
      <c r="W91" s="70">
        <f t="shared" si="38"/>
        <v>156.1825344370246</v>
      </c>
      <c r="X91" s="99">
        <f t="shared" si="39"/>
        <v>7.9322198015008913</v>
      </c>
      <c r="Y91" s="91">
        <f t="shared" si="40"/>
        <v>4.1471186709934997</v>
      </c>
      <c r="AB91" s="45">
        <v>4</v>
      </c>
    </row>
    <row r="92" spans="1:28">
      <c r="A92" s="46">
        <f t="shared" si="27"/>
        <v>4.924577653379683</v>
      </c>
      <c r="B92" s="46">
        <f t="shared" si="28"/>
        <v>2.8666666666666667</v>
      </c>
      <c r="C92" s="83">
        <f t="shared" si="45"/>
        <v>4.55</v>
      </c>
      <c r="D92" s="87"/>
      <c r="E92" s="47">
        <f t="shared" si="25"/>
        <v>8.7574887399999231</v>
      </c>
      <c r="F92" s="59">
        <f t="shared" si="41"/>
        <v>0.18600000000000008</v>
      </c>
      <c r="G92" s="59">
        <f t="shared" si="42"/>
        <v>2.8599999999999817</v>
      </c>
      <c r="H92" s="59">
        <f t="shared" si="46"/>
        <v>1.4299999999999908</v>
      </c>
      <c r="I92" s="59">
        <v>1</v>
      </c>
      <c r="J92" s="60">
        <f t="shared" si="29"/>
        <v>1.3459599999999967</v>
      </c>
      <c r="K92" s="104">
        <f t="shared" si="30"/>
        <v>1.924722799999983</v>
      </c>
      <c r="L92" s="49">
        <f t="shared" si="31"/>
        <v>150562.19078617223</v>
      </c>
      <c r="M92" s="46">
        <f t="shared" si="44"/>
        <v>17.200000000000006</v>
      </c>
      <c r="N92" s="50">
        <v>86</v>
      </c>
      <c r="O92" s="71">
        <f t="shared" si="32"/>
        <v>86</v>
      </c>
      <c r="P92" s="71">
        <f t="shared" si="33"/>
        <v>1</v>
      </c>
      <c r="Q92" s="51">
        <v>1</v>
      </c>
      <c r="R92" s="62">
        <f t="shared" si="34"/>
        <v>1</v>
      </c>
      <c r="S92" s="70">
        <f t="shared" si="26"/>
        <v>1944</v>
      </c>
      <c r="T92" s="70">
        <f t="shared" si="35"/>
        <v>167184</v>
      </c>
      <c r="U92" s="70">
        <f t="shared" si="36"/>
        <v>1505621.9078617222</v>
      </c>
      <c r="V92" s="70">
        <f t="shared" si="37"/>
        <v>7528109.5393086113</v>
      </c>
      <c r="W92" s="70">
        <f t="shared" si="38"/>
        <v>161.8544522077456</v>
      </c>
      <c r="X92" s="99">
        <f t="shared" si="39"/>
        <v>9.0057775137675975</v>
      </c>
      <c r="Y92" s="91">
        <f t="shared" si="40"/>
        <v>4.6789997571430426</v>
      </c>
      <c r="AB92" s="45">
        <v>4</v>
      </c>
    </row>
    <row r="93" spans="1:28">
      <c r="A93" s="46">
        <f t="shared" si="27"/>
        <v>5.0982425092770685</v>
      </c>
      <c r="B93" s="46">
        <f t="shared" si="28"/>
        <v>2.9</v>
      </c>
      <c r="C93" s="83">
        <f t="shared" si="45"/>
        <v>4.55</v>
      </c>
      <c r="D93" s="87"/>
      <c r="E93" s="47">
        <f t="shared" si="25"/>
        <v>8.8124634324999214</v>
      </c>
      <c r="F93" s="59">
        <f t="shared" si="41"/>
        <v>0.18700000000000008</v>
      </c>
      <c r="G93" s="59">
        <f t="shared" si="42"/>
        <v>2.8699999999999815</v>
      </c>
      <c r="H93" s="59">
        <f t="shared" si="46"/>
        <v>1.4349999999999907</v>
      </c>
      <c r="I93" s="59">
        <v>1</v>
      </c>
      <c r="J93" s="60">
        <f t="shared" si="29"/>
        <v>1.3496899999999967</v>
      </c>
      <c r="K93" s="104">
        <f t="shared" si="30"/>
        <v>1.9368051499999828</v>
      </c>
      <c r="L93" s="49">
        <f t="shared" si="31"/>
        <v>172950.54088082581</v>
      </c>
      <c r="M93" s="46">
        <f t="shared" si="44"/>
        <v>17.400000000000009</v>
      </c>
      <c r="N93" s="50">
        <v>87</v>
      </c>
      <c r="O93" s="71">
        <f t="shared" si="32"/>
        <v>87</v>
      </c>
      <c r="P93" s="71">
        <f t="shared" si="33"/>
        <v>1</v>
      </c>
      <c r="Q93" s="51">
        <v>1</v>
      </c>
      <c r="R93" s="62">
        <f t="shared" si="34"/>
        <v>1</v>
      </c>
      <c r="S93" s="70">
        <f t="shared" si="26"/>
        <v>1944</v>
      </c>
      <c r="T93" s="70">
        <f t="shared" si="35"/>
        <v>169128</v>
      </c>
      <c r="U93" s="70">
        <f t="shared" si="36"/>
        <v>1729505.4088082581</v>
      </c>
      <c r="V93" s="70">
        <f t="shared" si="37"/>
        <v>8647527.0440412909</v>
      </c>
      <c r="W93" s="70">
        <f t="shared" si="38"/>
        <v>167.73217855521554</v>
      </c>
      <c r="X93" s="99">
        <f t="shared" si="39"/>
        <v>10.226014668229141</v>
      </c>
      <c r="Y93" s="91">
        <f t="shared" si="40"/>
        <v>5.2798365742827729</v>
      </c>
      <c r="AB93" s="45">
        <v>4</v>
      </c>
    </row>
    <row r="94" spans="1:28">
      <c r="A94" s="46">
        <f t="shared" si="27"/>
        <v>5.2780316430915972</v>
      </c>
      <c r="B94" s="46">
        <f t="shared" si="28"/>
        <v>2.9333333333333331</v>
      </c>
      <c r="C94" s="83">
        <f t="shared" si="45"/>
        <v>4.55</v>
      </c>
      <c r="D94" s="87"/>
      <c r="E94" s="47">
        <f t="shared" si="25"/>
        <v>8.8677388799999193</v>
      </c>
      <c r="F94" s="59">
        <f t="shared" si="41"/>
        <v>0.18800000000000008</v>
      </c>
      <c r="G94" s="59">
        <f t="shared" si="42"/>
        <v>2.8799999999999812</v>
      </c>
      <c r="H94" s="59">
        <f t="shared" si="46"/>
        <v>1.4399999999999906</v>
      </c>
      <c r="I94" s="59">
        <v>1</v>
      </c>
      <c r="J94" s="60">
        <f t="shared" si="29"/>
        <v>1.3534399999999966</v>
      </c>
      <c r="K94" s="104">
        <f t="shared" si="30"/>
        <v>1.9489535999999825</v>
      </c>
      <c r="L94" s="49">
        <f t="shared" si="31"/>
        <v>198668.00180565205</v>
      </c>
      <c r="M94" s="46">
        <f t="shared" si="44"/>
        <v>17.600000000000009</v>
      </c>
      <c r="N94" s="50">
        <v>88</v>
      </c>
      <c r="O94" s="71">
        <f t="shared" si="32"/>
        <v>88</v>
      </c>
      <c r="P94" s="71">
        <f t="shared" si="33"/>
        <v>1</v>
      </c>
      <c r="Q94" s="51">
        <v>1</v>
      </c>
      <c r="R94" s="62">
        <f t="shared" si="34"/>
        <v>1</v>
      </c>
      <c r="S94" s="70">
        <f t="shared" si="26"/>
        <v>1944</v>
      </c>
      <c r="T94" s="70">
        <f t="shared" si="35"/>
        <v>171072</v>
      </c>
      <c r="U94" s="70">
        <f t="shared" si="36"/>
        <v>1986680.0180565205</v>
      </c>
      <c r="V94" s="70">
        <f t="shared" si="37"/>
        <v>9933400.0902826022</v>
      </c>
      <c r="W94" s="70">
        <f t="shared" si="38"/>
        <v>173.82317544581659</v>
      </c>
      <c r="X94" s="99">
        <f t="shared" si="39"/>
        <v>11.613122065893428</v>
      </c>
      <c r="Y94" s="91">
        <f t="shared" si="40"/>
        <v>5.9586447137035652</v>
      </c>
      <c r="AB94" s="45">
        <v>3</v>
      </c>
    </row>
    <row r="95" spans="1:28">
      <c r="A95" s="46">
        <f t="shared" si="27"/>
        <v>5.4641610270176031</v>
      </c>
      <c r="B95" s="46">
        <f t="shared" si="28"/>
        <v>2.9666666666666668</v>
      </c>
      <c r="C95" s="83">
        <f t="shared" si="45"/>
        <v>4.55</v>
      </c>
      <c r="D95" s="87"/>
      <c r="E95" s="47">
        <f t="shared" si="25"/>
        <v>8.9233164474999196</v>
      </c>
      <c r="F95" s="59">
        <f t="shared" si="41"/>
        <v>0.18900000000000008</v>
      </c>
      <c r="G95" s="59">
        <f t="shared" si="42"/>
        <v>2.889999999999981</v>
      </c>
      <c r="H95" s="59">
        <f t="shared" si="46"/>
        <v>1.4449999999999905</v>
      </c>
      <c r="I95" s="59">
        <v>1</v>
      </c>
      <c r="J95" s="60">
        <f t="shared" si="29"/>
        <v>1.3572099999999967</v>
      </c>
      <c r="K95" s="104">
        <f t="shared" si="30"/>
        <v>1.9611684499999824</v>
      </c>
      <c r="L95" s="49">
        <f t="shared" si="31"/>
        <v>228209.60686470056</v>
      </c>
      <c r="M95" s="46">
        <f t="shared" si="44"/>
        <v>17.800000000000011</v>
      </c>
      <c r="N95" s="50">
        <v>89</v>
      </c>
      <c r="O95" s="71">
        <f t="shared" si="32"/>
        <v>89</v>
      </c>
      <c r="P95" s="71">
        <f t="shared" si="33"/>
        <v>1</v>
      </c>
      <c r="Q95" s="51">
        <v>1</v>
      </c>
      <c r="R95" s="62">
        <f t="shared" si="34"/>
        <v>1</v>
      </c>
      <c r="S95" s="70">
        <f t="shared" si="26"/>
        <v>1944</v>
      </c>
      <c r="T95" s="70">
        <f t="shared" si="35"/>
        <v>173016</v>
      </c>
      <c r="U95" s="70">
        <f t="shared" si="36"/>
        <v>2282096.0686470056</v>
      </c>
      <c r="V95" s="70">
        <f t="shared" si="37"/>
        <v>11410480.343235027</v>
      </c>
      <c r="W95" s="70">
        <f t="shared" si="38"/>
        <v>180.13517519068031</v>
      </c>
      <c r="X95" s="99">
        <f t="shared" si="39"/>
        <v>13.19008686275839</v>
      </c>
      <c r="Y95" s="91">
        <f t="shared" si="40"/>
        <v>6.7256266858456284</v>
      </c>
      <c r="AB95" s="45">
        <v>4</v>
      </c>
    </row>
    <row r="96" spans="1:28">
      <c r="A96" s="46">
        <f t="shared" si="27"/>
        <v>5.6568542494924028</v>
      </c>
      <c r="B96" s="46">
        <f t="shared" si="28"/>
        <v>3</v>
      </c>
      <c r="C96" s="83">
        <f t="shared" si="45"/>
        <v>4.55</v>
      </c>
      <c r="D96" s="87"/>
      <c r="E96" s="47">
        <f t="shared" si="25"/>
        <v>8.979197499999918</v>
      </c>
      <c r="F96" s="59">
        <f t="shared" si="41"/>
        <v>0.19000000000000009</v>
      </c>
      <c r="G96" s="59">
        <f t="shared" si="42"/>
        <v>2.8999999999999808</v>
      </c>
      <c r="H96" s="59">
        <f t="shared" si="46"/>
        <v>1.4499999999999904</v>
      </c>
      <c r="I96" s="59">
        <v>1</v>
      </c>
      <c r="J96" s="60">
        <f t="shared" si="29"/>
        <v>1.3609999999999967</v>
      </c>
      <c r="K96" s="104">
        <f t="shared" si="30"/>
        <v>1.9734499999999822</v>
      </c>
      <c r="L96" s="49">
        <f t="shared" si="31"/>
        <v>262144.00000000157</v>
      </c>
      <c r="M96" s="46">
        <f t="shared" si="44"/>
        <v>18.000000000000007</v>
      </c>
      <c r="N96" s="50">
        <v>90</v>
      </c>
      <c r="O96" s="71">
        <f t="shared" si="32"/>
        <v>90</v>
      </c>
      <c r="P96" s="71">
        <f t="shared" si="33"/>
        <v>1</v>
      </c>
      <c r="Q96" s="51">
        <v>3</v>
      </c>
      <c r="R96" s="62">
        <f t="shared" si="34"/>
        <v>1</v>
      </c>
      <c r="S96" s="70">
        <f t="shared" si="26"/>
        <v>5832</v>
      </c>
      <c r="T96" s="70">
        <f t="shared" si="35"/>
        <v>524880</v>
      </c>
      <c r="U96" s="70">
        <f t="shared" si="36"/>
        <v>2621440.0000000158</v>
      </c>
      <c r="V96" s="70">
        <f t="shared" si="37"/>
        <v>13107200.000000078</v>
      </c>
      <c r="W96" s="70">
        <f t="shared" si="38"/>
        <v>186.67619023324929</v>
      </c>
      <c r="X96" s="99">
        <f t="shared" si="39"/>
        <v>4.994360615759823</v>
      </c>
      <c r="Y96" s="91">
        <f t="shared" si="40"/>
        <v>2.5307763641135415</v>
      </c>
    </row>
    <row r="97" spans="1:25">
      <c r="A97" s="46">
        <f t="shared" si="27"/>
        <v>5.8563427837825257</v>
      </c>
      <c r="B97" s="46">
        <f t="shared" si="28"/>
        <v>3.0333333333333332</v>
      </c>
      <c r="C97" s="83">
        <f t="shared" si="45"/>
        <v>4.55</v>
      </c>
      <c r="D97" s="87"/>
      <c r="E97" s="47">
        <f t="shared" si="25"/>
        <v>9.0353834024999173</v>
      </c>
      <c r="F97" s="59">
        <f t="shared" si="41"/>
        <v>0.19100000000000009</v>
      </c>
      <c r="G97" s="59">
        <f t="shared" si="42"/>
        <v>2.9099999999999806</v>
      </c>
      <c r="H97" s="59">
        <f t="shared" si="46"/>
        <v>1.4549999999999903</v>
      </c>
      <c r="I97" s="59">
        <v>1</v>
      </c>
      <c r="J97" s="60">
        <f t="shared" si="29"/>
        <v>1.3648099999999965</v>
      </c>
      <c r="K97" s="104">
        <f t="shared" si="30"/>
        <v>1.9857985499999817</v>
      </c>
      <c r="L97" s="49">
        <f t="shared" si="31"/>
        <v>301124.38157234452</v>
      </c>
      <c r="M97" s="46">
        <f t="shared" si="44"/>
        <v>18.200000000000006</v>
      </c>
      <c r="N97" s="50">
        <v>91</v>
      </c>
      <c r="O97" s="71">
        <f t="shared" si="32"/>
        <v>91</v>
      </c>
      <c r="P97" s="71">
        <f t="shared" si="33"/>
        <v>1</v>
      </c>
      <c r="Q97" s="51">
        <v>1</v>
      </c>
      <c r="R97" s="62">
        <f t="shared" si="34"/>
        <v>1</v>
      </c>
      <c r="S97" s="70">
        <f t="shared" si="26"/>
        <v>5832</v>
      </c>
      <c r="T97" s="70">
        <f t="shared" si="35"/>
        <v>530712</v>
      </c>
      <c r="U97" s="70">
        <f t="shared" si="36"/>
        <v>3011243.8157234453</v>
      </c>
      <c r="V97" s="70">
        <f t="shared" si="37"/>
        <v>15056219.078617226</v>
      </c>
      <c r="W97" s="70">
        <f t="shared" si="38"/>
        <v>193.45452329094942</v>
      </c>
      <c r="X97" s="99">
        <f t="shared" si="39"/>
        <v>5.6739697156337998</v>
      </c>
      <c r="Y97" s="91">
        <f t="shared" si="40"/>
        <v>2.8572735716993307</v>
      </c>
    </row>
    <row r="98" spans="1:25">
      <c r="A98" s="46">
        <f t="shared" si="27"/>
        <v>6.0628662660416177</v>
      </c>
      <c r="B98" s="46">
        <f t="shared" si="28"/>
        <v>3.0666666666666669</v>
      </c>
      <c r="C98" s="83">
        <f t="shared" si="45"/>
        <v>4.55</v>
      </c>
      <c r="D98" s="87"/>
      <c r="E98" s="47">
        <f t="shared" si="25"/>
        <v>9.0918755199999151</v>
      </c>
      <c r="F98" s="59">
        <f t="shared" si="41"/>
        <v>0.19200000000000009</v>
      </c>
      <c r="G98" s="59">
        <f t="shared" si="42"/>
        <v>2.9199999999999804</v>
      </c>
      <c r="H98" s="59">
        <f t="shared" si="46"/>
        <v>1.4599999999999902</v>
      </c>
      <c r="I98" s="59">
        <v>1</v>
      </c>
      <c r="J98" s="60">
        <f t="shared" si="29"/>
        <v>1.3686399999999965</v>
      </c>
      <c r="K98" s="104">
        <f t="shared" si="30"/>
        <v>1.9982143999999815</v>
      </c>
      <c r="L98" s="49">
        <f t="shared" si="31"/>
        <v>345901.08176165173</v>
      </c>
      <c r="M98" s="46">
        <f t="shared" si="44"/>
        <v>18.400000000000009</v>
      </c>
      <c r="N98" s="50">
        <v>92</v>
      </c>
      <c r="O98" s="71">
        <f t="shared" si="32"/>
        <v>92</v>
      </c>
      <c r="P98" s="71">
        <f t="shared" si="33"/>
        <v>1</v>
      </c>
      <c r="Q98" s="51">
        <v>1</v>
      </c>
      <c r="R98" s="62">
        <f t="shared" si="34"/>
        <v>1</v>
      </c>
      <c r="S98" s="70">
        <f t="shared" si="26"/>
        <v>5832</v>
      </c>
      <c r="T98" s="70">
        <f t="shared" si="35"/>
        <v>536544</v>
      </c>
      <c r="U98" s="70">
        <f t="shared" si="36"/>
        <v>3459010.8176165172</v>
      </c>
      <c r="V98" s="70">
        <f t="shared" si="37"/>
        <v>17295054.088082585</v>
      </c>
      <c r="W98" s="70">
        <f t="shared" si="38"/>
        <v>200.47877786377617</v>
      </c>
      <c r="X98" s="99">
        <f t="shared" si="39"/>
        <v>6.4468353343183731</v>
      </c>
      <c r="Y98" s="91">
        <f t="shared" si="40"/>
        <v>3.22629810610835</v>
      </c>
    </row>
    <row r="99" spans="1:25">
      <c r="A99" s="46">
        <f t="shared" si="27"/>
        <v>6.2766727831740319</v>
      </c>
      <c r="B99" s="46">
        <f t="shared" si="28"/>
        <v>3.1</v>
      </c>
      <c r="C99" s="83">
        <f t="shared" si="45"/>
        <v>4.55</v>
      </c>
      <c r="D99" s="87"/>
      <c r="E99" s="47">
        <f t="shared" si="25"/>
        <v>9.148675217499914</v>
      </c>
      <c r="F99" s="59">
        <f t="shared" si="41"/>
        <v>0.19300000000000009</v>
      </c>
      <c r="G99" s="59">
        <f t="shared" si="42"/>
        <v>2.9299999999999802</v>
      </c>
      <c r="H99" s="59">
        <f t="shared" si="46"/>
        <v>1.4649999999999901</v>
      </c>
      <c r="I99" s="59">
        <v>1</v>
      </c>
      <c r="J99" s="60">
        <f t="shared" si="29"/>
        <v>1.3724899999999964</v>
      </c>
      <c r="K99" s="104">
        <f t="shared" si="30"/>
        <v>2.010697849999981</v>
      </c>
      <c r="L99" s="49">
        <f t="shared" si="31"/>
        <v>397336.00361130427</v>
      </c>
      <c r="M99" s="46">
        <f t="shared" si="44"/>
        <v>18.600000000000012</v>
      </c>
      <c r="N99" s="50">
        <v>93</v>
      </c>
      <c r="O99" s="71">
        <f t="shared" si="32"/>
        <v>93</v>
      </c>
      <c r="P99" s="71">
        <f t="shared" si="33"/>
        <v>1</v>
      </c>
      <c r="Q99" s="51">
        <v>1</v>
      </c>
      <c r="R99" s="62">
        <f t="shared" si="34"/>
        <v>1</v>
      </c>
      <c r="S99" s="70">
        <f t="shared" si="26"/>
        <v>5832</v>
      </c>
      <c r="T99" s="70">
        <f t="shared" si="35"/>
        <v>542376</v>
      </c>
      <c r="U99" s="70">
        <f t="shared" si="36"/>
        <v>3973360.0361130429</v>
      </c>
      <c r="V99" s="70">
        <f t="shared" si="37"/>
        <v>19866800.180565212</v>
      </c>
      <c r="W99" s="70">
        <f t="shared" si="38"/>
        <v>207.75786912306046</v>
      </c>
      <c r="X99" s="99">
        <f t="shared" si="39"/>
        <v>7.3258404430008754</v>
      </c>
      <c r="Y99" s="91">
        <f t="shared" si="40"/>
        <v>3.6434317781763901</v>
      </c>
    </row>
    <row r="100" spans="1:25">
      <c r="A100" s="46">
        <f t="shared" si="27"/>
        <v>6.4980191708499113</v>
      </c>
      <c r="B100" s="46">
        <f t="shared" si="28"/>
        <v>3.1333333333333333</v>
      </c>
      <c r="C100" s="83">
        <f t="shared" si="45"/>
        <v>4.55</v>
      </c>
      <c r="D100" s="87"/>
      <c r="E100" s="47">
        <f t="shared" si="25"/>
        <v>9.2057838599999133</v>
      </c>
      <c r="F100" s="59">
        <f t="shared" si="41"/>
        <v>0.19400000000000009</v>
      </c>
      <c r="G100" s="59">
        <f t="shared" si="42"/>
        <v>2.93999999999998</v>
      </c>
      <c r="H100" s="59">
        <f t="shared" si="46"/>
        <v>1.46999999999999</v>
      </c>
      <c r="I100" s="59">
        <v>1</v>
      </c>
      <c r="J100" s="60">
        <f t="shared" si="29"/>
        <v>1.3763599999999965</v>
      </c>
      <c r="K100" s="104">
        <f t="shared" si="30"/>
        <v>2.0232491999999809</v>
      </c>
      <c r="L100" s="49">
        <f t="shared" si="31"/>
        <v>456419.21372940112</v>
      </c>
      <c r="M100" s="46">
        <f t="shared" si="44"/>
        <v>18.800000000000011</v>
      </c>
      <c r="N100" s="50">
        <v>94</v>
      </c>
      <c r="O100" s="71">
        <f t="shared" si="32"/>
        <v>94</v>
      </c>
      <c r="P100" s="71">
        <f t="shared" si="33"/>
        <v>1</v>
      </c>
      <c r="Q100" s="51">
        <v>1</v>
      </c>
      <c r="R100" s="62">
        <f t="shared" si="34"/>
        <v>1</v>
      </c>
      <c r="S100" s="70">
        <f t="shared" si="26"/>
        <v>5832</v>
      </c>
      <c r="T100" s="70">
        <f t="shared" si="35"/>
        <v>548208</v>
      </c>
      <c r="U100" s="70">
        <f t="shared" si="36"/>
        <v>4564192.1372940112</v>
      </c>
      <c r="V100" s="70">
        <f t="shared" si="37"/>
        <v>22820960.686470054</v>
      </c>
      <c r="W100" s="70">
        <f t="shared" si="38"/>
        <v>215.30103519416039</v>
      </c>
      <c r="X100" s="99">
        <f t="shared" si="39"/>
        <v>8.325657665145366</v>
      </c>
      <c r="Y100" s="91">
        <f t="shared" si="40"/>
        <v>4.1149936770742057</v>
      </c>
    </row>
    <row r="101" spans="1:25">
      <c r="A101" s="46">
        <f t="shared" si="27"/>
        <v>6.7271713220297462</v>
      </c>
      <c r="B101" s="46">
        <f t="shared" si="28"/>
        <v>3.1666666666666665</v>
      </c>
      <c r="C101" s="83">
        <f t="shared" si="45"/>
        <v>4.55</v>
      </c>
      <c r="D101" s="87"/>
      <c r="E101" s="47">
        <f t="shared" si="25"/>
        <v>9.2632028124999106</v>
      </c>
      <c r="F101" s="59">
        <f t="shared" si="41"/>
        <v>0.19500000000000009</v>
      </c>
      <c r="G101" s="59">
        <f t="shared" si="42"/>
        <v>2.9499999999999797</v>
      </c>
      <c r="H101" s="59">
        <f t="shared" si="46"/>
        <v>1.4749999999999899</v>
      </c>
      <c r="I101" s="59">
        <v>1</v>
      </c>
      <c r="J101" s="60">
        <f t="shared" si="29"/>
        <v>1.3802499999999962</v>
      </c>
      <c r="K101" s="104">
        <f t="shared" si="30"/>
        <v>2.0358687499999806</v>
      </c>
      <c r="L101" s="49">
        <f t="shared" si="31"/>
        <v>524288.00000000338</v>
      </c>
      <c r="M101" s="46">
        <f t="shared" si="44"/>
        <v>19.000000000000011</v>
      </c>
      <c r="N101" s="50">
        <v>95</v>
      </c>
      <c r="O101" s="71">
        <f t="shared" si="32"/>
        <v>95</v>
      </c>
      <c r="P101" s="71">
        <f t="shared" si="33"/>
        <v>1</v>
      </c>
      <c r="Q101" s="51">
        <v>1</v>
      </c>
      <c r="R101" s="62">
        <f t="shared" si="34"/>
        <v>1</v>
      </c>
      <c r="S101" s="70">
        <f t="shared" si="26"/>
        <v>5832</v>
      </c>
      <c r="T101" s="70">
        <f t="shared" si="35"/>
        <v>554040</v>
      </c>
      <c r="U101" s="70">
        <f t="shared" si="36"/>
        <v>5242880.0000000335</v>
      </c>
      <c r="V101" s="70">
        <f t="shared" si="37"/>
        <v>26214400.000000168</v>
      </c>
      <c r="W101" s="70">
        <f t="shared" si="38"/>
        <v>223.11784884731989</v>
      </c>
      <c r="X101" s="99">
        <f t="shared" si="39"/>
        <v>9.4629990614396675</v>
      </c>
      <c r="Y101" s="91">
        <f t="shared" si="40"/>
        <v>4.6481380793529832</v>
      </c>
    </row>
    <row r="102" spans="1:25">
      <c r="A102" s="46">
        <f t="shared" si="27"/>
        <v>6.9644045063690241</v>
      </c>
      <c r="B102" s="46">
        <f t="shared" si="28"/>
        <v>3.2</v>
      </c>
      <c r="C102" s="83">
        <f t="shared" si="45"/>
        <v>4.55</v>
      </c>
      <c r="D102" s="87"/>
      <c r="E102" s="47">
        <f t="shared" si="25"/>
        <v>9.3209334399999086</v>
      </c>
      <c r="F102" s="59">
        <f t="shared" si="41"/>
        <v>0.19600000000000009</v>
      </c>
      <c r="G102" s="59">
        <f t="shared" si="42"/>
        <v>2.9599999999999795</v>
      </c>
      <c r="H102" s="59">
        <f t="shared" si="46"/>
        <v>1.4799999999999898</v>
      </c>
      <c r="I102" s="59">
        <v>1</v>
      </c>
      <c r="J102" s="60">
        <f t="shared" si="29"/>
        <v>1.3841599999999961</v>
      </c>
      <c r="K102" s="104">
        <f t="shared" si="30"/>
        <v>2.0485567999999801</v>
      </c>
      <c r="L102" s="49">
        <f t="shared" si="31"/>
        <v>602248.76314468938</v>
      </c>
      <c r="M102" s="46">
        <f t="shared" si="44"/>
        <v>19.20000000000001</v>
      </c>
      <c r="N102" s="50">
        <v>96</v>
      </c>
      <c r="O102" s="71">
        <f t="shared" si="32"/>
        <v>96</v>
      </c>
      <c r="P102" s="71">
        <f t="shared" si="33"/>
        <v>1</v>
      </c>
      <c r="Q102" s="51">
        <v>1</v>
      </c>
      <c r="R102" s="62">
        <f t="shared" si="34"/>
        <v>1</v>
      </c>
      <c r="S102" s="70">
        <f t="shared" si="26"/>
        <v>5832</v>
      </c>
      <c r="T102" s="70">
        <f t="shared" si="35"/>
        <v>559872</v>
      </c>
      <c r="U102" s="70">
        <f t="shared" si="36"/>
        <v>6022487.6314468943</v>
      </c>
      <c r="V102" s="70">
        <f t="shared" si="37"/>
        <v>30112438.157234468</v>
      </c>
      <c r="W102" s="70">
        <f t="shared" si="38"/>
        <v>231.21822961145162</v>
      </c>
      <c r="X102" s="99">
        <f t="shared" si="39"/>
        <v>10.756900919222419</v>
      </c>
      <c r="Y102" s="91">
        <f t="shared" si="40"/>
        <v>5.2509654207403589</v>
      </c>
    </row>
    <row r="103" spans="1:25">
      <c r="A103" s="46">
        <f t="shared" si="27"/>
        <v>7.2100037008866753</v>
      </c>
      <c r="B103" s="46">
        <f t="shared" si="28"/>
        <v>3.2333333333333334</v>
      </c>
      <c r="C103" s="83">
        <f t="shared" si="45"/>
        <v>4.55</v>
      </c>
      <c r="D103" s="87"/>
      <c r="E103" s="47">
        <f t="shared" si="25"/>
        <v>9.3789771074999084</v>
      </c>
      <c r="F103" s="59">
        <f t="shared" si="41"/>
        <v>0.19700000000000009</v>
      </c>
      <c r="G103" s="59">
        <f t="shared" si="42"/>
        <v>2.9699999999999793</v>
      </c>
      <c r="H103" s="59">
        <f t="shared" si="46"/>
        <v>1.4849999999999897</v>
      </c>
      <c r="I103" s="59">
        <v>1</v>
      </c>
      <c r="J103" s="60">
        <f t="shared" si="29"/>
        <v>1.388089999999996</v>
      </c>
      <c r="K103" s="104">
        <f t="shared" si="30"/>
        <v>2.0613136499999798</v>
      </c>
      <c r="L103" s="49">
        <f t="shared" si="31"/>
        <v>691802.16352330381</v>
      </c>
      <c r="M103" s="46">
        <f t="shared" si="44"/>
        <v>19.400000000000009</v>
      </c>
      <c r="N103" s="50">
        <v>97</v>
      </c>
      <c r="O103" s="71">
        <f t="shared" si="32"/>
        <v>97</v>
      </c>
      <c r="P103" s="71">
        <f t="shared" si="33"/>
        <v>1</v>
      </c>
      <c r="Q103" s="51">
        <v>1</v>
      </c>
      <c r="R103" s="62">
        <f t="shared" si="34"/>
        <v>1</v>
      </c>
      <c r="S103" s="70">
        <f t="shared" si="26"/>
        <v>5832</v>
      </c>
      <c r="T103" s="70">
        <f t="shared" si="35"/>
        <v>565704</v>
      </c>
      <c r="U103" s="70">
        <f t="shared" si="36"/>
        <v>6918021.6352330381</v>
      </c>
      <c r="V103" s="70">
        <f t="shared" si="37"/>
        <v>34590108.176165193</v>
      </c>
      <c r="W103" s="70">
        <f t="shared" si="38"/>
        <v>239.61245632613384</v>
      </c>
      <c r="X103" s="99">
        <f t="shared" si="39"/>
        <v>12.229048469222487</v>
      </c>
      <c r="Y103" s="91">
        <f t="shared" si="40"/>
        <v>5.932648080617235</v>
      </c>
    </row>
    <row r="104" spans="1:25">
      <c r="A104" s="46">
        <f t="shared" si="27"/>
        <v>7.4642639322944948</v>
      </c>
      <c r="B104" s="46">
        <f t="shared" si="28"/>
        <v>3.2666666666666666</v>
      </c>
      <c r="C104" s="83">
        <f t="shared" si="45"/>
        <v>4.55</v>
      </c>
      <c r="D104" s="87"/>
      <c r="E104" s="47">
        <f t="shared" si="25"/>
        <v>9.4373351799999075</v>
      </c>
      <c r="F104" s="59">
        <f t="shared" si="41"/>
        <v>0.19800000000000009</v>
      </c>
      <c r="G104" s="59">
        <f t="shared" si="42"/>
        <v>2.9799999999999791</v>
      </c>
      <c r="H104" s="59">
        <f t="shared" ref="H104:H119" si="47">H103+0.5%</f>
        <v>1.4899999999999896</v>
      </c>
      <c r="I104" s="59">
        <v>1</v>
      </c>
      <c r="J104" s="60">
        <f t="shared" si="29"/>
        <v>1.3920399999999962</v>
      </c>
      <c r="K104" s="104">
        <f t="shared" si="30"/>
        <v>2.0741395999999797</v>
      </c>
      <c r="L104" s="49">
        <f t="shared" si="31"/>
        <v>794672.00722260878</v>
      </c>
      <c r="M104" s="46">
        <f t="shared" si="44"/>
        <v>19.600000000000012</v>
      </c>
      <c r="N104" s="50">
        <v>98</v>
      </c>
      <c r="O104" s="71">
        <f t="shared" si="32"/>
        <v>98</v>
      </c>
      <c r="P104" s="71">
        <f t="shared" si="33"/>
        <v>1</v>
      </c>
      <c r="Q104" s="51">
        <v>1</v>
      </c>
      <c r="R104" s="62">
        <f t="shared" si="34"/>
        <v>1</v>
      </c>
      <c r="S104" s="70">
        <f t="shared" si="26"/>
        <v>5832</v>
      </c>
      <c r="T104" s="70">
        <f t="shared" si="35"/>
        <v>571536</v>
      </c>
      <c r="U104" s="70">
        <f t="shared" si="36"/>
        <v>7946720.0722260876</v>
      </c>
      <c r="V104" s="70">
        <f t="shared" si="37"/>
        <v>39733600.361130439</v>
      </c>
      <c r="W104" s="70">
        <f t="shared" si="38"/>
        <v>248.31118014766352</v>
      </c>
      <c r="X104" s="99">
        <f t="shared" si="39"/>
        <v>13.904146146920032</v>
      </c>
      <c r="Y104" s="91">
        <f t="shared" si="40"/>
        <v>6.7035729643849278</v>
      </c>
    </row>
    <row r="105" spans="1:25">
      <c r="A105" s="46">
        <f t="shared" si="27"/>
        <v>7.7274906313988012</v>
      </c>
      <c r="B105" s="46">
        <f t="shared" si="28"/>
        <v>3.3</v>
      </c>
      <c r="C105" s="83">
        <f t="shared" si="45"/>
        <v>4.55</v>
      </c>
      <c r="D105" s="87"/>
      <c r="E105" s="47">
        <f t="shared" si="25"/>
        <v>9.496009022499905</v>
      </c>
      <c r="F105" s="59">
        <f t="shared" si="41"/>
        <v>0.19900000000000009</v>
      </c>
      <c r="G105" s="59">
        <f t="shared" si="42"/>
        <v>2.9899999999999789</v>
      </c>
      <c r="H105" s="59">
        <f t="shared" si="47"/>
        <v>1.4949999999999894</v>
      </c>
      <c r="I105" s="59">
        <v>1</v>
      </c>
      <c r="J105" s="60">
        <f t="shared" si="29"/>
        <v>1.396009999999996</v>
      </c>
      <c r="K105" s="104">
        <f t="shared" si="30"/>
        <v>2.0870349499999792</v>
      </c>
      <c r="L105" s="49">
        <f t="shared" si="31"/>
        <v>912838.42745880282</v>
      </c>
      <c r="M105" s="46">
        <f t="shared" si="44"/>
        <v>19.800000000000011</v>
      </c>
      <c r="N105" s="50">
        <v>99</v>
      </c>
      <c r="O105" s="71">
        <f t="shared" si="32"/>
        <v>99</v>
      </c>
      <c r="P105" s="71">
        <f t="shared" si="33"/>
        <v>1</v>
      </c>
      <c r="Q105" s="51">
        <v>1</v>
      </c>
      <c r="R105" s="62">
        <f t="shared" si="34"/>
        <v>1</v>
      </c>
      <c r="S105" s="70">
        <f t="shared" si="26"/>
        <v>5832</v>
      </c>
      <c r="T105" s="70">
        <f t="shared" si="35"/>
        <v>577368</v>
      </c>
      <c r="U105" s="70">
        <f t="shared" si="36"/>
        <v>9128384.274588028</v>
      </c>
      <c r="V105" s="70">
        <f t="shared" si="37"/>
        <v>45641921.372940138</v>
      </c>
      <c r="W105" s="70">
        <f t="shared" si="38"/>
        <v>257.32543802558007</v>
      </c>
      <c r="X105" s="99">
        <f t="shared" si="39"/>
        <v>15.810339808558888</v>
      </c>
      <c r="Y105" s="91">
        <f t="shared" si="40"/>
        <v>7.5755031359484644</v>
      </c>
    </row>
    <row r="106" spans="1:25">
      <c r="A106" s="46">
        <f t="shared" si="27"/>
        <v>8.0000000000000373</v>
      </c>
      <c r="B106" s="46">
        <f t="shared" si="28"/>
        <v>3.3333333333333335</v>
      </c>
      <c r="C106" s="83">
        <f t="shared" si="45"/>
        <v>4.55</v>
      </c>
      <c r="D106" s="87"/>
      <c r="E106" s="47">
        <f t="shared" si="25"/>
        <v>9.5549999999999038</v>
      </c>
      <c r="F106" s="59">
        <f t="shared" si="41"/>
        <v>0.20000000000000009</v>
      </c>
      <c r="G106" s="59">
        <f t="shared" si="42"/>
        <v>2.9999999999999787</v>
      </c>
      <c r="H106" s="59">
        <f t="shared" si="47"/>
        <v>1.4999999999999893</v>
      </c>
      <c r="I106" s="59">
        <v>1</v>
      </c>
      <c r="J106" s="60">
        <f t="shared" si="29"/>
        <v>1.3999999999999959</v>
      </c>
      <c r="K106" s="104">
        <f t="shared" si="30"/>
        <v>2.0999999999999788</v>
      </c>
      <c r="L106" s="49">
        <f t="shared" si="31"/>
        <v>1048576.000000007</v>
      </c>
      <c r="M106" s="46">
        <f t="shared" si="44"/>
        <v>20.000000000000011</v>
      </c>
      <c r="N106" s="50">
        <v>100</v>
      </c>
      <c r="O106" s="71">
        <f t="shared" si="32"/>
        <v>100</v>
      </c>
      <c r="P106" s="71">
        <f t="shared" si="33"/>
        <v>1</v>
      </c>
      <c r="Q106" s="51">
        <v>4</v>
      </c>
      <c r="R106" s="62">
        <f t="shared" si="34"/>
        <v>1</v>
      </c>
      <c r="S106" s="70">
        <f t="shared" si="26"/>
        <v>23328</v>
      </c>
      <c r="T106" s="70">
        <f t="shared" si="35"/>
        <v>2332800</v>
      </c>
      <c r="U106" s="70">
        <f t="shared" si="36"/>
        <v>10485760.000000071</v>
      </c>
      <c r="V106" s="70">
        <f t="shared" si="37"/>
        <v>52428800.00000035</v>
      </c>
      <c r="W106" s="70">
        <f t="shared" si="38"/>
        <v>266.66666666666794</v>
      </c>
      <c r="X106" s="99">
        <f t="shared" si="39"/>
        <v>4.4949245541838438</v>
      </c>
      <c r="Y106" s="91">
        <f t="shared" si="40"/>
        <v>2.1404402638970903</v>
      </c>
    </row>
    <row r="107" spans="1:25">
      <c r="A107" s="46">
        <f t="shared" si="27"/>
        <v>8.2821193907310597</v>
      </c>
      <c r="B107" s="46">
        <f t="shared" si="28"/>
        <v>3.3666666666666667</v>
      </c>
      <c r="C107" s="83">
        <f t="shared" si="45"/>
        <v>4.55</v>
      </c>
      <c r="D107" s="87"/>
      <c r="E107" s="47">
        <f t="shared" si="25"/>
        <v>9.6143094774999032</v>
      </c>
      <c r="F107" s="59">
        <f t="shared" si="41"/>
        <v>0.2010000000000001</v>
      </c>
      <c r="G107" s="59">
        <f t="shared" si="42"/>
        <v>3.0099999999999785</v>
      </c>
      <c r="H107" s="59">
        <f t="shared" si="47"/>
        <v>1.5049999999999892</v>
      </c>
      <c r="I107" s="59">
        <v>1</v>
      </c>
      <c r="J107" s="60">
        <f t="shared" si="29"/>
        <v>1.404009999999996</v>
      </c>
      <c r="K107" s="104">
        <f t="shared" si="30"/>
        <v>2.1130350499999788</v>
      </c>
      <c r="L107" s="49">
        <f t="shared" si="31"/>
        <v>1204497.526289379</v>
      </c>
      <c r="M107" s="46">
        <f t="shared" si="44"/>
        <v>20.20000000000001</v>
      </c>
      <c r="N107" s="50">
        <v>101</v>
      </c>
      <c r="O107" s="71">
        <f t="shared" si="32"/>
        <v>101</v>
      </c>
      <c r="P107" s="71">
        <f t="shared" si="33"/>
        <v>1</v>
      </c>
      <c r="Q107" s="51">
        <v>1</v>
      </c>
      <c r="R107" s="62">
        <f t="shared" si="34"/>
        <v>1</v>
      </c>
      <c r="S107" s="70">
        <f t="shared" si="26"/>
        <v>23328</v>
      </c>
      <c r="T107" s="70">
        <f t="shared" si="35"/>
        <v>2356128</v>
      </c>
      <c r="U107" s="70">
        <f t="shared" si="36"/>
        <v>12044975.26289379</v>
      </c>
      <c r="V107" s="70">
        <f t="shared" si="37"/>
        <v>60224876.31446895</v>
      </c>
      <c r="W107" s="70">
        <f t="shared" si="38"/>
        <v>276.34671700405971</v>
      </c>
      <c r="X107" s="99">
        <f t="shared" si="39"/>
        <v>5.1121905358680815</v>
      </c>
      <c r="Y107" s="91">
        <f t="shared" si="40"/>
        <v>2.4193590806116219</v>
      </c>
    </row>
    <row r="108" spans="1:25">
      <c r="A108" s="46">
        <f t="shared" si="27"/>
        <v>8.5741877002903877</v>
      </c>
      <c r="B108" s="46">
        <f t="shared" si="28"/>
        <v>3.4</v>
      </c>
      <c r="C108" s="83">
        <f t="shared" si="45"/>
        <v>6.06</v>
      </c>
      <c r="D108" s="86">
        <f>1+N108/200</f>
        <v>1.51</v>
      </c>
      <c r="E108" s="47">
        <f t="shared" si="25"/>
        <v>12.884410823999868</v>
      </c>
      <c r="F108" s="59">
        <f t="shared" si="41"/>
        <v>0.2020000000000001</v>
      </c>
      <c r="G108" s="59">
        <f t="shared" si="42"/>
        <v>3.0199999999999783</v>
      </c>
      <c r="H108" s="59">
        <f t="shared" si="47"/>
        <v>1.5099999999999891</v>
      </c>
      <c r="I108" s="59">
        <v>1</v>
      </c>
      <c r="J108" s="60">
        <f t="shared" si="29"/>
        <v>1.4080399999999957</v>
      </c>
      <c r="K108" s="104">
        <f t="shared" si="30"/>
        <v>2.1261403999999784</v>
      </c>
      <c r="L108" s="49">
        <f t="shared" si="31"/>
        <v>1383604.3270466076</v>
      </c>
      <c r="M108" s="46">
        <f t="shared" si="44"/>
        <v>20.400000000000009</v>
      </c>
      <c r="N108" s="50">
        <v>102</v>
      </c>
      <c r="O108" s="71">
        <f t="shared" si="32"/>
        <v>102</v>
      </c>
      <c r="P108" s="71">
        <f t="shared" si="33"/>
        <v>1</v>
      </c>
      <c r="Q108" s="51">
        <v>1</v>
      </c>
      <c r="R108" s="62">
        <f t="shared" si="34"/>
        <v>1</v>
      </c>
      <c r="S108" s="70">
        <f t="shared" si="26"/>
        <v>23328</v>
      </c>
      <c r="T108" s="70">
        <f t="shared" si="35"/>
        <v>2379456</v>
      </c>
      <c r="U108" s="70">
        <f t="shared" si="36"/>
        <v>13836043.270466076</v>
      </c>
      <c r="V108" s="70">
        <f t="shared" si="37"/>
        <v>69180216.352330387</v>
      </c>
      <c r="W108" s="70">
        <f t="shared" si="38"/>
        <v>286.37786918969891</v>
      </c>
      <c r="X108" s="99">
        <f t="shared" si="39"/>
        <v>5.8147926544832416</v>
      </c>
      <c r="Y108" s="91">
        <f t="shared" si="40"/>
        <v>2.7349053028122228</v>
      </c>
    </row>
    <row r="109" spans="1:25">
      <c r="A109" s="46">
        <f t="shared" si="27"/>
        <v>8.8765557765428067</v>
      </c>
      <c r="B109" s="46">
        <f t="shared" si="28"/>
        <v>3.4333333333333331</v>
      </c>
      <c r="C109" s="83">
        <f t="shared" si="45"/>
        <v>6.06</v>
      </c>
      <c r="D109" s="87"/>
      <c r="E109" s="47">
        <f t="shared" si="25"/>
        <v>12.964257080999865</v>
      </c>
      <c r="F109" s="59">
        <f t="shared" si="41"/>
        <v>0.2030000000000001</v>
      </c>
      <c r="G109" s="59">
        <f t="shared" si="42"/>
        <v>3.029999999999978</v>
      </c>
      <c r="H109" s="59">
        <f t="shared" si="47"/>
        <v>1.514999999999989</v>
      </c>
      <c r="I109" s="59">
        <v>1</v>
      </c>
      <c r="J109" s="60">
        <f t="shared" si="29"/>
        <v>1.4120899999999956</v>
      </c>
      <c r="K109" s="104">
        <f t="shared" si="30"/>
        <v>2.1393163499999779</v>
      </c>
      <c r="L109" s="49">
        <f t="shared" si="31"/>
        <v>1589344.0144452183</v>
      </c>
      <c r="M109" s="46">
        <f t="shared" si="44"/>
        <v>20.600000000000012</v>
      </c>
      <c r="N109" s="50">
        <v>103</v>
      </c>
      <c r="O109" s="71">
        <f t="shared" si="32"/>
        <v>103</v>
      </c>
      <c r="P109" s="71">
        <f t="shared" si="33"/>
        <v>1</v>
      </c>
      <c r="Q109" s="51">
        <v>1</v>
      </c>
      <c r="R109" s="62">
        <f t="shared" si="34"/>
        <v>1</v>
      </c>
      <c r="S109" s="70">
        <f t="shared" si="26"/>
        <v>23328</v>
      </c>
      <c r="T109" s="70">
        <f t="shared" si="35"/>
        <v>2402784</v>
      </c>
      <c r="U109" s="70">
        <f t="shared" si="36"/>
        <v>15893440.144452183</v>
      </c>
      <c r="V109" s="70">
        <f t="shared" si="37"/>
        <v>79467200.722260907</v>
      </c>
      <c r="W109" s="70">
        <f t="shared" si="38"/>
        <v>296.77284812908113</v>
      </c>
      <c r="X109" s="99">
        <f t="shared" si="39"/>
        <v>6.6145937980493388</v>
      </c>
      <c r="Y109" s="91">
        <f t="shared" si="40"/>
        <v>3.0919194340048901</v>
      </c>
    </row>
    <row r="110" spans="1:25">
      <c r="A110" s="46">
        <f t="shared" si="27"/>
        <v>9.189586839976327</v>
      </c>
      <c r="B110" s="46">
        <f t="shared" si="28"/>
        <v>3.4666666666666668</v>
      </c>
      <c r="C110" s="83">
        <f t="shared" si="45"/>
        <v>6.06</v>
      </c>
      <c r="D110" s="87"/>
      <c r="E110" s="47">
        <f t="shared" si="25"/>
        <v>13.044532991999864</v>
      </c>
      <c r="F110" s="59">
        <f t="shared" si="41"/>
        <v>0.2040000000000001</v>
      </c>
      <c r="G110" s="59">
        <f t="shared" si="42"/>
        <v>3.0399999999999778</v>
      </c>
      <c r="H110" s="59">
        <f t="shared" si="47"/>
        <v>1.5199999999999889</v>
      </c>
      <c r="I110" s="59">
        <v>1</v>
      </c>
      <c r="J110" s="60">
        <f t="shared" si="29"/>
        <v>1.4161599999999956</v>
      </c>
      <c r="K110" s="104">
        <f t="shared" si="30"/>
        <v>2.1525631999999777</v>
      </c>
      <c r="L110" s="49">
        <f t="shared" si="31"/>
        <v>1825676.8549176061</v>
      </c>
      <c r="M110" s="46">
        <f t="shared" si="44"/>
        <v>20.800000000000011</v>
      </c>
      <c r="N110" s="50">
        <v>104</v>
      </c>
      <c r="O110" s="71">
        <f t="shared" si="32"/>
        <v>104</v>
      </c>
      <c r="P110" s="71">
        <f t="shared" si="33"/>
        <v>1</v>
      </c>
      <c r="Q110" s="51">
        <v>1</v>
      </c>
      <c r="R110" s="62">
        <f t="shared" si="34"/>
        <v>1</v>
      </c>
      <c r="S110" s="70">
        <f t="shared" si="26"/>
        <v>23328</v>
      </c>
      <c r="T110" s="70">
        <f t="shared" si="35"/>
        <v>2426112</v>
      </c>
      <c r="U110" s="70">
        <f t="shared" si="36"/>
        <v>18256768.54917606</v>
      </c>
      <c r="V110" s="70">
        <f t="shared" si="37"/>
        <v>91283842.745880306</v>
      </c>
      <c r="W110" s="70">
        <f t="shared" si="38"/>
        <v>307.54483957787443</v>
      </c>
      <c r="X110" s="99">
        <f t="shared" si="39"/>
        <v>7.5251136588813949</v>
      </c>
      <c r="Y110" s="91">
        <f t="shared" si="40"/>
        <v>3.4958851191367915</v>
      </c>
    </row>
    <row r="111" spans="1:25">
      <c r="A111" s="46">
        <f t="shared" si="27"/>
        <v>9.513656920021818</v>
      </c>
      <c r="B111" s="46">
        <f t="shared" si="28"/>
        <v>3.5</v>
      </c>
      <c r="C111" s="83">
        <f t="shared" si="45"/>
        <v>6.06</v>
      </c>
      <c r="D111" s="87"/>
      <c r="E111" s="47">
        <f t="shared" si="25"/>
        <v>13.125240374999864</v>
      </c>
      <c r="F111" s="59">
        <f t="shared" si="41"/>
        <v>0.2050000000000001</v>
      </c>
      <c r="G111" s="59">
        <f t="shared" si="42"/>
        <v>3.0499999999999776</v>
      </c>
      <c r="H111" s="59">
        <f t="shared" si="47"/>
        <v>1.5249999999999888</v>
      </c>
      <c r="I111" s="59">
        <v>1</v>
      </c>
      <c r="J111" s="60">
        <f t="shared" si="29"/>
        <v>1.4202499999999958</v>
      </c>
      <c r="K111" s="104">
        <f t="shared" si="30"/>
        <v>2.1658812499999778</v>
      </c>
      <c r="L111" s="49">
        <f t="shared" si="31"/>
        <v>2097152.0000000149</v>
      </c>
      <c r="M111" s="46">
        <f t="shared" si="44"/>
        <v>21.000000000000011</v>
      </c>
      <c r="N111" s="50">
        <v>105</v>
      </c>
      <c r="O111" s="71">
        <f t="shared" si="32"/>
        <v>105</v>
      </c>
      <c r="P111" s="71">
        <f t="shared" si="33"/>
        <v>1</v>
      </c>
      <c r="Q111" s="51">
        <v>1</v>
      </c>
      <c r="R111" s="62">
        <f t="shared" si="34"/>
        <v>1</v>
      </c>
      <c r="S111" s="70">
        <f t="shared" si="26"/>
        <v>23328</v>
      </c>
      <c r="T111" s="70">
        <f t="shared" si="35"/>
        <v>2449440</v>
      </c>
      <c r="U111" s="70">
        <f t="shared" si="36"/>
        <v>20971520.000000149</v>
      </c>
      <c r="V111" s="70">
        <f t="shared" si="37"/>
        <v>104857600.00000075</v>
      </c>
      <c r="W111" s="70">
        <f t="shared" si="38"/>
        <v>318.70750682073088</v>
      </c>
      <c r="X111" s="99">
        <f t="shared" si="39"/>
        <v>8.5617610555882777</v>
      </c>
      <c r="Y111" s="91">
        <f t="shared" si="40"/>
        <v>3.9530149935913457</v>
      </c>
    </row>
    <row r="112" spans="1:25">
      <c r="A112" s="46">
        <f t="shared" si="27"/>
        <v>9.849155306759382</v>
      </c>
      <c r="B112" s="46">
        <f t="shared" si="28"/>
        <v>3.5333333333333332</v>
      </c>
      <c r="C112" s="83">
        <f t="shared" si="45"/>
        <v>6.06</v>
      </c>
      <c r="D112" s="87"/>
      <c r="E112" s="47">
        <f t="shared" si="25"/>
        <v>13.20638104799986</v>
      </c>
      <c r="F112" s="59">
        <f t="shared" si="41"/>
        <v>0.2060000000000001</v>
      </c>
      <c r="G112" s="59">
        <f t="shared" si="42"/>
        <v>3.0599999999999774</v>
      </c>
      <c r="H112" s="59">
        <f t="shared" si="47"/>
        <v>1.5299999999999887</v>
      </c>
      <c r="I112" s="59">
        <v>1</v>
      </c>
      <c r="J112" s="60">
        <f t="shared" si="29"/>
        <v>1.4243599999999956</v>
      </c>
      <c r="K112" s="104">
        <f t="shared" si="30"/>
        <v>2.1792707999999772</v>
      </c>
      <c r="L112" s="49">
        <f t="shared" si="31"/>
        <v>2408995.0525787589</v>
      </c>
      <c r="M112" s="46">
        <f t="shared" si="44"/>
        <v>21.20000000000001</v>
      </c>
      <c r="N112" s="50">
        <v>106</v>
      </c>
      <c r="O112" s="71">
        <f t="shared" si="32"/>
        <v>106</v>
      </c>
      <c r="P112" s="71">
        <f t="shared" si="33"/>
        <v>1</v>
      </c>
      <c r="Q112" s="51">
        <v>1</v>
      </c>
      <c r="R112" s="62">
        <f t="shared" si="34"/>
        <v>1</v>
      </c>
      <c r="S112" s="70">
        <f t="shared" si="26"/>
        <v>23328</v>
      </c>
      <c r="T112" s="70">
        <f t="shared" si="35"/>
        <v>2472768</v>
      </c>
      <c r="U112" s="70">
        <f t="shared" si="36"/>
        <v>24089950.525787588</v>
      </c>
      <c r="V112" s="70">
        <f t="shared" si="37"/>
        <v>120449752.62893794</v>
      </c>
      <c r="W112" s="70">
        <f t="shared" si="38"/>
        <v>330.27500795333128</v>
      </c>
      <c r="X112" s="99">
        <f t="shared" si="39"/>
        <v>9.7420989457108753</v>
      </c>
      <c r="Y112" s="91">
        <f t="shared" si="40"/>
        <v>4.4703480383029852</v>
      </c>
    </row>
    <row r="113" spans="1:25">
      <c r="A113" s="46">
        <f t="shared" si="27"/>
        <v>10.196485018554151</v>
      </c>
      <c r="B113" s="46">
        <f t="shared" si="28"/>
        <v>3.5666666666666669</v>
      </c>
      <c r="C113" s="83">
        <f t="shared" si="45"/>
        <v>6.06</v>
      </c>
      <c r="D113" s="87"/>
      <c r="E113" s="47">
        <f t="shared" si="25"/>
        <v>13.287956828999858</v>
      </c>
      <c r="F113" s="59">
        <f t="shared" si="41"/>
        <v>0.2070000000000001</v>
      </c>
      <c r="G113" s="59">
        <f t="shared" si="42"/>
        <v>3.0699999999999772</v>
      </c>
      <c r="H113" s="59">
        <f t="shared" si="47"/>
        <v>1.5349999999999886</v>
      </c>
      <c r="I113" s="59">
        <v>1</v>
      </c>
      <c r="J113" s="60">
        <f t="shared" si="29"/>
        <v>1.4284899999999956</v>
      </c>
      <c r="K113" s="104">
        <f t="shared" si="30"/>
        <v>2.1927321499999768</v>
      </c>
      <c r="L113" s="49">
        <f t="shared" si="31"/>
        <v>2767208.6540932166</v>
      </c>
      <c r="M113" s="46">
        <f t="shared" si="44"/>
        <v>21.400000000000013</v>
      </c>
      <c r="N113" s="50">
        <v>107</v>
      </c>
      <c r="O113" s="71">
        <f t="shared" si="32"/>
        <v>107</v>
      </c>
      <c r="P113" s="71">
        <f t="shared" si="33"/>
        <v>1</v>
      </c>
      <c r="Q113" s="51">
        <v>1</v>
      </c>
      <c r="R113" s="62">
        <f t="shared" si="34"/>
        <v>1</v>
      </c>
      <c r="S113" s="70">
        <f t="shared" si="26"/>
        <v>23328</v>
      </c>
      <c r="T113" s="70">
        <f t="shared" si="35"/>
        <v>2496096</v>
      </c>
      <c r="U113" s="70">
        <f t="shared" si="36"/>
        <v>27672086.540932167</v>
      </c>
      <c r="V113" s="70">
        <f t="shared" si="37"/>
        <v>138360432.70466083</v>
      </c>
      <c r="W113" s="70">
        <f t="shared" si="38"/>
        <v>342.26201378946769</v>
      </c>
      <c r="X113" s="99">
        <f t="shared" si="39"/>
        <v>11.086146743126934</v>
      </c>
      <c r="Y113" s="91">
        <f t="shared" si="40"/>
        <v>5.0558599887027018</v>
      </c>
    </row>
    <row r="114" spans="1:25">
      <c r="A114" s="46">
        <f t="shared" si="27"/>
        <v>10.55606328618321</v>
      </c>
      <c r="B114" s="46">
        <f t="shared" si="28"/>
        <v>3.6</v>
      </c>
      <c r="C114" s="83">
        <f t="shared" si="45"/>
        <v>6.06</v>
      </c>
      <c r="D114" s="87"/>
      <c r="E114" s="47">
        <f t="shared" si="25"/>
        <v>13.369969535999857</v>
      </c>
      <c r="F114" s="59">
        <f t="shared" si="41"/>
        <v>0.2080000000000001</v>
      </c>
      <c r="G114" s="59">
        <f t="shared" si="42"/>
        <v>3.079999999999977</v>
      </c>
      <c r="H114" s="59">
        <f t="shared" si="47"/>
        <v>1.5399999999999885</v>
      </c>
      <c r="I114" s="59">
        <v>1</v>
      </c>
      <c r="J114" s="60">
        <f t="shared" si="29"/>
        <v>1.4326399999999955</v>
      </c>
      <c r="K114" s="104">
        <f t="shared" si="30"/>
        <v>2.2062655999999765</v>
      </c>
      <c r="L114" s="49">
        <f t="shared" si="31"/>
        <v>3178688.0288904374</v>
      </c>
      <c r="M114" s="46">
        <f t="shared" si="44"/>
        <v>21.600000000000012</v>
      </c>
      <c r="N114" s="50">
        <v>108</v>
      </c>
      <c r="O114" s="71">
        <f t="shared" si="32"/>
        <v>108</v>
      </c>
      <c r="P114" s="71">
        <f t="shared" si="33"/>
        <v>1</v>
      </c>
      <c r="Q114" s="51">
        <v>1</v>
      </c>
      <c r="R114" s="62">
        <f t="shared" si="34"/>
        <v>1</v>
      </c>
      <c r="S114" s="70">
        <f t="shared" si="26"/>
        <v>23328</v>
      </c>
      <c r="T114" s="70">
        <f t="shared" si="35"/>
        <v>2519424</v>
      </c>
      <c r="U114" s="70">
        <f t="shared" si="36"/>
        <v>31786880.288904376</v>
      </c>
      <c r="V114" s="70">
        <f t="shared" si="37"/>
        <v>158934401.44452187</v>
      </c>
      <c r="W114" s="70">
        <f t="shared" si="38"/>
        <v>354.68372641575587</v>
      </c>
      <c r="X114" s="99">
        <f t="shared" si="39"/>
        <v>12.616725207390409</v>
      </c>
      <c r="Y114" s="91">
        <f t="shared" si="40"/>
        <v>5.7185885540664474</v>
      </c>
    </row>
    <row r="115" spans="1:25">
      <c r="A115" s="46">
        <f t="shared" si="27"/>
        <v>10.928322054035224</v>
      </c>
      <c r="B115" s="46">
        <f t="shared" si="28"/>
        <v>3.6333333333333333</v>
      </c>
      <c r="C115" s="83">
        <f t="shared" si="45"/>
        <v>6.06</v>
      </c>
      <c r="D115" s="87"/>
      <c r="E115" s="47">
        <f t="shared" si="25"/>
        <v>13.452420986999856</v>
      </c>
      <c r="F115" s="59">
        <f t="shared" si="41"/>
        <v>0.2090000000000001</v>
      </c>
      <c r="G115" s="59">
        <f t="shared" si="42"/>
        <v>3.0899999999999768</v>
      </c>
      <c r="H115" s="59">
        <f t="shared" si="47"/>
        <v>1.5449999999999884</v>
      </c>
      <c r="I115" s="59">
        <v>1</v>
      </c>
      <c r="J115" s="60">
        <f t="shared" si="29"/>
        <v>1.4368099999999955</v>
      </c>
      <c r="K115" s="104">
        <f t="shared" si="30"/>
        <v>2.2198714499999763</v>
      </c>
      <c r="L115" s="49">
        <f t="shared" si="31"/>
        <v>3651353.7098352131</v>
      </c>
      <c r="M115" s="46">
        <f t="shared" si="44"/>
        <v>21.800000000000011</v>
      </c>
      <c r="N115" s="50">
        <v>109</v>
      </c>
      <c r="O115" s="71">
        <f t="shared" si="32"/>
        <v>109</v>
      </c>
      <c r="P115" s="71">
        <f t="shared" si="33"/>
        <v>1</v>
      </c>
      <c r="Q115" s="51">
        <v>1</v>
      </c>
      <c r="R115" s="62">
        <f t="shared" si="34"/>
        <v>1</v>
      </c>
      <c r="S115" s="70">
        <f t="shared" si="26"/>
        <v>23328</v>
      </c>
      <c r="T115" s="70">
        <f t="shared" si="35"/>
        <v>2542752</v>
      </c>
      <c r="U115" s="70">
        <f t="shared" si="36"/>
        <v>36513537.098352134</v>
      </c>
      <c r="V115" s="70">
        <f t="shared" si="37"/>
        <v>182567685.49176067</v>
      </c>
      <c r="W115" s="70">
        <f t="shared" si="38"/>
        <v>367.5558984173847</v>
      </c>
      <c r="X115" s="99">
        <f t="shared" si="39"/>
        <v>14.359849917865422</v>
      </c>
      <c r="Y115" s="91">
        <f t="shared" si="40"/>
        <v>6.4687754409677982</v>
      </c>
    </row>
    <row r="116" spans="1:25">
      <c r="A116" s="46">
        <f t="shared" si="27"/>
        <v>11.313708498984823</v>
      </c>
      <c r="B116" s="46">
        <f t="shared" si="28"/>
        <v>3.6666666666666665</v>
      </c>
      <c r="C116" s="83">
        <f t="shared" si="45"/>
        <v>6.06</v>
      </c>
      <c r="D116" s="87"/>
      <c r="E116" s="47">
        <f t="shared" si="25"/>
        <v>13.535312999999855</v>
      </c>
      <c r="F116" s="59">
        <f t="shared" si="41"/>
        <v>0.2100000000000001</v>
      </c>
      <c r="G116" s="59">
        <f t="shared" si="42"/>
        <v>3.0999999999999766</v>
      </c>
      <c r="H116" s="59">
        <f t="shared" si="47"/>
        <v>1.5499999999999883</v>
      </c>
      <c r="I116" s="59">
        <v>1</v>
      </c>
      <c r="J116" s="60">
        <f t="shared" si="29"/>
        <v>1.4409999999999954</v>
      </c>
      <c r="K116" s="104">
        <f t="shared" si="30"/>
        <v>2.2335499999999762</v>
      </c>
      <c r="L116" s="49">
        <f t="shared" si="31"/>
        <v>4194304.0000000307</v>
      </c>
      <c r="M116" s="46">
        <f t="shared" si="44"/>
        <v>22.000000000000011</v>
      </c>
      <c r="N116" s="50">
        <v>110</v>
      </c>
      <c r="O116" s="71">
        <f t="shared" si="32"/>
        <v>110</v>
      </c>
      <c r="P116" s="71">
        <f t="shared" si="33"/>
        <v>1</v>
      </c>
      <c r="Q116" s="51">
        <v>4</v>
      </c>
      <c r="R116" s="62">
        <f t="shared" si="34"/>
        <v>1</v>
      </c>
      <c r="S116" s="70">
        <f t="shared" si="26"/>
        <v>93312</v>
      </c>
      <c r="T116" s="70">
        <f t="shared" si="35"/>
        <v>10264320</v>
      </c>
      <c r="U116" s="70">
        <f t="shared" si="36"/>
        <v>41943040.000000305</v>
      </c>
      <c r="V116" s="70">
        <f t="shared" si="37"/>
        <v>209715200.00000155</v>
      </c>
      <c r="W116" s="70">
        <f t="shared" si="38"/>
        <v>380.89485279915567</v>
      </c>
      <c r="X116" s="99">
        <f t="shared" si="39"/>
        <v>4.0862950492580419</v>
      </c>
      <c r="Y116" s="91">
        <f t="shared" si="40"/>
        <v>1.829506860942484</v>
      </c>
    </row>
    <row r="117" spans="1:25">
      <c r="A117" s="46">
        <f t="shared" si="27"/>
        <v>11.712685567565071</v>
      </c>
      <c r="B117" s="46">
        <f t="shared" si="28"/>
        <v>3.7</v>
      </c>
      <c r="C117" s="83">
        <f t="shared" si="45"/>
        <v>6.06</v>
      </c>
      <c r="D117" s="87"/>
      <c r="E117" s="47">
        <f t="shared" si="25"/>
        <v>13.618647392999851</v>
      </c>
      <c r="F117" s="59">
        <f t="shared" si="41"/>
        <v>0.2110000000000001</v>
      </c>
      <c r="G117" s="59">
        <f t="shared" si="42"/>
        <v>3.1099999999999763</v>
      </c>
      <c r="H117" s="59">
        <f t="shared" si="47"/>
        <v>1.5549999999999882</v>
      </c>
      <c r="I117" s="59">
        <v>1</v>
      </c>
      <c r="J117" s="60">
        <f t="shared" si="29"/>
        <v>1.4452099999999952</v>
      </c>
      <c r="K117" s="104">
        <f t="shared" si="30"/>
        <v>2.2473015499999756</v>
      </c>
      <c r="L117" s="49">
        <f t="shared" si="31"/>
        <v>4817990.1051575188</v>
      </c>
      <c r="M117" s="46">
        <f t="shared" si="44"/>
        <v>22.20000000000001</v>
      </c>
      <c r="N117" s="50">
        <v>111</v>
      </c>
      <c r="O117" s="71">
        <f t="shared" si="32"/>
        <v>111</v>
      </c>
      <c r="P117" s="71">
        <f t="shared" si="33"/>
        <v>1</v>
      </c>
      <c r="Q117" s="51">
        <v>1</v>
      </c>
      <c r="R117" s="62">
        <f t="shared" si="34"/>
        <v>1</v>
      </c>
      <c r="S117" s="70">
        <f t="shared" si="26"/>
        <v>93312</v>
      </c>
      <c r="T117" s="70">
        <f t="shared" si="35"/>
        <v>10357632</v>
      </c>
      <c r="U117" s="70">
        <f t="shared" si="36"/>
        <v>48179901.051575184</v>
      </c>
      <c r="V117" s="70">
        <f t="shared" si="37"/>
        <v>240899505.25787595</v>
      </c>
      <c r="W117" s="70">
        <f t="shared" si="38"/>
        <v>394.71750362694291</v>
      </c>
      <c r="X117" s="99">
        <f t="shared" si="39"/>
        <v>4.6516328299340222</v>
      </c>
      <c r="Y117" s="91">
        <f t="shared" si="40"/>
        <v>2.0698747926970782</v>
      </c>
    </row>
    <row r="118" spans="1:25">
      <c r="A118" s="46">
        <f t="shared" si="27"/>
        <v>12.125732532083255</v>
      </c>
      <c r="B118" s="46">
        <f t="shared" si="28"/>
        <v>3.7333333333333334</v>
      </c>
      <c r="C118" s="83">
        <f t="shared" si="45"/>
        <v>6.06</v>
      </c>
      <c r="D118" s="87"/>
      <c r="E118" s="47">
        <f t="shared" si="25"/>
        <v>13.70242598399985</v>
      </c>
      <c r="F118" s="59">
        <f t="shared" si="41"/>
        <v>0.21200000000000011</v>
      </c>
      <c r="G118" s="59">
        <f t="shared" si="42"/>
        <v>3.1199999999999761</v>
      </c>
      <c r="H118" s="59">
        <f t="shared" si="47"/>
        <v>1.5599999999999881</v>
      </c>
      <c r="I118" s="59">
        <v>1</v>
      </c>
      <c r="J118" s="60">
        <f t="shared" si="29"/>
        <v>1.4494399999999952</v>
      </c>
      <c r="K118" s="104">
        <f t="shared" si="30"/>
        <v>2.2611263999999753</v>
      </c>
      <c r="L118" s="49">
        <f t="shared" si="31"/>
        <v>5534417.3081864351</v>
      </c>
      <c r="M118" s="46">
        <f t="shared" si="44"/>
        <v>22.400000000000013</v>
      </c>
      <c r="N118" s="50">
        <v>112</v>
      </c>
      <c r="O118" s="71">
        <f t="shared" si="32"/>
        <v>112</v>
      </c>
      <c r="P118" s="71">
        <f t="shared" si="33"/>
        <v>1</v>
      </c>
      <c r="Q118" s="51">
        <v>1</v>
      </c>
      <c r="R118" s="62">
        <f t="shared" si="34"/>
        <v>1</v>
      </c>
      <c r="S118" s="70">
        <f t="shared" si="26"/>
        <v>93312</v>
      </c>
      <c r="T118" s="70">
        <f t="shared" si="35"/>
        <v>10450944</v>
      </c>
      <c r="U118" s="70">
        <f t="shared" si="36"/>
        <v>55344173.08186435</v>
      </c>
      <c r="V118" s="70">
        <f t="shared" si="37"/>
        <v>276720865.40932178</v>
      </c>
      <c r="W118" s="70">
        <f t="shared" si="38"/>
        <v>409.04137741560845</v>
      </c>
      <c r="X118" s="99">
        <f t="shared" si="39"/>
        <v>5.2956147389043853</v>
      </c>
      <c r="Y118" s="91">
        <f t="shared" si="40"/>
        <v>2.3420250804662857</v>
      </c>
    </row>
    <row r="119" spans="1:25">
      <c r="A119" s="46">
        <f t="shared" si="27"/>
        <v>12.553345566348085</v>
      </c>
      <c r="B119" s="46">
        <f t="shared" si="28"/>
        <v>3.7666666666666666</v>
      </c>
      <c r="C119" s="83">
        <f t="shared" si="45"/>
        <v>6.06</v>
      </c>
      <c r="D119" s="87"/>
      <c r="E119" s="47">
        <f t="shared" si="25"/>
        <v>13.786650590999844</v>
      </c>
      <c r="F119" s="59">
        <f t="shared" si="41"/>
        <v>0.21300000000000011</v>
      </c>
      <c r="G119" s="59">
        <f t="shared" si="42"/>
        <v>3.1299999999999759</v>
      </c>
      <c r="H119" s="59">
        <f t="shared" si="47"/>
        <v>1.564999999999988</v>
      </c>
      <c r="I119" s="59">
        <v>1</v>
      </c>
      <c r="J119" s="60">
        <f t="shared" si="29"/>
        <v>1.453689999999995</v>
      </c>
      <c r="K119" s="104">
        <f t="shared" si="30"/>
        <v>2.2750248499999746</v>
      </c>
      <c r="L119" s="49">
        <f t="shared" si="31"/>
        <v>6357376.0577808768</v>
      </c>
      <c r="M119" s="46">
        <f t="shared" si="44"/>
        <v>22.600000000000012</v>
      </c>
      <c r="N119" s="50">
        <v>113</v>
      </c>
      <c r="O119" s="71">
        <f t="shared" si="32"/>
        <v>113</v>
      </c>
      <c r="P119" s="71">
        <f t="shared" si="33"/>
        <v>1</v>
      </c>
      <c r="Q119" s="51">
        <v>1</v>
      </c>
      <c r="R119" s="62">
        <f t="shared" si="34"/>
        <v>1</v>
      </c>
      <c r="S119" s="70">
        <f t="shared" si="26"/>
        <v>93312</v>
      </c>
      <c r="T119" s="70">
        <f t="shared" si="35"/>
        <v>10544256</v>
      </c>
      <c r="U119" s="70">
        <f t="shared" si="36"/>
        <v>63573760.577808768</v>
      </c>
      <c r="V119" s="70">
        <f t="shared" si="37"/>
        <v>317868802.88904381</v>
      </c>
      <c r="W119" s="70">
        <f t="shared" si="38"/>
        <v>423.88463529035369</v>
      </c>
      <c r="X119" s="99">
        <f t="shared" si="39"/>
        <v>6.0292315150361269</v>
      </c>
      <c r="Y119" s="91">
        <f t="shared" si="40"/>
        <v>2.6501827068113979</v>
      </c>
    </row>
    <row r="120" spans="1:25">
      <c r="A120" s="46">
        <f t="shared" si="27"/>
        <v>12.996038341699846</v>
      </c>
      <c r="B120" s="46">
        <f t="shared" si="28"/>
        <v>3.8</v>
      </c>
      <c r="C120" s="83">
        <f t="shared" si="45"/>
        <v>6.06</v>
      </c>
      <c r="D120" s="87"/>
      <c r="E120" s="47">
        <f t="shared" si="25"/>
        <v>13.871323031999845</v>
      </c>
      <c r="F120" s="59">
        <f t="shared" si="41"/>
        <v>0.21400000000000011</v>
      </c>
      <c r="G120" s="59">
        <f t="shared" si="42"/>
        <v>3.1399999999999757</v>
      </c>
      <c r="H120" s="59">
        <f t="shared" ref="H120:H135" si="48">H119+0.5%</f>
        <v>1.5699999999999878</v>
      </c>
      <c r="I120" s="59">
        <v>1</v>
      </c>
      <c r="J120" s="60">
        <f t="shared" si="29"/>
        <v>1.457959999999995</v>
      </c>
      <c r="K120" s="104">
        <f t="shared" si="30"/>
        <v>2.2889971999999745</v>
      </c>
      <c r="L120" s="49">
        <f t="shared" si="31"/>
        <v>7302707.4196704291</v>
      </c>
      <c r="M120" s="46">
        <f t="shared" si="44"/>
        <v>22.800000000000011</v>
      </c>
      <c r="N120" s="50">
        <v>114</v>
      </c>
      <c r="O120" s="71">
        <f t="shared" si="32"/>
        <v>114</v>
      </c>
      <c r="P120" s="71">
        <f t="shared" si="33"/>
        <v>1</v>
      </c>
      <c r="Q120" s="51">
        <v>1</v>
      </c>
      <c r="R120" s="62">
        <f t="shared" si="34"/>
        <v>1</v>
      </c>
      <c r="S120" s="70">
        <f t="shared" si="26"/>
        <v>93312</v>
      </c>
      <c r="T120" s="70">
        <f t="shared" si="35"/>
        <v>10637568</v>
      </c>
      <c r="U120" s="70">
        <f t="shared" si="36"/>
        <v>73027074.196704298</v>
      </c>
      <c r="V120" s="70">
        <f t="shared" si="37"/>
        <v>365135370.98352146</v>
      </c>
      <c r="W120" s="70">
        <f t="shared" si="38"/>
        <v>439.26609594945472</v>
      </c>
      <c r="X120" s="99">
        <f t="shared" si="39"/>
        <v>6.8650159695058397</v>
      </c>
      <c r="Y120" s="91">
        <f t="shared" si="40"/>
        <v>2.9991369013059153</v>
      </c>
    </row>
    <row r="121" spans="1:25">
      <c r="A121" s="46">
        <f t="shared" si="27"/>
        <v>13.454342644059514</v>
      </c>
      <c r="B121" s="46">
        <f t="shared" si="28"/>
        <v>3.8333333333333335</v>
      </c>
      <c r="C121" s="83">
        <f t="shared" si="45"/>
        <v>6.06</v>
      </c>
      <c r="D121" s="87"/>
      <c r="E121" s="47">
        <f t="shared" si="25"/>
        <v>13.956445124999844</v>
      </c>
      <c r="F121" s="59">
        <f t="shared" si="41"/>
        <v>0.21500000000000011</v>
      </c>
      <c r="G121" s="59">
        <f t="shared" si="42"/>
        <v>3.1499999999999755</v>
      </c>
      <c r="H121" s="59">
        <f t="shared" si="48"/>
        <v>1.5749999999999877</v>
      </c>
      <c r="I121" s="59">
        <v>1</v>
      </c>
      <c r="J121" s="60">
        <f t="shared" si="29"/>
        <v>1.4622499999999949</v>
      </c>
      <c r="K121" s="104">
        <f t="shared" si="30"/>
        <v>2.3030437499999743</v>
      </c>
      <c r="L121" s="49">
        <f t="shared" si="31"/>
        <v>8388608.0000000652</v>
      </c>
      <c r="M121" s="46">
        <f t="shared" si="44"/>
        <v>23.000000000000011</v>
      </c>
      <c r="N121" s="50">
        <v>115</v>
      </c>
      <c r="O121" s="71">
        <f t="shared" si="32"/>
        <v>115</v>
      </c>
      <c r="P121" s="71">
        <f t="shared" si="33"/>
        <v>1</v>
      </c>
      <c r="Q121" s="51">
        <v>1</v>
      </c>
      <c r="R121" s="62">
        <f t="shared" si="34"/>
        <v>1</v>
      </c>
      <c r="S121" s="70">
        <f t="shared" si="26"/>
        <v>93312</v>
      </c>
      <c r="T121" s="70">
        <f t="shared" si="35"/>
        <v>10730880</v>
      </c>
      <c r="U121" s="70">
        <f t="shared" si="36"/>
        <v>83886080.000000656</v>
      </c>
      <c r="V121" s="70">
        <f t="shared" si="37"/>
        <v>419430400.00000328</v>
      </c>
      <c r="W121" s="70">
        <f t="shared" si="38"/>
        <v>455.20525945734693</v>
      </c>
      <c r="X121" s="99">
        <f t="shared" si="39"/>
        <v>7.8172600942327799</v>
      </c>
      <c r="Y121" s="91">
        <f t="shared" si="40"/>
        <v>3.3943168010737388</v>
      </c>
    </row>
    <row r="122" spans="1:25">
      <c r="A122" s="46">
        <f t="shared" si="27"/>
        <v>13.928809012738071</v>
      </c>
      <c r="B122" s="46">
        <f t="shared" si="28"/>
        <v>3.8666666666666667</v>
      </c>
      <c r="C122" s="83">
        <f t="shared" si="45"/>
        <v>6.06</v>
      </c>
      <c r="D122" s="87"/>
      <c r="E122" s="47">
        <f t="shared" si="25"/>
        <v>14.042018687999841</v>
      </c>
      <c r="F122" s="59">
        <f t="shared" si="41"/>
        <v>0.21600000000000011</v>
      </c>
      <c r="G122" s="59">
        <f t="shared" si="42"/>
        <v>3.1599999999999753</v>
      </c>
      <c r="H122" s="59">
        <f t="shared" si="48"/>
        <v>1.5799999999999876</v>
      </c>
      <c r="I122" s="59">
        <v>1</v>
      </c>
      <c r="J122" s="60">
        <f t="shared" si="29"/>
        <v>1.466559999999995</v>
      </c>
      <c r="K122" s="104">
        <f t="shared" si="30"/>
        <v>2.3171647999999738</v>
      </c>
      <c r="L122" s="49">
        <f t="shared" si="31"/>
        <v>9635980.2103150431</v>
      </c>
      <c r="M122" s="46">
        <f t="shared" si="44"/>
        <v>23.200000000000014</v>
      </c>
      <c r="N122" s="50">
        <v>116</v>
      </c>
      <c r="O122" s="71">
        <f t="shared" si="32"/>
        <v>116</v>
      </c>
      <c r="P122" s="71">
        <f t="shared" si="33"/>
        <v>1</v>
      </c>
      <c r="Q122" s="51">
        <v>1</v>
      </c>
      <c r="R122" s="62">
        <f t="shared" si="34"/>
        <v>1</v>
      </c>
      <c r="S122" s="70">
        <f t="shared" si="26"/>
        <v>93312</v>
      </c>
      <c r="T122" s="70">
        <f t="shared" si="35"/>
        <v>10824192</v>
      </c>
      <c r="U122" s="70">
        <f t="shared" si="36"/>
        <v>96359802.103150427</v>
      </c>
      <c r="V122" s="70">
        <f t="shared" si="37"/>
        <v>481799010.51575214</v>
      </c>
      <c r="W122" s="70">
        <f t="shared" si="38"/>
        <v>471.72233189806269</v>
      </c>
      <c r="X122" s="99">
        <f t="shared" si="39"/>
        <v>8.9022628297013231</v>
      </c>
      <c r="Y122" s="91">
        <f t="shared" si="40"/>
        <v>3.8418772931909824</v>
      </c>
    </row>
    <row r="123" spans="1:25">
      <c r="A123" s="46">
        <f t="shared" si="27"/>
        <v>14.420007401773372</v>
      </c>
      <c r="B123" s="46">
        <f t="shared" si="28"/>
        <v>3.9</v>
      </c>
      <c r="C123" s="83">
        <f t="shared" si="45"/>
        <v>6.06</v>
      </c>
      <c r="D123" s="87"/>
      <c r="E123" s="47">
        <f t="shared" si="25"/>
        <v>14.128045538999839</v>
      </c>
      <c r="F123" s="59">
        <f t="shared" si="41"/>
        <v>0.21700000000000011</v>
      </c>
      <c r="G123" s="59">
        <f t="shared" si="42"/>
        <v>3.1699999999999751</v>
      </c>
      <c r="H123" s="59">
        <f t="shared" si="48"/>
        <v>1.5849999999999875</v>
      </c>
      <c r="I123" s="59">
        <v>1</v>
      </c>
      <c r="J123" s="60">
        <f t="shared" si="29"/>
        <v>1.4708899999999949</v>
      </c>
      <c r="K123" s="104">
        <f t="shared" si="30"/>
        <v>2.3313606499999735</v>
      </c>
      <c r="L123" s="49">
        <f t="shared" si="31"/>
        <v>11068834.616372872</v>
      </c>
      <c r="M123" s="46">
        <f t="shared" si="44"/>
        <v>23.400000000000013</v>
      </c>
      <c r="N123" s="50">
        <v>117</v>
      </c>
      <c r="O123" s="71">
        <f t="shared" si="32"/>
        <v>117</v>
      </c>
      <c r="P123" s="71">
        <f t="shared" si="33"/>
        <v>1</v>
      </c>
      <c r="Q123" s="51">
        <v>1</v>
      </c>
      <c r="R123" s="62">
        <f t="shared" si="34"/>
        <v>1</v>
      </c>
      <c r="S123" s="70">
        <f t="shared" si="26"/>
        <v>93312</v>
      </c>
      <c r="T123" s="70">
        <f t="shared" si="35"/>
        <v>10917504</v>
      </c>
      <c r="U123" s="70">
        <f t="shared" si="36"/>
        <v>110688346.16372871</v>
      </c>
      <c r="V123" s="70">
        <f t="shared" si="37"/>
        <v>553441730.81864357</v>
      </c>
      <c r="W123" s="70">
        <f t="shared" si="38"/>
        <v>488.83825092011728</v>
      </c>
      <c r="X123" s="99">
        <f t="shared" si="39"/>
        <v>10.138612833457969</v>
      </c>
      <c r="Y123" s="91">
        <f t="shared" si="40"/>
        <v>4.3487964135699402</v>
      </c>
    </row>
    <row r="124" spans="1:25">
      <c r="A124" s="46">
        <f t="shared" si="27"/>
        <v>14.928527864589011</v>
      </c>
      <c r="B124" s="46">
        <f t="shared" si="28"/>
        <v>3.9333333333333331</v>
      </c>
      <c r="C124" s="83">
        <f t="shared" si="45"/>
        <v>6.06</v>
      </c>
      <c r="D124" s="87"/>
      <c r="E124" s="47">
        <f t="shared" si="25"/>
        <v>14.214527495999837</v>
      </c>
      <c r="F124" s="59">
        <f t="shared" si="41"/>
        <v>0.21800000000000011</v>
      </c>
      <c r="G124" s="59">
        <f t="shared" si="42"/>
        <v>3.1799999999999748</v>
      </c>
      <c r="H124" s="59">
        <f t="shared" si="48"/>
        <v>1.5899999999999874</v>
      </c>
      <c r="I124" s="59">
        <v>1</v>
      </c>
      <c r="J124" s="60">
        <f t="shared" si="29"/>
        <v>1.4752399999999948</v>
      </c>
      <c r="K124" s="104">
        <f t="shared" si="30"/>
        <v>2.3456315999999733</v>
      </c>
      <c r="L124" s="49">
        <f t="shared" si="31"/>
        <v>12714752.115561755</v>
      </c>
      <c r="M124" s="46">
        <f t="shared" si="44"/>
        <v>23.600000000000016</v>
      </c>
      <c r="N124" s="50">
        <v>118</v>
      </c>
      <c r="O124" s="71">
        <f t="shared" si="32"/>
        <v>118</v>
      </c>
      <c r="P124" s="71">
        <f t="shared" si="33"/>
        <v>1</v>
      </c>
      <c r="Q124" s="51">
        <v>1</v>
      </c>
      <c r="R124" s="62">
        <f t="shared" si="34"/>
        <v>1</v>
      </c>
      <c r="S124" s="70">
        <f t="shared" si="26"/>
        <v>93312</v>
      </c>
      <c r="T124" s="70">
        <f t="shared" si="35"/>
        <v>11010816</v>
      </c>
      <c r="U124" s="70">
        <f t="shared" si="36"/>
        <v>127147521.15561755</v>
      </c>
      <c r="V124" s="70">
        <f t="shared" si="37"/>
        <v>635737605.77808774</v>
      </c>
      <c r="W124" s="70">
        <f t="shared" si="38"/>
        <v>506.57471220505374</v>
      </c>
      <c r="X124" s="99">
        <f t="shared" si="39"/>
        <v>11.547511206764108</v>
      </c>
      <c r="Y124" s="91">
        <f t="shared" si="40"/>
        <v>4.9229858630674315</v>
      </c>
    </row>
    <row r="125" spans="1:25">
      <c r="A125" s="46">
        <f t="shared" si="27"/>
        <v>15.454981262797627</v>
      </c>
      <c r="B125" s="46">
        <f t="shared" si="28"/>
        <v>3.9666666666666668</v>
      </c>
      <c r="C125" s="83">
        <f t="shared" si="45"/>
        <v>6.06</v>
      </c>
      <c r="D125" s="87"/>
      <c r="E125" s="47">
        <f t="shared" si="25"/>
        <v>14.301466376999834</v>
      </c>
      <c r="F125" s="59">
        <f t="shared" si="41"/>
        <v>0.21900000000000011</v>
      </c>
      <c r="G125" s="59">
        <f t="shared" si="42"/>
        <v>3.1899999999999746</v>
      </c>
      <c r="H125" s="59">
        <f t="shared" si="48"/>
        <v>1.5949999999999873</v>
      </c>
      <c r="I125" s="59">
        <v>1</v>
      </c>
      <c r="J125" s="60">
        <f t="shared" si="29"/>
        <v>1.4796099999999948</v>
      </c>
      <c r="K125" s="104">
        <f t="shared" si="30"/>
        <v>2.3599779499999727</v>
      </c>
      <c r="L125" s="49">
        <f t="shared" si="31"/>
        <v>14605414.839340866</v>
      </c>
      <c r="M125" s="46">
        <f t="shared" si="44"/>
        <v>23.800000000000011</v>
      </c>
      <c r="N125" s="50">
        <v>119</v>
      </c>
      <c r="O125" s="71">
        <f t="shared" si="32"/>
        <v>119</v>
      </c>
      <c r="P125" s="71">
        <f t="shared" si="33"/>
        <v>1</v>
      </c>
      <c r="Q125" s="51">
        <v>1</v>
      </c>
      <c r="R125" s="62">
        <f t="shared" si="34"/>
        <v>1</v>
      </c>
      <c r="S125" s="70">
        <f t="shared" si="26"/>
        <v>93312</v>
      </c>
      <c r="T125" s="70">
        <f t="shared" si="35"/>
        <v>11104128</v>
      </c>
      <c r="U125" s="70">
        <f t="shared" si="36"/>
        <v>146054148.39340866</v>
      </c>
      <c r="V125" s="70">
        <f t="shared" si="37"/>
        <v>730270741.96704328</v>
      </c>
      <c r="W125" s="70">
        <f t="shared" si="38"/>
        <v>524.95419689302605</v>
      </c>
      <c r="X125" s="99">
        <f t="shared" si="39"/>
        <v>13.153139840733884</v>
      </c>
      <c r="Y125" s="91">
        <f t="shared" si="40"/>
        <v>5.5734164129516701</v>
      </c>
    </row>
    <row r="126" spans="1:25">
      <c r="A126" s="46">
        <f t="shared" si="27"/>
        <v>16.000000000000103</v>
      </c>
      <c r="B126" s="46">
        <f t="shared" si="28"/>
        <v>4</v>
      </c>
      <c r="C126" s="83">
        <f t="shared" si="45"/>
        <v>6.06</v>
      </c>
      <c r="D126" s="87"/>
      <c r="E126" s="47">
        <f t="shared" si="25"/>
        <v>14.388863999999833</v>
      </c>
      <c r="F126" s="59">
        <f t="shared" si="41"/>
        <v>0.22000000000000011</v>
      </c>
      <c r="G126" s="59">
        <f t="shared" si="42"/>
        <v>3.1999999999999744</v>
      </c>
      <c r="H126" s="59">
        <f t="shared" si="48"/>
        <v>1.5999999999999872</v>
      </c>
      <c r="I126" s="59">
        <v>1</v>
      </c>
      <c r="J126" s="60">
        <f t="shared" si="29"/>
        <v>1.4839999999999947</v>
      </c>
      <c r="K126" s="104">
        <f t="shared" si="30"/>
        <v>2.3743999999999725</v>
      </c>
      <c r="L126" s="49">
        <f t="shared" si="31"/>
        <v>16777216.000000134</v>
      </c>
      <c r="M126" s="46">
        <f t="shared" si="44"/>
        <v>24.000000000000014</v>
      </c>
      <c r="N126" s="50">
        <v>120</v>
      </c>
      <c r="O126" s="71">
        <f t="shared" si="32"/>
        <v>120</v>
      </c>
      <c r="P126" s="71">
        <f t="shared" si="33"/>
        <v>1</v>
      </c>
      <c r="Q126" s="51">
        <v>3</v>
      </c>
      <c r="R126" s="62">
        <f t="shared" si="34"/>
        <v>1</v>
      </c>
      <c r="S126" s="70">
        <f t="shared" si="26"/>
        <v>279936</v>
      </c>
      <c r="T126" s="70">
        <f t="shared" si="35"/>
        <v>33592320</v>
      </c>
      <c r="U126" s="70">
        <f t="shared" si="36"/>
        <v>167772160.00000134</v>
      </c>
      <c r="V126" s="70">
        <f t="shared" si="37"/>
        <v>838860800.00000668</v>
      </c>
      <c r="W126" s="70">
        <f t="shared" si="38"/>
        <v>544.00000000000352</v>
      </c>
      <c r="X126" s="99">
        <f t="shared" si="39"/>
        <v>4.9943606157598328</v>
      </c>
      <c r="Y126" s="91">
        <f t="shared" si="40"/>
        <v>2.1034200706535926</v>
      </c>
    </row>
    <row r="127" spans="1:25">
      <c r="A127" s="46">
        <f t="shared" si="27"/>
        <v>16.564238781462148</v>
      </c>
      <c r="B127" s="46">
        <f t="shared" si="28"/>
        <v>4.0333333333333332</v>
      </c>
      <c r="C127" s="83">
        <f t="shared" si="45"/>
        <v>6.06</v>
      </c>
      <c r="D127" s="87"/>
      <c r="E127" s="47">
        <f t="shared" si="25"/>
        <v>14.476722182999831</v>
      </c>
      <c r="F127" s="59">
        <f t="shared" si="41"/>
        <v>0.22100000000000011</v>
      </c>
      <c r="G127" s="59">
        <f t="shared" si="42"/>
        <v>3.2099999999999742</v>
      </c>
      <c r="H127" s="59">
        <f t="shared" si="48"/>
        <v>1.6049999999999871</v>
      </c>
      <c r="I127" s="59">
        <v>1</v>
      </c>
      <c r="J127" s="60">
        <f t="shared" si="29"/>
        <v>1.4884099999999947</v>
      </c>
      <c r="K127" s="104">
        <f t="shared" si="30"/>
        <v>2.3888980499999724</v>
      </c>
      <c r="L127" s="49">
        <f t="shared" si="31"/>
        <v>19271960.420630097</v>
      </c>
      <c r="M127" s="46">
        <f t="shared" si="44"/>
        <v>24.20000000000001</v>
      </c>
      <c r="N127" s="50">
        <v>121</v>
      </c>
      <c r="O127" s="71">
        <f t="shared" si="32"/>
        <v>121</v>
      </c>
      <c r="P127" s="71">
        <f t="shared" si="33"/>
        <v>1</v>
      </c>
      <c r="Q127" s="51">
        <v>1</v>
      </c>
      <c r="R127" s="62">
        <f t="shared" si="34"/>
        <v>1</v>
      </c>
      <c r="S127" s="70">
        <f t="shared" si="26"/>
        <v>279936</v>
      </c>
      <c r="T127" s="70">
        <f t="shared" si="35"/>
        <v>33872256</v>
      </c>
      <c r="U127" s="70">
        <f t="shared" si="36"/>
        <v>192719604.20630097</v>
      </c>
      <c r="V127" s="70">
        <f t="shared" si="37"/>
        <v>963598021.03150487</v>
      </c>
      <c r="W127" s="70">
        <f t="shared" si="38"/>
        <v>563.73625986242837</v>
      </c>
      <c r="X127" s="99">
        <f t="shared" si="39"/>
        <v>5.6896004862002982</v>
      </c>
      <c r="Y127" s="91">
        <f t="shared" si="40"/>
        <v>2.3816840932999899</v>
      </c>
    </row>
    <row r="128" spans="1:25">
      <c r="A128" s="46">
        <f t="shared" si="27"/>
        <v>17.148375400580804</v>
      </c>
      <c r="B128" s="46">
        <f t="shared" si="28"/>
        <v>4.0666666666666664</v>
      </c>
      <c r="C128" s="83">
        <f t="shared" si="45"/>
        <v>6.06</v>
      </c>
      <c r="D128" s="87"/>
      <c r="E128" s="47">
        <f t="shared" si="25"/>
        <v>14.565042743999827</v>
      </c>
      <c r="F128" s="59">
        <f t="shared" si="41"/>
        <v>0.22200000000000011</v>
      </c>
      <c r="G128" s="59">
        <f t="shared" si="42"/>
        <v>3.219999999999974</v>
      </c>
      <c r="H128" s="59">
        <f t="shared" si="48"/>
        <v>1.609999999999987</v>
      </c>
      <c r="I128" s="59">
        <v>1</v>
      </c>
      <c r="J128" s="60">
        <f t="shared" si="29"/>
        <v>1.4928399999999944</v>
      </c>
      <c r="K128" s="104">
        <f t="shared" si="30"/>
        <v>2.4034723999999716</v>
      </c>
      <c r="L128" s="49">
        <f t="shared" si="31"/>
        <v>22137669.232745752</v>
      </c>
      <c r="M128" s="46">
        <f t="shared" si="44"/>
        <v>24.400000000000013</v>
      </c>
      <c r="N128" s="50">
        <v>122</v>
      </c>
      <c r="O128" s="71">
        <f t="shared" si="32"/>
        <v>122</v>
      </c>
      <c r="P128" s="71">
        <f t="shared" si="33"/>
        <v>1</v>
      </c>
      <c r="Q128" s="51">
        <v>1</v>
      </c>
      <c r="R128" s="62">
        <f t="shared" si="34"/>
        <v>1</v>
      </c>
      <c r="S128" s="70">
        <f t="shared" si="26"/>
        <v>279936</v>
      </c>
      <c r="T128" s="70">
        <f t="shared" si="35"/>
        <v>34152192</v>
      </c>
      <c r="U128" s="70">
        <f t="shared" si="36"/>
        <v>221376692.32745752</v>
      </c>
      <c r="V128" s="70">
        <f t="shared" si="37"/>
        <v>1106883461.6372876</v>
      </c>
      <c r="W128" s="70">
        <f t="shared" si="38"/>
        <v>584.1879886464526</v>
      </c>
      <c r="X128" s="99">
        <f t="shared" si="39"/>
        <v>6.4820639427026387</v>
      </c>
      <c r="Y128" s="91">
        <f t="shared" si="40"/>
        <v>2.6969579274980298</v>
      </c>
    </row>
    <row r="129" spans="1:25">
      <c r="A129" s="46">
        <f t="shared" si="27"/>
        <v>17.753111553085638</v>
      </c>
      <c r="B129" s="46">
        <f t="shared" si="28"/>
        <v>4.0999999999999996</v>
      </c>
      <c r="C129" s="83">
        <f t="shared" si="45"/>
        <v>6.06</v>
      </c>
      <c r="D129" s="87"/>
      <c r="E129" s="47">
        <f t="shared" si="25"/>
        <v>14.653827500999824</v>
      </c>
      <c r="F129" s="59">
        <f t="shared" si="41"/>
        <v>0.22300000000000011</v>
      </c>
      <c r="G129" s="59">
        <f t="shared" si="42"/>
        <v>3.2299999999999738</v>
      </c>
      <c r="H129" s="59">
        <f t="shared" si="48"/>
        <v>1.6149999999999869</v>
      </c>
      <c r="I129" s="59">
        <v>1</v>
      </c>
      <c r="J129" s="60">
        <f t="shared" si="29"/>
        <v>1.4972899999999945</v>
      </c>
      <c r="K129" s="104">
        <f t="shared" si="30"/>
        <v>2.4181233499999712</v>
      </c>
      <c r="L129" s="49">
        <f t="shared" si="31"/>
        <v>25429504.231123522</v>
      </c>
      <c r="M129" s="46">
        <f t="shared" si="44"/>
        <v>24.600000000000012</v>
      </c>
      <c r="N129" s="50">
        <v>123</v>
      </c>
      <c r="O129" s="71">
        <f t="shared" si="32"/>
        <v>123</v>
      </c>
      <c r="P129" s="71">
        <f t="shared" si="33"/>
        <v>1</v>
      </c>
      <c r="Q129" s="51">
        <v>1</v>
      </c>
      <c r="R129" s="62">
        <f t="shared" si="34"/>
        <v>1</v>
      </c>
      <c r="S129" s="70">
        <f t="shared" si="26"/>
        <v>279936</v>
      </c>
      <c r="T129" s="70">
        <f t="shared" si="35"/>
        <v>34432128</v>
      </c>
      <c r="U129" s="70">
        <f t="shared" si="36"/>
        <v>254295042.31123522</v>
      </c>
      <c r="V129" s="70">
        <f t="shared" si="37"/>
        <v>1271475211.5561762</v>
      </c>
      <c r="W129" s="70">
        <f t="shared" si="38"/>
        <v>605.38110396022034</v>
      </c>
      <c r="X129" s="99">
        <f t="shared" si="39"/>
        <v>7.3854001213992708</v>
      </c>
      <c r="Y129" s="91">
        <f t="shared" si="40"/>
        <v>3.0541866780283806</v>
      </c>
    </row>
    <row r="130" spans="1:25">
      <c r="A130" s="46">
        <f t="shared" si="27"/>
        <v>18.379173679952682</v>
      </c>
      <c r="B130" s="46">
        <f t="shared" si="28"/>
        <v>4.1333333333333337</v>
      </c>
      <c r="C130" s="83">
        <f t="shared" si="45"/>
        <v>6.06</v>
      </c>
      <c r="D130" s="87"/>
      <c r="E130" s="47">
        <f t="shared" si="25"/>
        <v>14.743078271999821</v>
      </c>
      <c r="F130" s="59">
        <f t="shared" si="41"/>
        <v>0.22400000000000012</v>
      </c>
      <c r="G130" s="59">
        <f t="shared" si="42"/>
        <v>3.2399999999999736</v>
      </c>
      <c r="H130" s="59">
        <f t="shared" si="48"/>
        <v>1.6199999999999868</v>
      </c>
      <c r="I130" s="59">
        <v>1</v>
      </c>
      <c r="J130" s="60">
        <f t="shared" si="29"/>
        <v>1.5017599999999942</v>
      </c>
      <c r="K130" s="104">
        <f t="shared" si="30"/>
        <v>2.4328511999999707</v>
      </c>
      <c r="L130" s="49">
        <f t="shared" si="31"/>
        <v>29210829.678681735</v>
      </c>
      <c r="M130" s="46">
        <f t="shared" si="44"/>
        <v>24.800000000000015</v>
      </c>
      <c r="N130" s="50">
        <v>124</v>
      </c>
      <c r="O130" s="71">
        <f t="shared" si="32"/>
        <v>124</v>
      </c>
      <c r="P130" s="71">
        <f t="shared" si="33"/>
        <v>1</v>
      </c>
      <c r="Q130" s="51">
        <v>1</v>
      </c>
      <c r="R130" s="62">
        <f t="shared" si="34"/>
        <v>1</v>
      </c>
      <c r="S130" s="70">
        <f t="shared" si="26"/>
        <v>279936</v>
      </c>
      <c r="T130" s="70">
        <f t="shared" si="35"/>
        <v>34712064</v>
      </c>
      <c r="U130" s="70">
        <f t="shared" si="36"/>
        <v>292108296.78681737</v>
      </c>
      <c r="V130" s="70">
        <f t="shared" si="37"/>
        <v>1460541483.9340868</v>
      </c>
      <c r="W130" s="70">
        <f t="shared" si="38"/>
        <v>627.3424616090515</v>
      </c>
      <c r="X130" s="99">
        <f t="shared" si="39"/>
        <v>8.4151808658458727</v>
      </c>
      <c r="Y130" s="91">
        <f t="shared" si="40"/>
        <v>3.4589788581586798</v>
      </c>
    </row>
    <row r="131" spans="1:25">
      <c r="A131" s="46">
        <f t="shared" si="27"/>
        <v>19.027313840043664</v>
      </c>
      <c r="B131" s="46">
        <f t="shared" si="28"/>
        <v>4.166666666666667</v>
      </c>
      <c r="C131" s="83">
        <f t="shared" si="45"/>
        <v>6.06</v>
      </c>
      <c r="D131" s="87"/>
      <c r="E131" s="47">
        <f t="shared" si="25"/>
        <v>14.832796874999822</v>
      </c>
      <c r="F131" s="59">
        <f t="shared" si="41"/>
        <v>0.22500000000000012</v>
      </c>
      <c r="G131" s="59">
        <f t="shared" si="42"/>
        <v>3.2499999999999734</v>
      </c>
      <c r="H131" s="59">
        <f t="shared" si="48"/>
        <v>1.6249999999999867</v>
      </c>
      <c r="I131" s="59">
        <v>1</v>
      </c>
      <c r="J131" s="60">
        <f t="shared" si="29"/>
        <v>1.5062499999999943</v>
      </c>
      <c r="K131" s="104">
        <f t="shared" si="30"/>
        <v>2.4476562499999708</v>
      </c>
      <c r="L131" s="49">
        <f t="shared" si="31"/>
        <v>33554432.000000276</v>
      </c>
      <c r="M131" s="46">
        <f t="shared" si="44"/>
        <v>25.000000000000011</v>
      </c>
      <c r="N131" s="50">
        <v>125</v>
      </c>
      <c r="O131" s="71">
        <f t="shared" si="32"/>
        <v>125</v>
      </c>
      <c r="P131" s="71">
        <f t="shared" si="33"/>
        <v>1</v>
      </c>
      <c r="Q131" s="51">
        <v>1</v>
      </c>
      <c r="R131" s="62">
        <f t="shared" si="34"/>
        <v>1</v>
      </c>
      <c r="S131" s="70">
        <f t="shared" si="26"/>
        <v>279936</v>
      </c>
      <c r="T131" s="70">
        <f t="shared" si="35"/>
        <v>34992000</v>
      </c>
      <c r="U131" s="70">
        <f t="shared" si="36"/>
        <v>335544320.00000274</v>
      </c>
      <c r="V131" s="70">
        <f t="shared" si="37"/>
        <v>1677721600.0000138</v>
      </c>
      <c r="W131" s="70">
        <f t="shared" si="38"/>
        <v>650.09988953482514</v>
      </c>
      <c r="X131" s="99">
        <f t="shared" si="39"/>
        <v>9.5891723822588801</v>
      </c>
      <c r="Y131" s="91">
        <f t="shared" si="40"/>
        <v>3.9176957067639684</v>
      </c>
    </row>
    <row r="132" spans="1:25">
      <c r="A132" s="46">
        <f t="shared" si="27"/>
        <v>19.698310613518792</v>
      </c>
      <c r="B132" s="46">
        <f t="shared" si="28"/>
        <v>4.2</v>
      </c>
      <c r="C132" s="83">
        <f t="shared" si="45"/>
        <v>6.06</v>
      </c>
      <c r="D132" s="87"/>
      <c r="E132" s="47">
        <f t="shared" si="25"/>
        <v>14.922985127999818</v>
      </c>
      <c r="F132" s="59">
        <f t="shared" si="41"/>
        <v>0.22600000000000012</v>
      </c>
      <c r="G132" s="59">
        <f t="shared" si="42"/>
        <v>3.2599999999999731</v>
      </c>
      <c r="H132" s="59">
        <f t="shared" si="48"/>
        <v>1.6299999999999866</v>
      </c>
      <c r="I132" s="59">
        <v>1</v>
      </c>
      <c r="J132" s="60">
        <f t="shared" si="29"/>
        <v>1.5107599999999941</v>
      </c>
      <c r="K132" s="104">
        <f t="shared" si="30"/>
        <v>2.4625387999999702</v>
      </c>
      <c r="L132" s="49">
        <f t="shared" si="31"/>
        <v>38543920.841260195</v>
      </c>
      <c r="M132" s="46">
        <f t="shared" si="44"/>
        <v>25.200000000000014</v>
      </c>
      <c r="N132" s="50">
        <v>126</v>
      </c>
      <c r="O132" s="71">
        <f t="shared" si="32"/>
        <v>126</v>
      </c>
      <c r="P132" s="71">
        <f t="shared" si="33"/>
        <v>1</v>
      </c>
      <c r="Q132" s="51">
        <v>1</v>
      </c>
      <c r="R132" s="62">
        <f t="shared" si="34"/>
        <v>1</v>
      </c>
      <c r="S132" s="70">
        <f t="shared" si="26"/>
        <v>279936</v>
      </c>
      <c r="T132" s="70">
        <f t="shared" si="35"/>
        <v>35271936</v>
      </c>
      <c r="U132" s="70">
        <f t="shared" si="36"/>
        <v>385439208.41260195</v>
      </c>
      <c r="V132" s="70">
        <f t="shared" si="37"/>
        <v>1927196042.0630097</v>
      </c>
      <c r="W132" s="70">
        <f t="shared" si="38"/>
        <v>673.68222298234275</v>
      </c>
      <c r="X132" s="99">
        <f t="shared" si="39"/>
        <v>10.927645378257717</v>
      </c>
      <c r="Y132" s="91">
        <f t="shared" si="40"/>
        <v>4.4375525690226079</v>
      </c>
    </row>
    <row r="133" spans="1:25">
      <c r="A133" s="46">
        <f t="shared" si="27"/>
        <v>20.392970037108338</v>
      </c>
      <c r="B133" s="46">
        <f t="shared" si="28"/>
        <v>4.2333333333333334</v>
      </c>
      <c r="C133" s="83">
        <f t="shared" si="45"/>
        <v>6.06</v>
      </c>
      <c r="D133" s="87"/>
      <c r="E133" s="47">
        <f t="shared" si="25"/>
        <v>15.013644848999816</v>
      </c>
      <c r="F133" s="59">
        <f t="shared" si="41"/>
        <v>0.22700000000000012</v>
      </c>
      <c r="G133" s="59">
        <f t="shared" si="42"/>
        <v>3.2699999999999729</v>
      </c>
      <c r="H133" s="59">
        <f t="shared" si="48"/>
        <v>1.6349999999999865</v>
      </c>
      <c r="I133" s="59">
        <v>1</v>
      </c>
      <c r="J133" s="60">
        <f t="shared" si="29"/>
        <v>1.515289999999994</v>
      </c>
      <c r="K133" s="104">
        <f t="shared" si="30"/>
        <v>2.4774991499999697</v>
      </c>
      <c r="L133" s="49">
        <f t="shared" si="31"/>
        <v>44275338.465491526</v>
      </c>
      <c r="M133" s="46">
        <f t="shared" si="44"/>
        <v>25.400000000000013</v>
      </c>
      <c r="N133" s="50">
        <v>127</v>
      </c>
      <c r="O133" s="71">
        <f t="shared" si="32"/>
        <v>127</v>
      </c>
      <c r="P133" s="71">
        <f t="shared" si="33"/>
        <v>1</v>
      </c>
      <c r="Q133" s="51">
        <v>1</v>
      </c>
      <c r="R133" s="62">
        <f t="shared" si="34"/>
        <v>1</v>
      </c>
      <c r="S133" s="70">
        <f t="shared" si="26"/>
        <v>279936</v>
      </c>
      <c r="T133" s="70">
        <f t="shared" si="35"/>
        <v>35551872</v>
      </c>
      <c r="U133" s="70">
        <f t="shared" si="36"/>
        <v>442753384.65491527</v>
      </c>
      <c r="V133" s="70">
        <f t="shared" si="37"/>
        <v>2213766923.2745762</v>
      </c>
      <c r="W133" s="70">
        <f t="shared" si="38"/>
        <v>698.11934093700881</v>
      </c>
      <c r="X133" s="99">
        <f t="shared" si="39"/>
        <v>12.453729149759408</v>
      </c>
      <c r="Y133" s="91">
        <f t="shared" si="40"/>
        <v>5.0267339747662723</v>
      </c>
    </row>
    <row r="134" spans="1:25">
      <c r="A134" s="46">
        <f t="shared" si="27"/>
        <v>21.112126572366453</v>
      </c>
      <c r="B134" s="46">
        <f t="shared" si="28"/>
        <v>4.2666666666666666</v>
      </c>
      <c r="C134" s="83">
        <f t="shared" si="45"/>
        <v>6.06</v>
      </c>
      <c r="D134" s="87"/>
      <c r="E134" s="47">
        <f t="shared" ref="E134:E197" si="49">C134*K134*1</f>
        <v>15.104777855999815</v>
      </c>
      <c r="F134" s="59">
        <f t="shared" si="41"/>
        <v>0.22800000000000012</v>
      </c>
      <c r="G134" s="59">
        <f t="shared" si="42"/>
        <v>3.2799999999999727</v>
      </c>
      <c r="H134" s="59">
        <f t="shared" si="48"/>
        <v>1.6399999999999864</v>
      </c>
      <c r="I134" s="59">
        <v>1</v>
      </c>
      <c r="J134" s="60">
        <f t="shared" si="29"/>
        <v>1.5198399999999941</v>
      </c>
      <c r="K134" s="104">
        <f t="shared" si="30"/>
        <v>2.4925375999999697</v>
      </c>
      <c r="L134" s="49">
        <f t="shared" si="31"/>
        <v>50859008.462247066</v>
      </c>
      <c r="M134" s="46">
        <f t="shared" si="44"/>
        <v>25.600000000000016</v>
      </c>
      <c r="N134" s="50">
        <v>128</v>
      </c>
      <c r="O134" s="71">
        <f t="shared" si="32"/>
        <v>128</v>
      </c>
      <c r="P134" s="71">
        <f t="shared" si="33"/>
        <v>1</v>
      </c>
      <c r="Q134" s="51">
        <v>1</v>
      </c>
      <c r="R134" s="62">
        <f t="shared" si="34"/>
        <v>1</v>
      </c>
      <c r="S134" s="70">
        <f t="shared" ref="S134:S197" si="50">S133*Q134</f>
        <v>279936</v>
      </c>
      <c r="T134" s="70">
        <f t="shared" si="35"/>
        <v>35831808</v>
      </c>
      <c r="U134" s="70">
        <f t="shared" si="36"/>
        <v>508590084.62247068</v>
      </c>
      <c r="V134" s="70">
        <f t="shared" si="37"/>
        <v>2542950423.1123533</v>
      </c>
      <c r="W134" s="70">
        <f t="shared" si="38"/>
        <v>723.44220387975713</v>
      </c>
      <c r="X134" s="99">
        <f t="shared" si="39"/>
        <v>14.193815858314229</v>
      </c>
      <c r="Y134" s="91">
        <f t="shared" si="40"/>
        <v>5.6945242704922094</v>
      </c>
    </row>
    <row r="135" spans="1:25">
      <c r="A135" s="46">
        <f t="shared" ref="A135:A198" si="51">POWER(POWER(2,0.05),N135-40)</f>
        <v>21.856644108070483</v>
      </c>
      <c r="B135" s="46">
        <f t="shared" ref="B135:B198" si="52">N135/30</f>
        <v>4.3</v>
      </c>
      <c r="C135" s="83">
        <f t="shared" si="45"/>
        <v>6.06</v>
      </c>
      <c r="D135" s="87"/>
      <c r="E135" s="47">
        <f t="shared" si="49"/>
        <v>15.196385966999813</v>
      </c>
      <c r="F135" s="59">
        <f t="shared" si="41"/>
        <v>0.22900000000000012</v>
      </c>
      <c r="G135" s="59">
        <f t="shared" si="42"/>
        <v>3.2899999999999725</v>
      </c>
      <c r="H135" s="59">
        <f t="shared" si="48"/>
        <v>1.6449999999999863</v>
      </c>
      <c r="I135" s="59">
        <v>1</v>
      </c>
      <c r="J135" s="60">
        <f t="shared" ref="J135:J198" si="53">(1-F135)+F135*G135</f>
        <v>1.524409999999994</v>
      </c>
      <c r="K135" s="104">
        <f t="shared" ref="K135:K198" si="54">J135*H135*I135</f>
        <v>2.5076544499999693</v>
      </c>
      <c r="L135" s="49">
        <f t="shared" ref="L135:L198" si="55">POWER($M$1,N135)</f>
        <v>58421659.357363492</v>
      </c>
      <c r="M135" s="46">
        <f t="shared" si="44"/>
        <v>25.800000000000011</v>
      </c>
      <c r="N135" s="50">
        <v>129</v>
      </c>
      <c r="O135" s="71">
        <f t="shared" ref="O135:O198" si="56">$N135-P$3</f>
        <v>129</v>
      </c>
      <c r="P135" s="71">
        <f t="shared" ref="P135:P198" si="57">Q$3</f>
        <v>1</v>
      </c>
      <c r="Q135" s="51">
        <v>1</v>
      </c>
      <c r="R135" s="62">
        <f t="shared" ref="R135:R198" si="58">R$3</f>
        <v>1</v>
      </c>
      <c r="S135" s="70">
        <f t="shared" si="50"/>
        <v>279936</v>
      </c>
      <c r="T135" s="70">
        <f t="shared" ref="T135:T198" si="59">O135*S135*R135</f>
        <v>36111744</v>
      </c>
      <c r="U135" s="70">
        <f t="shared" ref="U135:U198" si="60">10*Q$3*P135*POWER($M$1,O135)</f>
        <v>584216593.57363486</v>
      </c>
      <c r="V135" s="70">
        <f t="shared" ref="V135:V198" si="61">50*Q$3*P135*POWER($M$1,O135)</f>
        <v>2921082967.8681746</v>
      </c>
      <c r="W135" s="70">
        <f t="shared" ref="W135:W198" si="62">$A135*(30+$B135)</f>
        <v>749.68289290681753</v>
      </c>
      <c r="X135" s="99">
        <f t="shared" ref="X135:X198" si="63">U135/T135</f>
        <v>16.178022129688195</v>
      </c>
      <c r="Y135" s="91">
        <f t="shared" ref="Y135:Y198" si="64">X135/K135</f>
        <v>6.4514559131894718</v>
      </c>
    </row>
    <row r="136" spans="1:25">
      <c r="A136" s="46">
        <f t="shared" si="51"/>
        <v>22.627416997969686</v>
      </c>
      <c r="B136" s="46">
        <f t="shared" si="52"/>
        <v>4.333333333333333</v>
      </c>
      <c r="C136" s="83">
        <f t="shared" si="45"/>
        <v>6.06</v>
      </c>
      <c r="D136" s="87"/>
      <c r="E136" s="47">
        <f t="shared" si="49"/>
        <v>15.288470999999811</v>
      </c>
      <c r="F136" s="59">
        <f t="shared" ref="F136:F199" si="65">F135+0.1%</f>
        <v>0.23000000000000012</v>
      </c>
      <c r="G136" s="59">
        <f t="shared" ref="G136:G199" si="66">G135+1%</f>
        <v>3.2999999999999723</v>
      </c>
      <c r="H136" s="59">
        <f t="shared" ref="H136:H151" si="67">H135+0.5%</f>
        <v>1.6499999999999861</v>
      </c>
      <c r="I136" s="59">
        <v>1</v>
      </c>
      <c r="J136" s="60">
        <f t="shared" si="53"/>
        <v>1.5289999999999939</v>
      </c>
      <c r="K136" s="104">
        <f t="shared" si="54"/>
        <v>2.522849999999969</v>
      </c>
      <c r="L136" s="49">
        <f t="shared" si="55"/>
        <v>67108864.000000581</v>
      </c>
      <c r="M136" s="46">
        <f t="shared" ref="M136:M199" si="68">LOG(L136,2)</f>
        <v>26.000000000000014</v>
      </c>
      <c r="N136" s="50">
        <v>130</v>
      </c>
      <c r="O136" s="71">
        <f t="shared" si="56"/>
        <v>130</v>
      </c>
      <c r="P136" s="71">
        <f t="shared" si="57"/>
        <v>1</v>
      </c>
      <c r="Q136" s="51">
        <v>4</v>
      </c>
      <c r="R136" s="62">
        <f t="shared" si="58"/>
        <v>1</v>
      </c>
      <c r="S136" s="70">
        <f t="shared" si="50"/>
        <v>1119744</v>
      </c>
      <c r="T136" s="70">
        <f t="shared" si="59"/>
        <v>145566720</v>
      </c>
      <c r="U136" s="70">
        <f t="shared" si="60"/>
        <v>671088640.00000584</v>
      </c>
      <c r="V136" s="70">
        <f t="shared" si="61"/>
        <v>3355443200.0000291</v>
      </c>
      <c r="W136" s="70">
        <f t="shared" si="62"/>
        <v>776.87465026362588</v>
      </c>
      <c r="X136" s="99">
        <f t="shared" si="63"/>
        <v>4.6101790299321568</v>
      </c>
      <c r="Y136" s="91">
        <f t="shared" si="64"/>
        <v>1.8273694551527888</v>
      </c>
    </row>
    <row r="137" spans="1:25">
      <c r="A137" s="46">
        <f t="shared" si="51"/>
        <v>23.425371135130177</v>
      </c>
      <c r="B137" s="46">
        <f t="shared" si="52"/>
        <v>4.3666666666666663</v>
      </c>
      <c r="C137" s="83">
        <f t="shared" si="45"/>
        <v>6.06</v>
      </c>
      <c r="D137" s="87"/>
      <c r="E137" s="47">
        <f t="shared" si="49"/>
        <v>15.381034772999806</v>
      </c>
      <c r="F137" s="59">
        <f t="shared" si="65"/>
        <v>0.23100000000000012</v>
      </c>
      <c r="G137" s="59">
        <f t="shared" si="66"/>
        <v>3.3099999999999721</v>
      </c>
      <c r="H137" s="59">
        <f t="shared" si="67"/>
        <v>1.654999999999986</v>
      </c>
      <c r="I137" s="59">
        <v>1</v>
      </c>
      <c r="J137" s="60">
        <f t="shared" si="53"/>
        <v>1.5336099999999937</v>
      </c>
      <c r="K137" s="104">
        <f t="shared" si="54"/>
        <v>2.5381245499999681</v>
      </c>
      <c r="L137" s="49">
        <f t="shared" si="55"/>
        <v>77087841.682520419</v>
      </c>
      <c r="M137" s="46">
        <f t="shared" si="68"/>
        <v>26.200000000000014</v>
      </c>
      <c r="N137" s="50">
        <v>131</v>
      </c>
      <c r="O137" s="71">
        <f t="shared" si="56"/>
        <v>131</v>
      </c>
      <c r="P137" s="71">
        <f t="shared" si="57"/>
        <v>1</v>
      </c>
      <c r="Q137" s="51">
        <v>1</v>
      </c>
      <c r="R137" s="62">
        <f t="shared" si="58"/>
        <v>1</v>
      </c>
      <c r="S137" s="70">
        <f t="shared" si="50"/>
        <v>1119744</v>
      </c>
      <c r="T137" s="70">
        <f t="shared" si="59"/>
        <v>146686464</v>
      </c>
      <c r="U137" s="70">
        <f t="shared" si="60"/>
        <v>770878416.82520413</v>
      </c>
      <c r="V137" s="70">
        <f t="shared" si="61"/>
        <v>3854392084.1260209</v>
      </c>
      <c r="W137" s="70">
        <f t="shared" si="62"/>
        <v>805.05192134397373</v>
      </c>
      <c r="X137" s="99">
        <f t="shared" si="63"/>
        <v>5.2552798383987502</v>
      </c>
      <c r="Y137" s="91">
        <f t="shared" si="64"/>
        <v>2.0705366245320058</v>
      </c>
    </row>
    <row r="138" spans="1:25">
      <c r="A138" s="46">
        <f t="shared" si="51"/>
        <v>24.251465064166545</v>
      </c>
      <c r="B138" s="46">
        <f t="shared" si="52"/>
        <v>4.4000000000000004</v>
      </c>
      <c r="C138" s="83">
        <f t="shared" si="45"/>
        <v>6.06</v>
      </c>
      <c r="D138" s="87"/>
      <c r="E138" s="47">
        <f t="shared" si="49"/>
        <v>15.474079103999804</v>
      </c>
      <c r="F138" s="59">
        <f t="shared" si="65"/>
        <v>0.23200000000000012</v>
      </c>
      <c r="G138" s="59">
        <f t="shared" si="66"/>
        <v>3.3199999999999719</v>
      </c>
      <c r="H138" s="59">
        <f t="shared" si="67"/>
        <v>1.6599999999999859</v>
      </c>
      <c r="I138" s="59">
        <v>1</v>
      </c>
      <c r="J138" s="60">
        <f t="shared" si="53"/>
        <v>1.5382399999999938</v>
      </c>
      <c r="K138" s="104">
        <f t="shared" si="54"/>
        <v>2.553478399999968</v>
      </c>
      <c r="L138" s="49">
        <f t="shared" si="55"/>
        <v>88550676.930983081</v>
      </c>
      <c r="M138" s="46">
        <f t="shared" si="68"/>
        <v>26.400000000000013</v>
      </c>
      <c r="N138" s="50">
        <v>132</v>
      </c>
      <c r="O138" s="71">
        <f t="shared" si="56"/>
        <v>132</v>
      </c>
      <c r="P138" s="71">
        <f t="shared" si="57"/>
        <v>1</v>
      </c>
      <c r="Q138" s="51">
        <v>1</v>
      </c>
      <c r="R138" s="62">
        <f t="shared" si="58"/>
        <v>1</v>
      </c>
      <c r="S138" s="70">
        <f t="shared" si="50"/>
        <v>1119744</v>
      </c>
      <c r="T138" s="70">
        <f t="shared" si="59"/>
        <v>147806208</v>
      </c>
      <c r="U138" s="70">
        <f t="shared" si="60"/>
        <v>885506769.30983078</v>
      </c>
      <c r="V138" s="70">
        <f t="shared" si="61"/>
        <v>4427533846.5491543</v>
      </c>
      <c r="W138" s="70">
        <f t="shared" si="62"/>
        <v>834.25039820732911</v>
      </c>
      <c r="X138" s="99">
        <f t="shared" si="63"/>
        <v>5.9909984924978978</v>
      </c>
      <c r="Y138" s="91">
        <f t="shared" si="64"/>
        <v>2.3462107580381226</v>
      </c>
    </row>
    <row r="139" spans="1:25">
      <c r="A139" s="46">
        <f t="shared" si="51"/>
        <v>25.106691132696209</v>
      </c>
      <c r="B139" s="46">
        <f t="shared" si="52"/>
        <v>4.4333333333333336</v>
      </c>
      <c r="C139" s="83">
        <f t="shared" si="45"/>
        <v>6.06</v>
      </c>
      <c r="D139" s="87"/>
      <c r="E139" s="47">
        <f t="shared" si="49"/>
        <v>15.567605810999803</v>
      </c>
      <c r="F139" s="59">
        <f t="shared" si="65"/>
        <v>0.23300000000000012</v>
      </c>
      <c r="G139" s="59">
        <f t="shared" si="66"/>
        <v>3.3299999999999716</v>
      </c>
      <c r="H139" s="59">
        <f t="shared" si="67"/>
        <v>1.6649999999999858</v>
      </c>
      <c r="I139" s="59">
        <v>1</v>
      </c>
      <c r="J139" s="60">
        <f t="shared" si="53"/>
        <v>1.5428899999999937</v>
      </c>
      <c r="K139" s="104">
        <f t="shared" si="54"/>
        <v>2.5689118499999677</v>
      </c>
      <c r="L139" s="49">
        <f t="shared" si="55"/>
        <v>101718016.92449416</v>
      </c>
      <c r="M139" s="46">
        <f t="shared" si="68"/>
        <v>26.600000000000012</v>
      </c>
      <c r="N139" s="50">
        <v>133</v>
      </c>
      <c r="O139" s="71">
        <f t="shared" si="56"/>
        <v>133</v>
      </c>
      <c r="P139" s="71">
        <f t="shared" si="57"/>
        <v>1</v>
      </c>
      <c r="Q139" s="51">
        <v>1</v>
      </c>
      <c r="R139" s="62">
        <f t="shared" si="58"/>
        <v>1</v>
      </c>
      <c r="S139" s="70">
        <f t="shared" si="50"/>
        <v>1119744</v>
      </c>
      <c r="T139" s="70">
        <f t="shared" si="59"/>
        <v>148925952</v>
      </c>
      <c r="U139" s="70">
        <f t="shared" si="60"/>
        <v>1017180169.2449416</v>
      </c>
      <c r="V139" s="70">
        <f t="shared" si="61"/>
        <v>5085900846.2247086</v>
      </c>
      <c r="W139" s="70">
        <f t="shared" si="62"/>
        <v>864.50706466917291</v>
      </c>
      <c r="X139" s="99">
        <f t="shared" si="63"/>
        <v>6.8301068791888042</v>
      </c>
      <c r="Y139" s="91">
        <f t="shared" si="64"/>
        <v>2.6587548650954647</v>
      </c>
    </row>
    <row r="140" spans="1:25">
      <c r="A140" s="46">
        <f t="shared" si="51"/>
        <v>25.992076683399727</v>
      </c>
      <c r="B140" s="46">
        <f t="shared" si="52"/>
        <v>4.4666666666666668</v>
      </c>
      <c r="C140" s="83">
        <f t="shared" si="45"/>
        <v>6.06</v>
      </c>
      <c r="D140" s="87"/>
      <c r="E140" s="47">
        <f t="shared" si="49"/>
        <v>15.6616167119998</v>
      </c>
      <c r="F140" s="59">
        <f t="shared" si="65"/>
        <v>0.23400000000000012</v>
      </c>
      <c r="G140" s="59">
        <f t="shared" si="66"/>
        <v>3.3399999999999714</v>
      </c>
      <c r="H140" s="59">
        <f t="shared" si="67"/>
        <v>1.6699999999999857</v>
      </c>
      <c r="I140" s="59">
        <v>1</v>
      </c>
      <c r="J140" s="60">
        <f t="shared" si="53"/>
        <v>1.5475599999999936</v>
      </c>
      <c r="K140" s="104">
        <f t="shared" si="54"/>
        <v>2.5844251999999672</v>
      </c>
      <c r="L140" s="49">
        <f t="shared" si="55"/>
        <v>116843318.71472701</v>
      </c>
      <c r="M140" s="46">
        <f t="shared" si="68"/>
        <v>26.800000000000015</v>
      </c>
      <c r="N140" s="50">
        <v>134</v>
      </c>
      <c r="O140" s="71">
        <f t="shared" si="56"/>
        <v>134</v>
      </c>
      <c r="P140" s="71">
        <f t="shared" si="57"/>
        <v>1</v>
      </c>
      <c r="Q140" s="51">
        <v>1</v>
      </c>
      <c r="R140" s="62">
        <f t="shared" si="58"/>
        <v>1</v>
      </c>
      <c r="S140" s="70">
        <f t="shared" si="50"/>
        <v>1119744</v>
      </c>
      <c r="T140" s="70">
        <f t="shared" si="59"/>
        <v>150045696</v>
      </c>
      <c r="U140" s="70">
        <f t="shared" si="60"/>
        <v>1168433187.1472702</v>
      </c>
      <c r="V140" s="70">
        <f t="shared" si="61"/>
        <v>5842165935.736351</v>
      </c>
      <c r="W140" s="70">
        <f t="shared" si="62"/>
        <v>895.86024302117733</v>
      </c>
      <c r="X140" s="99">
        <f t="shared" si="63"/>
        <v>7.7871822937678283</v>
      </c>
      <c r="Y140" s="91">
        <f t="shared" si="64"/>
        <v>3.0131196266651195</v>
      </c>
    </row>
    <row r="141" spans="1:25">
      <c r="A141" s="46">
        <f t="shared" si="51"/>
        <v>26.908685288119074</v>
      </c>
      <c r="B141" s="46">
        <f t="shared" si="52"/>
        <v>4.5</v>
      </c>
      <c r="C141" s="83">
        <f t="shared" si="45"/>
        <v>6.06</v>
      </c>
      <c r="D141" s="87"/>
      <c r="E141" s="47">
        <f t="shared" si="49"/>
        <v>15.756113624999799</v>
      </c>
      <c r="F141" s="59">
        <f t="shared" si="65"/>
        <v>0.23500000000000013</v>
      </c>
      <c r="G141" s="59">
        <f t="shared" si="66"/>
        <v>3.3499999999999712</v>
      </c>
      <c r="H141" s="59">
        <f t="shared" si="67"/>
        <v>1.6749999999999856</v>
      </c>
      <c r="I141" s="59">
        <v>1</v>
      </c>
      <c r="J141" s="60">
        <f t="shared" si="53"/>
        <v>1.5522499999999937</v>
      </c>
      <c r="K141" s="104">
        <f t="shared" si="54"/>
        <v>2.600018749999967</v>
      </c>
      <c r="L141" s="49">
        <f t="shared" si="55"/>
        <v>134217728.00000122</v>
      </c>
      <c r="M141" s="46">
        <f t="shared" si="68"/>
        <v>27.000000000000011</v>
      </c>
      <c r="N141" s="50">
        <v>135</v>
      </c>
      <c r="O141" s="71">
        <f t="shared" si="56"/>
        <v>135</v>
      </c>
      <c r="P141" s="71">
        <f t="shared" si="57"/>
        <v>1</v>
      </c>
      <c r="Q141" s="51">
        <v>1</v>
      </c>
      <c r="R141" s="62">
        <f t="shared" si="58"/>
        <v>1</v>
      </c>
      <c r="S141" s="70">
        <f t="shared" si="50"/>
        <v>1119744</v>
      </c>
      <c r="T141" s="70">
        <f t="shared" si="59"/>
        <v>151165440</v>
      </c>
      <c r="U141" s="70">
        <f t="shared" si="60"/>
        <v>1342177280.0000122</v>
      </c>
      <c r="V141" s="70">
        <f t="shared" si="61"/>
        <v>6710886400.000061</v>
      </c>
      <c r="W141" s="70">
        <f t="shared" si="62"/>
        <v>928.34964244010803</v>
      </c>
      <c r="X141" s="99">
        <f t="shared" si="63"/>
        <v>8.8788633169063793</v>
      </c>
      <c r="Y141" s="91">
        <f t="shared" si="64"/>
        <v>3.4149228027322849</v>
      </c>
    </row>
    <row r="142" spans="1:25">
      <c r="A142" s="46">
        <f t="shared" si="51"/>
        <v>27.857618025476185</v>
      </c>
      <c r="B142" s="46">
        <f t="shared" si="52"/>
        <v>4.5333333333333332</v>
      </c>
      <c r="C142" s="83">
        <f t="shared" si="45"/>
        <v>6.06</v>
      </c>
      <c r="D142" s="87"/>
      <c r="E142" s="47">
        <f t="shared" si="49"/>
        <v>15.851098367999795</v>
      </c>
      <c r="F142" s="59">
        <f t="shared" si="65"/>
        <v>0.23600000000000013</v>
      </c>
      <c r="G142" s="59">
        <f t="shared" si="66"/>
        <v>3.359999999999971</v>
      </c>
      <c r="H142" s="59">
        <f t="shared" si="67"/>
        <v>1.6799999999999855</v>
      </c>
      <c r="I142" s="59">
        <v>1</v>
      </c>
      <c r="J142" s="60">
        <f t="shared" si="53"/>
        <v>1.5569599999999935</v>
      </c>
      <c r="K142" s="104">
        <f t="shared" si="54"/>
        <v>2.6156927999999664</v>
      </c>
      <c r="L142" s="49">
        <f t="shared" si="55"/>
        <v>154175683.3650409</v>
      </c>
      <c r="M142" s="46">
        <f t="shared" si="68"/>
        <v>27.200000000000014</v>
      </c>
      <c r="N142" s="50">
        <v>136</v>
      </c>
      <c r="O142" s="71">
        <f t="shared" si="56"/>
        <v>136</v>
      </c>
      <c r="P142" s="71">
        <f t="shared" si="57"/>
        <v>1</v>
      </c>
      <c r="Q142" s="51">
        <v>1</v>
      </c>
      <c r="R142" s="62">
        <f t="shared" si="58"/>
        <v>1</v>
      </c>
      <c r="S142" s="70">
        <f t="shared" si="50"/>
        <v>1119744</v>
      </c>
      <c r="T142" s="70">
        <f t="shared" si="59"/>
        <v>152285184</v>
      </c>
      <c r="U142" s="70">
        <f t="shared" si="60"/>
        <v>1541756833.650409</v>
      </c>
      <c r="V142" s="70">
        <f t="shared" si="61"/>
        <v>7708784168.2520447</v>
      </c>
      <c r="W142" s="70">
        <f t="shared" si="62"/>
        <v>962.01640914644418</v>
      </c>
      <c r="X142" s="99">
        <f t="shared" si="63"/>
        <v>10.124142041621127</v>
      </c>
      <c r="Y142" s="91">
        <f t="shared" si="64"/>
        <v>3.8705394003536107</v>
      </c>
    </row>
    <row r="143" spans="1:25">
      <c r="A143" s="46">
        <f t="shared" si="51"/>
        <v>28.84001480354679</v>
      </c>
      <c r="B143" s="46">
        <f t="shared" si="52"/>
        <v>4.5666666666666664</v>
      </c>
      <c r="C143" s="83">
        <f t="shared" si="45"/>
        <v>6.06</v>
      </c>
      <c r="D143" s="87"/>
      <c r="E143" s="47">
        <f t="shared" si="49"/>
        <v>15.946572758999793</v>
      </c>
      <c r="F143" s="59">
        <f t="shared" si="65"/>
        <v>0.23700000000000013</v>
      </c>
      <c r="G143" s="59">
        <f t="shared" si="66"/>
        <v>3.3699999999999708</v>
      </c>
      <c r="H143" s="59">
        <f t="shared" si="67"/>
        <v>1.6849999999999854</v>
      </c>
      <c r="I143" s="59">
        <v>1</v>
      </c>
      <c r="J143" s="60">
        <f t="shared" si="53"/>
        <v>1.5616899999999934</v>
      </c>
      <c r="K143" s="104">
        <f t="shared" si="54"/>
        <v>2.6314476499999659</v>
      </c>
      <c r="L143" s="49">
        <f t="shared" si="55"/>
        <v>177101353.86196622</v>
      </c>
      <c r="M143" s="46">
        <f t="shared" si="68"/>
        <v>27.400000000000013</v>
      </c>
      <c r="N143" s="50">
        <v>137</v>
      </c>
      <c r="O143" s="71">
        <f t="shared" si="56"/>
        <v>137</v>
      </c>
      <c r="P143" s="71">
        <f t="shared" si="57"/>
        <v>1</v>
      </c>
      <c r="Q143" s="51">
        <v>1</v>
      </c>
      <c r="R143" s="62">
        <f t="shared" si="58"/>
        <v>1</v>
      </c>
      <c r="S143" s="70">
        <f t="shared" si="50"/>
        <v>1119744</v>
      </c>
      <c r="T143" s="70">
        <f t="shared" si="59"/>
        <v>153404928</v>
      </c>
      <c r="U143" s="70">
        <f t="shared" si="60"/>
        <v>1771013538.6196623</v>
      </c>
      <c r="V143" s="70">
        <f t="shared" si="61"/>
        <v>8855067693.0983105</v>
      </c>
      <c r="W143" s="70">
        <f t="shared" si="62"/>
        <v>996.90317837593398</v>
      </c>
      <c r="X143" s="99">
        <f t="shared" si="63"/>
        <v>11.544697824959458</v>
      </c>
      <c r="Y143" s="91">
        <f t="shared" si="64"/>
        <v>4.3872040642570287</v>
      </c>
    </row>
    <row r="144" spans="1:25">
      <c r="A144" s="46">
        <f t="shared" si="51"/>
        <v>29.857055729178075</v>
      </c>
      <c r="B144" s="46">
        <f t="shared" si="52"/>
        <v>4.5999999999999996</v>
      </c>
      <c r="C144" s="83">
        <f t="shared" si="45"/>
        <v>6.06</v>
      </c>
      <c r="D144" s="87"/>
      <c r="E144" s="47">
        <f t="shared" si="49"/>
        <v>16.042538615999792</v>
      </c>
      <c r="F144" s="59">
        <f t="shared" si="65"/>
        <v>0.23800000000000013</v>
      </c>
      <c r="G144" s="59">
        <f t="shared" si="66"/>
        <v>3.3799999999999706</v>
      </c>
      <c r="H144" s="59">
        <f t="shared" si="67"/>
        <v>1.6899999999999853</v>
      </c>
      <c r="I144" s="59">
        <v>1</v>
      </c>
      <c r="J144" s="60">
        <f t="shared" si="53"/>
        <v>1.5664399999999934</v>
      </c>
      <c r="K144" s="104">
        <f t="shared" si="54"/>
        <v>2.647283599999966</v>
      </c>
      <c r="L144" s="49">
        <f t="shared" si="55"/>
        <v>203436033.84898841</v>
      </c>
      <c r="M144" s="46">
        <f t="shared" si="68"/>
        <v>27.600000000000016</v>
      </c>
      <c r="N144" s="50">
        <v>138</v>
      </c>
      <c r="O144" s="71">
        <f t="shared" si="56"/>
        <v>138</v>
      </c>
      <c r="P144" s="71">
        <f t="shared" si="57"/>
        <v>1</v>
      </c>
      <c r="Q144" s="51">
        <v>1</v>
      </c>
      <c r="R144" s="62">
        <f t="shared" si="58"/>
        <v>1</v>
      </c>
      <c r="S144" s="70">
        <f t="shared" si="50"/>
        <v>1119744</v>
      </c>
      <c r="T144" s="70">
        <f t="shared" si="59"/>
        <v>154524672</v>
      </c>
      <c r="U144" s="70">
        <f t="shared" si="60"/>
        <v>2034360338.4898841</v>
      </c>
      <c r="V144" s="70">
        <f t="shared" si="61"/>
        <v>10171801692.449421</v>
      </c>
      <c r="W144" s="70">
        <f t="shared" si="62"/>
        <v>1033.0541282295615</v>
      </c>
      <c r="X144" s="99">
        <f t="shared" si="63"/>
        <v>13.165278477276976</v>
      </c>
      <c r="Y144" s="91">
        <f t="shared" si="64"/>
        <v>4.9731273510994987</v>
      </c>
    </row>
    <row r="145" spans="1:25">
      <c r="A145" s="46">
        <f t="shared" si="51"/>
        <v>30.909962525595304</v>
      </c>
      <c r="B145" s="46">
        <f t="shared" si="52"/>
        <v>4.6333333333333337</v>
      </c>
      <c r="C145" s="83">
        <f t="shared" si="45"/>
        <v>6.06</v>
      </c>
      <c r="D145" s="87"/>
      <c r="E145" s="47">
        <f t="shared" si="49"/>
        <v>16.138997756999789</v>
      </c>
      <c r="F145" s="59">
        <f t="shared" si="65"/>
        <v>0.23900000000000013</v>
      </c>
      <c r="G145" s="59">
        <f t="shared" si="66"/>
        <v>3.3899999999999704</v>
      </c>
      <c r="H145" s="59">
        <f t="shared" si="67"/>
        <v>1.6949999999999852</v>
      </c>
      <c r="I145" s="59">
        <v>1</v>
      </c>
      <c r="J145" s="60">
        <f t="shared" si="53"/>
        <v>1.5712099999999931</v>
      </c>
      <c r="K145" s="104">
        <f t="shared" si="54"/>
        <v>2.6632009499999652</v>
      </c>
      <c r="L145" s="49">
        <f t="shared" si="55"/>
        <v>233686637.42945412</v>
      </c>
      <c r="M145" s="46">
        <f t="shared" si="68"/>
        <v>27.800000000000011</v>
      </c>
      <c r="N145" s="50">
        <v>139</v>
      </c>
      <c r="O145" s="71">
        <f t="shared" si="56"/>
        <v>139</v>
      </c>
      <c r="P145" s="71">
        <f t="shared" si="57"/>
        <v>1</v>
      </c>
      <c r="Q145" s="51">
        <v>1</v>
      </c>
      <c r="R145" s="62">
        <f t="shared" si="58"/>
        <v>1</v>
      </c>
      <c r="S145" s="70">
        <f t="shared" si="50"/>
        <v>1119744</v>
      </c>
      <c r="T145" s="70">
        <f t="shared" si="59"/>
        <v>155644416</v>
      </c>
      <c r="U145" s="70">
        <f t="shared" si="60"/>
        <v>2336866374.2945414</v>
      </c>
      <c r="V145" s="70">
        <f t="shared" si="61"/>
        <v>11684331871.472706</v>
      </c>
      <c r="W145" s="70">
        <f t="shared" si="62"/>
        <v>1070.5150354697839</v>
      </c>
      <c r="X145" s="99">
        <f t="shared" si="63"/>
        <v>15.014135645537976</v>
      </c>
      <c r="Y145" s="91">
        <f t="shared" si="64"/>
        <v>5.6376277747791326</v>
      </c>
    </row>
    <row r="146" spans="1:25">
      <c r="A146" s="46">
        <f t="shared" si="51"/>
        <v>32.000000000000256</v>
      </c>
      <c r="B146" s="46">
        <f t="shared" si="52"/>
        <v>4.666666666666667</v>
      </c>
      <c r="C146" s="83">
        <f t="shared" si="45"/>
        <v>6.06</v>
      </c>
      <c r="D146" s="87"/>
      <c r="E146" s="47">
        <f t="shared" si="49"/>
        <v>16.235951999999784</v>
      </c>
      <c r="F146" s="59">
        <f t="shared" si="65"/>
        <v>0.24000000000000013</v>
      </c>
      <c r="G146" s="59">
        <f t="shared" si="66"/>
        <v>3.3999999999999702</v>
      </c>
      <c r="H146" s="59">
        <f t="shared" si="67"/>
        <v>1.6999999999999851</v>
      </c>
      <c r="I146" s="59">
        <v>1</v>
      </c>
      <c r="J146" s="60">
        <f t="shared" si="53"/>
        <v>1.5759999999999932</v>
      </c>
      <c r="K146" s="104">
        <f t="shared" si="54"/>
        <v>2.6791999999999647</v>
      </c>
      <c r="L146" s="49">
        <f t="shared" si="55"/>
        <v>268435456.0000025</v>
      </c>
      <c r="M146" s="46">
        <f t="shared" si="68"/>
        <v>28.000000000000014</v>
      </c>
      <c r="N146" s="50">
        <v>140</v>
      </c>
      <c r="O146" s="71">
        <f t="shared" si="56"/>
        <v>140</v>
      </c>
      <c r="P146" s="71">
        <f t="shared" si="57"/>
        <v>1</v>
      </c>
      <c r="Q146" s="51">
        <v>4</v>
      </c>
      <c r="R146" s="62">
        <f t="shared" si="58"/>
        <v>1</v>
      </c>
      <c r="S146" s="70">
        <f t="shared" si="50"/>
        <v>4478976</v>
      </c>
      <c r="T146" s="70">
        <f t="shared" si="59"/>
        <v>627056640</v>
      </c>
      <c r="U146" s="70">
        <f t="shared" si="60"/>
        <v>2684354560.0000248</v>
      </c>
      <c r="V146" s="70">
        <f t="shared" si="61"/>
        <v>13421772800.000126</v>
      </c>
      <c r="W146" s="70">
        <f t="shared" si="62"/>
        <v>1109.3333333333421</v>
      </c>
      <c r="X146" s="99">
        <f t="shared" si="63"/>
        <v>4.2808805277941477</v>
      </c>
      <c r="Y146" s="91">
        <f t="shared" si="64"/>
        <v>1.5978204418461497</v>
      </c>
    </row>
    <row r="147" spans="1:25">
      <c r="A147" s="46">
        <f t="shared" si="51"/>
        <v>33.128477562924346</v>
      </c>
      <c r="B147" s="46">
        <f t="shared" si="52"/>
        <v>4.7</v>
      </c>
      <c r="C147" s="83">
        <f t="shared" si="45"/>
        <v>6.06</v>
      </c>
      <c r="D147" s="87"/>
      <c r="E147" s="47">
        <f t="shared" si="49"/>
        <v>16.333403162999783</v>
      </c>
      <c r="F147" s="59">
        <f t="shared" si="65"/>
        <v>0.24100000000000013</v>
      </c>
      <c r="G147" s="59">
        <f t="shared" si="66"/>
        <v>3.4099999999999699</v>
      </c>
      <c r="H147" s="59">
        <f t="shared" si="67"/>
        <v>1.704999999999985</v>
      </c>
      <c r="I147" s="59">
        <v>1</v>
      </c>
      <c r="J147" s="60">
        <f t="shared" si="53"/>
        <v>1.5808099999999929</v>
      </c>
      <c r="K147" s="104">
        <f t="shared" si="54"/>
        <v>2.6952810499999642</v>
      </c>
      <c r="L147" s="49">
        <f t="shared" si="55"/>
        <v>308351366.73008186</v>
      </c>
      <c r="M147" s="46">
        <f t="shared" si="68"/>
        <v>28.200000000000014</v>
      </c>
      <c r="N147" s="50">
        <v>141</v>
      </c>
      <c r="O147" s="71">
        <f t="shared" si="56"/>
        <v>141</v>
      </c>
      <c r="P147" s="71">
        <f t="shared" si="57"/>
        <v>1</v>
      </c>
      <c r="Q147" s="51">
        <v>1</v>
      </c>
      <c r="R147" s="62">
        <f t="shared" si="58"/>
        <v>1</v>
      </c>
      <c r="S147" s="70">
        <f t="shared" si="50"/>
        <v>4478976</v>
      </c>
      <c r="T147" s="70">
        <f t="shared" si="59"/>
        <v>631535616</v>
      </c>
      <c r="U147" s="70">
        <f t="shared" si="60"/>
        <v>3083513667.3008184</v>
      </c>
      <c r="V147" s="70">
        <f t="shared" si="61"/>
        <v>15417568336.504093</v>
      </c>
      <c r="W147" s="70">
        <f t="shared" si="62"/>
        <v>1149.5581714334749</v>
      </c>
      <c r="X147" s="99">
        <f t="shared" si="63"/>
        <v>4.8825649562428142</v>
      </c>
      <c r="Y147" s="91">
        <f t="shared" si="64"/>
        <v>1.8115234981683557</v>
      </c>
    </row>
    <row r="148" spans="1:25">
      <c r="A148" s="46">
        <f t="shared" si="51"/>
        <v>34.296750801161657</v>
      </c>
      <c r="B148" s="46">
        <f t="shared" si="52"/>
        <v>4.7333333333333334</v>
      </c>
      <c r="C148" s="83">
        <f t="shared" si="45"/>
        <v>6.06</v>
      </c>
      <c r="D148" s="87"/>
      <c r="E148" s="47">
        <f t="shared" si="49"/>
        <v>16.431353063999779</v>
      </c>
      <c r="F148" s="59">
        <f t="shared" si="65"/>
        <v>0.24200000000000013</v>
      </c>
      <c r="G148" s="59">
        <f t="shared" si="66"/>
        <v>3.4199999999999697</v>
      </c>
      <c r="H148" s="59">
        <f t="shared" si="67"/>
        <v>1.7099999999999849</v>
      </c>
      <c r="I148" s="59">
        <v>1</v>
      </c>
      <c r="J148" s="60">
        <f t="shared" si="53"/>
        <v>1.5856399999999931</v>
      </c>
      <c r="K148" s="104">
        <f t="shared" si="54"/>
        <v>2.711444399999964</v>
      </c>
      <c r="L148" s="49">
        <f t="shared" si="55"/>
        <v>354202707.7239325</v>
      </c>
      <c r="M148" s="46">
        <f t="shared" si="68"/>
        <v>28.400000000000016</v>
      </c>
      <c r="N148" s="50">
        <v>142</v>
      </c>
      <c r="O148" s="71">
        <f t="shared" si="56"/>
        <v>142</v>
      </c>
      <c r="P148" s="71">
        <f t="shared" si="57"/>
        <v>1</v>
      </c>
      <c r="Q148" s="51">
        <v>1</v>
      </c>
      <c r="R148" s="62">
        <f t="shared" si="58"/>
        <v>1</v>
      </c>
      <c r="S148" s="70">
        <f t="shared" si="50"/>
        <v>4478976</v>
      </c>
      <c r="T148" s="70">
        <f t="shared" si="59"/>
        <v>636014592</v>
      </c>
      <c r="U148" s="70">
        <f t="shared" si="60"/>
        <v>3542027077.239325</v>
      </c>
      <c r="V148" s="70">
        <f t="shared" si="61"/>
        <v>17710135386.196625</v>
      </c>
      <c r="W148" s="70">
        <f t="shared" si="62"/>
        <v>1191.240477827015</v>
      </c>
      <c r="X148" s="99">
        <f t="shared" si="63"/>
        <v>5.5690971902093169</v>
      </c>
      <c r="Y148" s="91">
        <f t="shared" si="64"/>
        <v>2.0539226953019547</v>
      </c>
    </row>
    <row r="149" spans="1:25">
      <c r="A149" s="46">
        <f t="shared" si="51"/>
        <v>35.506223106171333</v>
      </c>
      <c r="B149" s="46">
        <f t="shared" si="52"/>
        <v>4.7666666666666666</v>
      </c>
      <c r="C149" s="83">
        <f t="shared" si="45"/>
        <v>6.06</v>
      </c>
      <c r="D149" s="87"/>
      <c r="E149" s="47">
        <f t="shared" si="49"/>
        <v>16.529803520999778</v>
      </c>
      <c r="F149" s="59">
        <f t="shared" si="65"/>
        <v>0.24300000000000013</v>
      </c>
      <c r="G149" s="59">
        <f t="shared" si="66"/>
        <v>3.4299999999999695</v>
      </c>
      <c r="H149" s="59">
        <f t="shared" si="67"/>
        <v>1.7149999999999848</v>
      </c>
      <c r="I149" s="59">
        <v>1</v>
      </c>
      <c r="J149" s="60">
        <f t="shared" si="53"/>
        <v>1.5904899999999929</v>
      </c>
      <c r="K149" s="104">
        <f t="shared" si="54"/>
        <v>2.7276903499999636</v>
      </c>
      <c r="L149" s="49">
        <f t="shared" si="55"/>
        <v>406872067.69797689</v>
      </c>
      <c r="M149" s="46">
        <f t="shared" si="68"/>
        <v>28.600000000000012</v>
      </c>
      <c r="N149" s="50">
        <v>143</v>
      </c>
      <c r="O149" s="71">
        <f t="shared" si="56"/>
        <v>143</v>
      </c>
      <c r="P149" s="71">
        <f t="shared" si="57"/>
        <v>1</v>
      </c>
      <c r="Q149" s="51">
        <v>1</v>
      </c>
      <c r="R149" s="62">
        <f t="shared" si="58"/>
        <v>1</v>
      </c>
      <c r="S149" s="70">
        <f t="shared" si="50"/>
        <v>4478976</v>
      </c>
      <c r="T149" s="70">
        <f t="shared" si="59"/>
        <v>640493568</v>
      </c>
      <c r="U149" s="70">
        <f t="shared" si="60"/>
        <v>4068720676.9797688</v>
      </c>
      <c r="V149" s="70">
        <f t="shared" si="61"/>
        <v>20343603384.898846</v>
      </c>
      <c r="W149" s="70">
        <f t="shared" si="62"/>
        <v>1234.4330233245566</v>
      </c>
      <c r="X149" s="99">
        <f t="shared" si="63"/>
        <v>6.352477027497283</v>
      </c>
      <c r="Y149" s="91">
        <f t="shared" si="64"/>
        <v>2.3288849584768183</v>
      </c>
    </row>
    <row r="150" spans="1:25">
      <c r="A150" s="46">
        <f t="shared" si="51"/>
        <v>36.758347359905422</v>
      </c>
      <c r="B150" s="46">
        <f t="shared" si="52"/>
        <v>4.8</v>
      </c>
      <c r="C150" s="83">
        <f t="shared" ref="C150:C213" si="69">IF(D150&gt;0,C149+D150,C149)</f>
        <v>6.06</v>
      </c>
      <c r="D150" s="87"/>
      <c r="E150" s="47">
        <f t="shared" si="49"/>
        <v>16.628756351999776</v>
      </c>
      <c r="F150" s="59">
        <f t="shared" si="65"/>
        <v>0.24400000000000013</v>
      </c>
      <c r="G150" s="59">
        <f t="shared" si="66"/>
        <v>3.4399999999999693</v>
      </c>
      <c r="H150" s="59">
        <f t="shared" si="67"/>
        <v>1.7199999999999847</v>
      </c>
      <c r="I150" s="59">
        <v>1</v>
      </c>
      <c r="J150" s="60">
        <f t="shared" si="53"/>
        <v>1.5953599999999928</v>
      </c>
      <c r="K150" s="104">
        <f t="shared" si="54"/>
        <v>2.744019199999963</v>
      </c>
      <c r="L150" s="49">
        <f t="shared" si="55"/>
        <v>467373274.85890841</v>
      </c>
      <c r="M150" s="46">
        <f t="shared" si="68"/>
        <v>28.800000000000015</v>
      </c>
      <c r="N150" s="50">
        <v>144</v>
      </c>
      <c r="O150" s="71">
        <f t="shared" si="56"/>
        <v>144</v>
      </c>
      <c r="P150" s="71">
        <f t="shared" si="57"/>
        <v>1</v>
      </c>
      <c r="Q150" s="51">
        <v>1</v>
      </c>
      <c r="R150" s="62">
        <f t="shared" si="58"/>
        <v>1</v>
      </c>
      <c r="S150" s="70">
        <f t="shared" si="50"/>
        <v>4478976</v>
      </c>
      <c r="T150" s="70">
        <f t="shared" si="59"/>
        <v>644972544</v>
      </c>
      <c r="U150" s="70">
        <f t="shared" si="60"/>
        <v>4673732748.5890846</v>
      </c>
      <c r="V150" s="70">
        <f t="shared" si="61"/>
        <v>23368663742.945419</v>
      </c>
      <c r="W150" s="70">
        <f t="shared" si="62"/>
        <v>1279.1904881247085</v>
      </c>
      <c r="X150" s="99">
        <f t="shared" si="63"/>
        <v>7.2464057455895121</v>
      </c>
      <c r="Y150" s="91">
        <f t="shared" si="64"/>
        <v>2.6407999425039046</v>
      </c>
    </row>
    <row r="151" spans="1:25">
      <c r="A151" s="46">
        <f t="shared" si="51"/>
        <v>38.054627680087393</v>
      </c>
      <c r="B151" s="46">
        <f t="shared" si="52"/>
        <v>4.833333333333333</v>
      </c>
      <c r="C151" s="83">
        <f t="shared" si="69"/>
        <v>6.06</v>
      </c>
      <c r="D151" s="87"/>
      <c r="E151" s="47">
        <f t="shared" si="49"/>
        <v>16.728213374999775</v>
      </c>
      <c r="F151" s="59">
        <f t="shared" si="65"/>
        <v>0.24500000000000013</v>
      </c>
      <c r="G151" s="59">
        <f t="shared" si="66"/>
        <v>3.4499999999999691</v>
      </c>
      <c r="H151" s="59">
        <f t="shared" si="67"/>
        <v>1.7249999999999845</v>
      </c>
      <c r="I151" s="59">
        <v>1</v>
      </c>
      <c r="J151" s="60">
        <f t="shared" si="53"/>
        <v>1.6002499999999928</v>
      </c>
      <c r="K151" s="104">
        <f t="shared" si="54"/>
        <v>2.760431249999963</v>
      </c>
      <c r="L151" s="49">
        <f t="shared" si="55"/>
        <v>536870912.00000525</v>
      </c>
      <c r="M151" s="46">
        <f t="shared" si="68"/>
        <v>29.000000000000018</v>
      </c>
      <c r="N151" s="50">
        <v>145</v>
      </c>
      <c r="O151" s="71">
        <f t="shared" si="56"/>
        <v>145</v>
      </c>
      <c r="P151" s="71">
        <f t="shared" si="57"/>
        <v>1</v>
      </c>
      <c r="Q151" s="51">
        <v>1</v>
      </c>
      <c r="R151" s="62">
        <f t="shared" si="58"/>
        <v>1</v>
      </c>
      <c r="S151" s="70">
        <f t="shared" si="50"/>
        <v>4478976</v>
      </c>
      <c r="T151" s="70">
        <f t="shared" si="59"/>
        <v>649451520</v>
      </c>
      <c r="U151" s="70">
        <f t="shared" si="60"/>
        <v>5368709120.0000525</v>
      </c>
      <c r="V151" s="70">
        <f t="shared" si="61"/>
        <v>26843545600.000263</v>
      </c>
      <c r="W151" s="70">
        <f t="shared" si="62"/>
        <v>1325.5695308563777</v>
      </c>
      <c r="X151" s="99">
        <f t="shared" si="63"/>
        <v>8.2665279157404274</v>
      </c>
      <c r="Y151" s="91">
        <f t="shared" si="64"/>
        <v>2.9946508958484435</v>
      </c>
    </row>
    <row r="152" spans="1:25">
      <c r="A152" s="46">
        <f t="shared" si="51"/>
        <v>39.396621227037663</v>
      </c>
      <c r="B152" s="46">
        <f t="shared" si="52"/>
        <v>4.8666666666666663</v>
      </c>
      <c r="C152" s="83">
        <f t="shared" si="69"/>
        <v>6.06</v>
      </c>
      <c r="D152" s="87"/>
      <c r="E152" s="47">
        <f t="shared" si="49"/>
        <v>16.82817640799977</v>
      </c>
      <c r="F152" s="59">
        <f t="shared" si="65"/>
        <v>0.24600000000000014</v>
      </c>
      <c r="G152" s="59">
        <f t="shared" si="66"/>
        <v>3.4599999999999689</v>
      </c>
      <c r="H152" s="59">
        <f t="shared" ref="H152:H167" si="70">H151+0.5%</f>
        <v>1.7299999999999844</v>
      </c>
      <c r="I152" s="59">
        <v>1</v>
      </c>
      <c r="J152" s="60">
        <f t="shared" si="53"/>
        <v>1.6051599999999926</v>
      </c>
      <c r="K152" s="104">
        <f t="shared" si="54"/>
        <v>2.7769267999999623</v>
      </c>
      <c r="L152" s="49">
        <f t="shared" si="55"/>
        <v>616702733.46016395</v>
      </c>
      <c r="M152" s="46">
        <f t="shared" si="68"/>
        <v>29.200000000000014</v>
      </c>
      <c r="N152" s="50">
        <v>146</v>
      </c>
      <c r="O152" s="71">
        <f t="shared" si="56"/>
        <v>146</v>
      </c>
      <c r="P152" s="71">
        <f t="shared" si="57"/>
        <v>1</v>
      </c>
      <c r="Q152" s="51">
        <v>1</v>
      </c>
      <c r="R152" s="62">
        <f t="shared" si="58"/>
        <v>1</v>
      </c>
      <c r="S152" s="70">
        <f t="shared" si="50"/>
        <v>4478976</v>
      </c>
      <c r="T152" s="70">
        <f t="shared" si="59"/>
        <v>653930496</v>
      </c>
      <c r="U152" s="70">
        <f t="shared" si="60"/>
        <v>6167027334.6016397</v>
      </c>
      <c r="V152" s="70">
        <f t="shared" si="61"/>
        <v>30835136673.008198</v>
      </c>
      <c r="W152" s="70">
        <f t="shared" si="62"/>
        <v>1373.6288601160466</v>
      </c>
      <c r="X152" s="99">
        <f t="shared" si="63"/>
        <v>9.4307076552087263</v>
      </c>
      <c r="Y152" s="91">
        <f t="shared" si="64"/>
        <v>3.3960951564185469</v>
      </c>
    </row>
    <row r="153" spans="1:25">
      <c r="A153" s="46">
        <f t="shared" si="51"/>
        <v>40.78594007421674</v>
      </c>
      <c r="B153" s="46">
        <f t="shared" si="52"/>
        <v>4.9000000000000004</v>
      </c>
      <c r="C153" s="83">
        <f t="shared" si="69"/>
        <v>6.06</v>
      </c>
      <c r="D153" s="87"/>
      <c r="E153" s="47">
        <f t="shared" si="49"/>
        <v>16.928647268999768</v>
      </c>
      <c r="F153" s="59">
        <f t="shared" si="65"/>
        <v>0.24700000000000014</v>
      </c>
      <c r="G153" s="59">
        <f t="shared" si="66"/>
        <v>3.4699999999999687</v>
      </c>
      <c r="H153" s="59">
        <f t="shared" si="70"/>
        <v>1.7349999999999843</v>
      </c>
      <c r="I153" s="59">
        <v>1</v>
      </c>
      <c r="J153" s="60">
        <f t="shared" si="53"/>
        <v>1.6100899999999925</v>
      </c>
      <c r="K153" s="104">
        <f t="shared" si="54"/>
        <v>2.7935061499999616</v>
      </c>
      <c r="L153" s="49">
        <f t="shared" si="55"/>
        <v>708405415.44786537</v>
      </c>
      <c r="M153" s="46">
        <f t="shared" si="68"/>
        <v>29.400000000000016</v>
      </c>
      <c r="N153" s="50">
        <v>147</v>
      </c>
      <c r="O153" s="71">
        <f t="shared" si="56"/>
        <v>147</v>
      </c>
      <c r="P153" s="71">
        <f t="shared" si="57"/>
        <v>1</v>
      </c>
      <c r="Q153" s="51">
        <v>1</v>
      </c>
      <c r="R153" s="62">
        <f t="shared" si="58"/>
        <v>1</v>
      </c>
      <c r="S153" s="70">
        <f t="shared" si="50"/>
        <v>4478976</v>
      </c>
      <c r="T153" s="70">
        <f t="shared" si="59"/>
        <v>658409472</v>
      </c>
      <c r="U153" s="70">
        <f t="shared" si="60"/>
        <v>7084054154.4786539</v>
      </c>
      <c r="V153" s="70">
        <f t="shared" si="61"/>
        <v>35420270772.393265</v>
      </c>
      <c r="W153" s="70">
        <f t="shared" si="62"/>
        <v>1423.4293085901641</v>
      </c>
      <c r="X153" s="99">
        <f t="shared" si="63"/>
        <v>10.759344231424809</v>
      </c>
      <c r="Y153" s="91">
        <f t="shared" si="64"/>
        <v>3.8515555913220223</v>
      </c>
    </row>
    <row r="154" spans="1:25">
      <c r="A154" s="46">
        <f t="shared" si="51"/>
        <v>42.224253144732984</v>
      </c>
      <c r="B154" s="46">
        <f t="shared" si="52"/>
        <v>4.9333333333333336</v>
      </c>
      <c r="C154" s="83">
        <f t="shared" si="69"/>
        <v>6.06</v>
      </c>
      <c r="D154" s="87"/>
      <c r="E154" s="47">
        <f t="shared" si="49"/>
        <v>17.029627775999764</v>
      </c>
      <c r="F154" s="59">
        <f t="shared" si="65"/>
        <v>0.24800000000000014</v>
      </c>
      <c r="G154" s="59">
        <f t="shared" si="66"/>
        <v>3.4799999999999685</v>
      </c>
      <c r="H154" s="59">
        <f t="shared" si="70"/>
        <v>1.7399999999999842</v>
      </c>
      <c r="I154" s="59">
        <v>1</v>
      </c>
      <c r="J154" s="60">
        <f t="shared" si="53"/>
        <v>1.6150399999999925</v>
      </c>
      <c r="K154" s="104">
        <f t="shared" si="54"/>
        <v>2.8101695999999614</v>
      </c>
      <c r="L154" s="49">
        <f t="shared" si="55"/>
        <v>813744135.39595413</v>
      </c>
      <c r="M154" s="46">
        <f t="shared" si="68"/>
        <v>29.600000000000016</v>
      </c>
      <c r="N154" s="50">
        <v>148</v>
      </c>
      <c r="O154" s="71">
        <f t="shared" si="56"/>
        <v>148</v>
      </c>
      <c r="P154" s="71">
        <f t="shared" si="57"/>
        <v>1</v>
      </c>
      <c r="Q154" s="51">
        <v>1</v>
      </c>
      <c r="R154" s="62">
        <f t="shared" si="58"/>
        <v>1</v>
      </c>
      <c r="S154" s="70">
        <f t="shared" si="50"/>
        <v>4478976</v>
      </c>
      <c r="T154" s="70">
        <f t="shared" si="59"/>
        <v>662888448</v>
      </c>
      <c r="U154" s="70">
        <f t="shared" si="60"/>
        <v>8137441353.9595413</v>
      </c>
      <c r="V154" s="70">
        <f t="shared" si="61"/>
        <v>40687206769.797707</v>
      </c>
      <c r="W154" s="70">
        <f t="shared" si="62"/>
        <v>1475.0339098560057</v>
      </c>
      <c r="X154" s="99">
        <f t="shared" si="63"/>
        <v>12.275732634217729</v>
      </c>
      <c r="Y154" s="91">
        <f t="shared" si="64"/>
        <v>4.3683244720240006</v>
      </c>
    </row>
    <row r="155" spans="1:25">
      <c r="A155" s="46">
        <f t="shared" si="51"/>
        <v>43.713288216141031</v>
      </c>
      <c r="B155" s="46">
        <f t="shared" si="52"/>
        <v>4.9666666666666668</v>
      </c>
      <c r="C155" s="83">
        <f t="shared" si="69"/>
        <v>6.06</v>
      </c>
      <c r="D155" s="87"/>
      <c r="E155" s="47">
        <f t="shared" si="49"/>
        <v>17.131119746999765</v>
      </c>
      <c r="F155" s="59">
        <f t="shared" si="65"/>
        <v>0.24900000000000014</v>
      </c>
      <c r="G155" s="59">
        <f t="shared" si="66"/>
        <v>3.4899999999999682</v>
      </c>
      <c r="H155" s="59">
        <f t="shared" si="70"/>
        <v>1.7449999999999841</v>
      </c>
      <c r="I155" s="59">
        <v>1</v>
      </c>
      <c r="J155" s="60">
        <f t="shared" si="53"/>
        <v>1.6200099999999926</v>
      </c>
      <c r="K155" s="104">
        <f t="shared" si="54"/>
        <v>2.8269174499999612</v>
      </c>
      <c r="L155" s="49">
        <f t="shared" si="55"/>
        <v>934746549.71781695</v>
      </c>
      <c r="M155" s="46">
        <f t="shared" si="68"/>
        <v>29.800000000000018</v>
      </c>
      <c r="N155" s="50">
        <v>149</v>
      </c>
      <c r="O155" s="71">
        <f t="shared" si="56"/>
        <v>149</v>
      </c>
      <c r="P155" s="71">
        <f t="shared" si="57"/>
        <v>1</v>
      </c>
      <c r="Q155" s="51">
        <v>1</v>
      </c>
      <c r="R155" s="62">
        <f t="shared" si="58"/>
        <v>1</v>
      </c>
      <c r="S155" s="70">
        <f t="shared" si="50"/>
        <v>4478976</v>
      </c>
      <c r="T155" s="70">
        <f t="shared" si="59"/>
        <v>667367424</v>
      </c>
      <c r="U155" s="70">
        <f t="shared" si="60"/>
        <v>9347465497.1781693</v>
      </c>
      <c r="V155" s="70">
        <f t="shared" si="61"/>
        <v>46737327485.890846</v>
      </c>
      <c r="W155" s="70">
        <f t="shared" si="62"/>
        <v>1528.5079779577316</v>
      </c>
      <c r="X155" s="99">
        <f t="shared" si="63"/>
        <v>14.006475535099192</v>
      </c>
      <c r="Y155" s="91">
        <f t="shared" si="64"/>
        <v>4.9546814800338028</v>
      </c>
    </row>
    <row r="156" spans="1:25">
      <c r="A156" s="46">
        <f t="shared" si="51"/>
        <v>45.254833995939435</v>
      </c>
      <c r="B156" s="46">
        <f t="shared" si="52"/>
        <v>5</v>
      </c>
      <c r="C156" s="83">
        <f t="shared" si="69"/>
        <v>6.06</v>
      </c>
      <c r="D156" s="87"/>
      <c r="E156" s="47">
        <f t="shared" si="49"/>
        <v>17.233124999999763</v>
      </c>
      <c r="F156" s="59">
        <f t="shared" si="65"/>
        <v>0.25000000000000011</v>
      </c>
      <c r="G156" s="59">
        <f t="shared" si="66"/>
        <v>3.499999999999968</v>
      </c>
      <c r="H156" s="59">
        <f t="shared" si="70"/>
        <v>1.749999999999984</v>
      </c>
      <c r="I156" s="59">
        <v>1</v>
      </c>
      <c r="J156" s="60">
        <f t="shared" si="53"/>
        <v>1.6249999999999925</v>
      </c>
      <c r="K156" s="104">
        <f t="shared" si="54"/>
        <v>2.8437499999999609</v>
      </c>
      <c r="L156" s="49">
        <f t="shared" si="55"/>
        <v>1073741824.0000107</v>
      </c>
      <c r="M156" s="46">
        <f t="shared" si="68"/>
        <v>30.000000000000014</v>
      </c>
      <c r="N156" s="50">
        <v>150</v>
      </c>
      <c r="O156" s="71">
        <f t="shared" si="56"/>
        <v>150</v>
      </c>
      <c r="P156" s="71">
        <f t="shared" si="57"/>
        <v>1</v>
      </c>
      <c r="Q156" s="51">
        <v>4</v>
      </c>
      <c r="R156" s="62">
        <f t="shared" si="58"/>
        <v>1</v>
      </c>
      <c r="S156" s="70">
        <f t="shared" si="50"/>
        <v>17915904</v>
      </c>
      <c r="T156" s="70">
        <f t="shared" si="59"/>
        <v>2687385600</v>
      </c>
      <c r="U156" s="70">
        <f t="shared" si="60"/>
        <v>10737418240.000107</v>
      </c>
      <c r="V156" s="70">
        <f t="shared" si="61"/>
        <v>53687091200.000534</v>
      </c>
      <c r="W156" s="70">
        <f t="shared" si="62"/>
        <v>1583.9191898578802</v>
      </c>
      <c r="X156" s="99">
        <f t="shared" si="63"/>
        <v>3.995488492607874</v>
      </c>
      <c r="Y156" s="91">
        <f t="shared" si="64"/>
        <v>1.4050069424555354</v>
      </c>
    </row>
    <row r="157" spans="1:25">
      <c r="A157" s="46">
        <f t="shared" si="51"/>
        <v>46.850742270260433</v>
      </c>
      <c r="B157" s="46">
        <f t="shared" si="52"/>
        <v>5.0333333333333332</v>
      </c>
      <c r="C157" s="83">
        <f t="shared" si="69"/>
        <v>6.06</v>
      </c>
      <c r="D157" s="87"/>
      <c r="E157" s="47">
        <f t="shared" si="49"/>
        <v>17.335645352999759</v>
      </c>
      <c r="F157" s="59">
        <f t="shared" si="65"/>
        <v>0.25100000000000011</v>
      </c>
      <c r="G157" s="59">
        <f t="shared" si="66"/>
        <v>3.5099999999999678</v>
      </c>
      <c r="H157" s="59">
        <f t="shared" si="70"/>
        <v>1.7549999999999839</v>
      </c>
      <c r="I157" s="59">
        <v>1</v>
      </c>
      <c r="J157" s="60">
        <f t="shared" si="53"/>
        <v>1.6300099999999922</v>
      </c>
      <c r="K157" s="104">
        <f t="shared" si="54"/>
        <v>2.8606675499999601</v>
      </c>
      <c r="L157" s="49">
        <f t="shared" si="55"/>
        <v>1233405466.9203284</v>
      </c>
      <c r="M157" s="46">
        <f t="shared" si="68"/>
        <v>30.200000000000017</v>
      </c>
      <c r="N157" s="50">
        <v>151</v>
      </c>
      <c r="O157" s="71">
        <f t="shared" si="56"/>
        <v>151</v>
      </c>
      <c r="P157" s="71">
        <f t="shared" si="57"/>
        <v>1</v>
      </c>
      <c r="Q157" s="51">
        <v>1</v>
      </c>
      <c r="R157" s="62">
        <f t="shared" si="58"/>
        <v>1</v>
      </c>
      <c r="S157" s="70">
        <f t="shared" si="50"/>
        <v>17915904</v>
      </c>
      <c r="T157" s="70">
        <f t="shared" si="59"/>
        <v>2705301504</v>
      </c>
      <c r="U157" s="70">
        <f t="shared" si="60"/>
        <v>12334054669.203283</v>
      </c>
      <c r="V157" s="70">
        <f t="shared" si="61"/>
        <v>61670273346.016418</v>
      </c>
      <c r="W157" s="70">
        <f t="shared" si="62"/>
        <v>1641.3376708681237</v>
      </c>
      <c r="X157" s="99">
        <f t="shared" si="63"/>
        <v>4.5592162836439556</v>
      </c>
      <c r="Y157" s="91">
        <f t="shared" si="64"/>
        <v>1.5937595697353995</v>
      </c>
    </row>
    <row r="158" spans="1:25">
      <c r="A158" s="46">
        <f t="shared" si="51"/>
        <v>48.502930128333169</v>
      </c>
      <c r="B158" s="46">
        <f t="shared" si="52"/>
        <v>5.0666666666666664</v>
      </c>
      <c r="C158" s="83">
        <f t="shared" si="69"/>
        <v>7.8199999999999994</v>
      </c>
      <c r="D158" s="86">
        <f>1+N158/200</f>
        <v>1.76</v>
      </c>
      <c r="E158" s="47">
        <f t="shared" si="49"/>
        <v>22.503382527999683</v>
      </c>
      <c r="F158" s="59">
        <f t="shared" si="65"/>
        <v>0.25200000000000011</v>
      </c>
      <c r="G158" s="59">
        <f t="shared" si="66"/>
        <v>3.5199999999999676</v>
      </c>
      <c r="H158" s="59">
        <f t="shared" si="70"/>
        <v>1.7599999999999838</v>
      </c>
      <c r="I158" s="59">
        <v>1</v>
      </c>
      <c r="J158" s="60">
        <f t="shared" si="53"/>
        <v>1.6350399999999921</v>
      </c>
      <c r="K158" s="104">
        <f t="shared" si="54"/>
        <v>2.8776703999999595</v>
      </c>
      <c r="L158" s="49">
        <f t="shared" si="55"/>
        <v>1416810830.895731</v>
      </c>
      <c r="M158" s="46">
        <f t="shared" si="68"/>
        <v>30.400000000000016</v>
      </c>
      <c r="N158" s="50">
        <v>152</v>
      </c>
      <c r="O158" s="71">
        <f t="shared" si="56"/>
        <v>152</v>
      </c>
      <c r="P158" s="71">
        <f t="shared" si="57"/>
        <v>1</v>
      </c>
      <c r="Q158" s="51">
        <v>1</v>
      </c>
      <c r="R158" s="62">
        <f t="shared" si="58"/>
        <v>1</v>
      </c>
      <c r="S158" s="70">
        <f t="shared" si="50"/>
        <v>17915904</v>
      </c>
      <c r="T158" s="70">
        <f t="shared" si="59"/>
        <v>2723217408</v>
      </c>
      <c r="U158" s="70">
        <f t="shared" si="60"/>
        <v>14168108308.95731</v>
      </c>
      <c r="V158" s="70">
        <f t="shared" si="61"/>
        <v>70840541544.786545</v>
      </c>
      <c r="W158" s="70">
        <f t="shared" si="62"/>
        <v>1700.8360831668829</v>
      </c>
      <c r="X158" s="99">
        <f t="shared" si="63"/>
        <v>5.2027092171692333</v>
      </c>
      <c r="Y158" s="91">
        <f t="shared" si="64"/>
        <v>1.8079586936604368</v>
      </c>
    </row>
    <row r="159" spans="1:25">
      <c r="A159" s="46">
        <f t="shared" si="51"/>
        <v>50.213382265392497</v>
      </c>
      <c r="B159" s="46">
        <f t="shared" si="52"/>
        <v>5.0999999999999996</v>
      </c>
      <c r="C159" s="83">
        <f t="shared" si="69"/>
        <v>7.8199999999999994</v>
      </c>
      <c r="D159" s="87"/>
      <c r="E159" s="47">
        <f t="shared" si="49"/>
        <v>22.63701420699968</v>
      </c>
      <c r="F159" s="59">
        <f t="shared" si="65"/>
        <v>0.25300000000000011</v>
      </c>
      <c r="G159" s="59">
        <f t="shared" si="66"/>
        <v>3.5299999999999674</v>
      </c>
      <c r="H159" s="59">
        <f t="shared" si="70"/>
        <v>1.7649999999999837</v>
      </c>
      <c r="I159" s="59">
        <v>1</v>
      </c>
      <c r="J159" s="60">
        <f t="shared" si="53"/>
        <v>1.6400899999999921</v>
      </c>
      <c r="K159" s="104">
        <f t="shared" si="54"/>
        <v>2.8947588499999592</v>
      </c>
      <c r="L159" s="49">
        <f t="shared" si="55"/>
        <v>1627488270.791909</v>
      </c>
      <c r="M159" s="46">
        <f t="shared" si="68"/>
        <v>30.600000000000019</v>
      </c>
      <c r="N159" s="50">
        <v>153</v>
      </c>
      <c r="O159" s="71">
        <f t="shared" si="56"/>
        <v>153</v>
      </c>
      <c r="P159" s="71">
        <f t="shared" si="57"/>
        <v>1</v>
      </c>
      <c r="Q159" s="51">
        <v>1</v>
      </c>
      <c r="R159" s="62">
        <f t="shared" si="58"/>
        <v>1</v>
      </c>
      <c r="S159" s="70">
        <f t="shared" si="50"/>
        <v>17915904</v>
      </c>
      <c r="T159" s="70">
        <f t="shared" si="59"/>
        <v>2741133312</v>
      </c>
      <c r="U159" s="70">
        <f t="shared" si="60"/>
        <v>16274882707.91909</v>
      </c>
      <c r="V159" s="70">
        <f t="shared" si="61"/>
        <v>81374413539.595444</v>
      </c>
      <c r="W159" s="70">
        <f t="shared" si="62"/>
        <v>1762.4897175152767</v>
      </c>
      <c r="X159" s="99">
        <f t="shared" si="63"/>
        <v>5.9372824505366815</v>
      </c>
      <c r="Y159" s="91">
        <f t="shared" si="64"/>
        <v>2.0510456166449806</v>
      </c>
    </row>
    <row r="160" spans="1:25">
      <c r="A160" s="46">
        <f t="shared" si="51"/>
        <v>51.984153366799546</v>
      </c>
      <c r="B160" s="46">
        <f t="shared" si="52"/>
        <v>5.1333333333333337</v>
      </c>
      <c r="C160" s="83">
        <f t="shared" si="69"/>
        <v>7.8199999999999994</v>
      </c>
      <c r="D160" s="87"/>
      <c r="E160" s="47">
        <f t="shared" si="49"/>
        <v>22.771317623999675</v>
      </c>
      <c r="F160" s="59">
        <f t="shared" si="65"/>
        <v>0.25400000000000011</v>
      </c>
      <c r="G160" s="59">
        <f t="shared" si="66"/>
        <v>3.5399999999999672</v>
      </c>
      <c r="H160" s="59">
        <f t="shared" si="70"/>
        <v>1.7699999999999836</v>
      </c>
      <c r="I160" s="59">
        <v>1</v>
      </c>
      <c r="J160" s="60">
        <f t="shared" si="53"/>
        <v>1.645159999999992</v>
      </c>
      <c r="K160" s="104">
        <f t="shared" si="54"/>
        <v>2.9119331999999587</v>
      </c>
      <c r="L160" s="49">
        <f t="shared" si="55"/>
        <v>1869493099.4356346</v>
      </c>
      <c r="M160" s="46">
        <f t="shared" si="68"/>
        <v>30.800000000000015</v>
      </c>
      <c r="N160" s="50">
        <v>154</v>
      </c>
      <c r="O160" s="71">
        <f t="shared" si="56"/>
        <v>154</v>
      </c>
      <c r="P160" s="71">
        <f t="shared" si="57"/>
        <v>1</v>
      </c>
      <c r="Q160" s="51">
        <v>1</v>
      </c>
      <c r="R160" s="62">
        <f t="shared" si="58"/>
        <v>1</v>
      </c>
      <c r="S160" s="70">
        <f t="shared" si="50"/>
        <v>17915904</v>
      </c>
      <c r="T160" s="70">
        <f t="shared" si="59"/>
        <v>2759049216</v>
      </c>
      <c r="U160" s="70">
        <f t="shared" si="60"/>
        <v>18694930994.356346</v>
      </c>
      <c r="V160" s="70">
        <f t="shared" si="61"/>
        <v>93474654971.781738</v>
      </c>
      <c r="W160" s="70">
        <f t="shared" si="62"/>
        <v>1826.3765882868906</v>
      </c>
      <c r="X160" s="99">
        <f t="shared" si="63"/>
        <v>6.7758599179538326</v>
      </c>
      <c r="Y160" s="91">
        <f t="shared" si="64"/>
        <v>2.326928350538374</v>
      </c>
    </row>
    <row r="161" spans="1:25">
      <c r="A161" s="46">
        <f t="shared" si="51"/>
        <v>53.817370576238226</v>
      </c>
      <c r="B161" s="46">
        <f t="shared" si="52"/>
        <v>5.166666666666667</v>
      </c>
      <c r="C161" s="83">
        <f t="shared" si="69"/>
        <v>7.8199999999999994</v>
      </c>
      <c r="D161" s="87"/>
      <c r="E161" s="47">
        <f t="shared" si="49"/>
        <v>22.906295124999673</v>
      </c>
      <c r="F161" s="59">
        <f t="shared" si="65"/>
        <v>0.25500000000000012</v>
      </c>
      <c r="G161" s="59">
        <f t="shared" si="66"/>
        <v>3.549999999999967</v>
      </c>
      <c r="H161" s="59">
        <f t="shared" si="70"/>
        <v>1.7749999999999835</v>
      </c>
      <c r="I161" s="59">
        <v>1</v>
      </c>
      <c r="J161" s="60">
        <f t="shared" si="53"/>
        <v>1.6502499999999918</v>
      </c>
      <c r="K161" s="104">
        <f t="shared" si="54"/>
        <v>2.9291937499999583</v>
      </c>
      <c r="L161" s="49">
        <f t="shared" si="55"/>
        <v>2147483648.0000219</v>
      </c>
      <c r="M161" s="46">
        <f t="shared" si="68"/>
        <v>31.000000000000018</v>
      </c>
      <c r="N161" s="50">
        <v>155</v>
      </c>
      <c r="O161" s="71">
        <f t="shared" si="56"/>
        <v>155</v>
      </c>
      <c r="P161" s="71">
        <f t="shared" si="57"/>
        <v>1</v>
      </c>
      <c r="Q161" s="51">
        <v>1</v>
      </c>
      <c r="R161" s="62">
        <f t="shared" si="58"/>
        <v>1</v>
      </c>
      <c r="S161" s="70">
        <f t="shared" si="50"/>
        <v>17915904</v>
      </c>
      <c r="T161" s="70">
        <f t="shared" si="59"/>
        <v>2776965120</v>
      </c>
      <c r="U161" s="70">
        <f t="shared" si="60"/>
        <v>21474836480.000221</v>
      </c>
      <c r="V161" s="70">
        <f t="shared" si="61"/>
        <v>107374182400.0011</v>
      </c>
      <c r="W161" s="70">
        <f t="shared" si="62"/>
        <v>1892.5775319310442</v>
      </c>
      <c r="X161" s="99">
        <f t="shared" si="63"/>
        <v>7.7332035340797587</v>
      </c>
      <c r="Y161" s="91">
        <f t="shared" si="64"/>
        <v>2.6400450752292737</v>
      </c>
    </row>
    <row r="162" spans="1:25">
      <c r="A162" s="46">
        <f t="shared" si="51"/>
        <v>55.715236050952463</v>
      </c>
      <c r="B162" s="46">
        <f t="shared" si="52"/>
        <v>5.2</v>
      </c>
      <c r="C162" s="83">
        <f t="shared" si="69"/>
        <v>7.8199999999999994</v>
      </c>
      <c r="D162" s="87"/>
      <c r="E162" s="47">
        <f t="shared" si="49"/>
        <v>23.04194905599967</v>
      </c>
      <c r="F162" s="59">
        <f t="shared" si="65"/>
        <v>0.25600000000000012</v>
      </c>
      <c r="G162" s="59">
        <f t="shared" si="66"/>
        <v>3.5599999999999667</v>
      </c>
      <c r="H162" s="59">
        <f t="shared" si="70"/>
        <v>1.7799999999999834</v>
      </c>
      <c r="I162" s="59">
        <v>1</v>
      </c>
      <c r="J162" s="60">
        <f t="shared" si="53"/>
        <v>1.6553599999999919</v>
      </c>
      <c r="K162" s="104">
        <f t="shared" si="54"/>
        <v>2.946540799999958</v>
      </c>
      <c r="L162" s="49">
        <f t="shared" si="55"/>
        <v>2466810933.8406577</v>
      </c>
      <c r="M162" s="46">
        <f t="shared" si="68"/>
        <v>31.200000000000014</v>
      </c>
      <c r="N162" s="50">
        <v>156</v>
      </c>
      <c r="O162" s="71">
        <f t="shared" si="56"/>
        <v>156</v>
      </c>
      <c r="P162" s="71">
        <f t="shared" si="57"/>
        <v>1</v>
      </c>
      <c r="Q162" s="51">
        <v>1</v>
      </c>
      <c r="R162" s="62">
        <f t="shared" si="58"/>
        <v>1</v>
      </c>
      <c r="S162" s="70">
        <f t="shared" si="50"/>
        <v>17915904</v>
      </c>
      <c r="T162" s="70">
        <f t="shared" si="59"/>
        <v>2794881024</v>
      </c>
      <c r="U162" s="70">
        <f t="shared" si="60"/>
        <v>24668109338.406578</v>
      </c>
      <c r="V162" s="70">
        <f t="shared" si="61"/>
        <v>123340546692.03288</v>
      </c>
      <c r="W162" s="70">
        <f t="shared" si="62"/>
        <v>1961.1763089935268</v>
      </c>
      <c r="X162" s="99">
        <f t="shared" si="63"/>
        <v>8.8261751132081745</v>
      </c>
      <c r="Y162" s="91">
        <f t="shared" si="64"/>
        <v>2.9954362461936044</v>
      </c>
    </row>
    <row r="163" spans="1:25">
      <c r="A163" s="46">
        <f t="shared" si="51"/>
        <v>57.680029607093672</v>
      </c>
      <c r="B163" s="46">
        <f t="shared" si="52"/>
        <v>5.2333333333333334</v>
      </c>
      <c r="C163" s="83">
        <f t="shared" si="69"/>
        <v>7.8199999999999994</v>
      </c>
      <c r="D163" s="87"/>
      <c r="E163" s="47">
        <f t="shared" si="49"/>
        <v>23.178281762999667</v>
      </c>
      <c r="F163" s="59">
        <f t="shared" si="65"/>
        <v>0.25700000000000012</v>
      </c>
      <c r="G163" s="59">
        <f t="shared" si="66"/>
        <v>3.5699999999999665</v>
      </c>
      <c r="H163" s="59">
        <f t="shared" si="70"/>
        <v>1.7849999999999833</v>
      </c>
      <c r="I163" s="59">
        <v>1</v>
      </c>
      <c r="J163" s="60">
        <f t="shared" si="53"/>
        <v>1.6604899999999918</v>
      </c>
      <c r="K163" s="104">
        <f t="shared" si="54"/>
        <v>2.9639746499999577</v>
      </c>
      <c r="L163" s="49">
        <f t="shared" si="55"/>
        <v>2833621661.7914634</v>
      </c>
      <c r="M163" s="46">
        <f t="shared" si="68"/>
        <v>31.400000000000016</v>
      </c>
      <c r="N163" s="50">
        <v>157</v>
      </c>
      <c r="O163" s="71">
        <f t="shared" si="56"/>
        <v>157</v>
      </c>
      <c r="P163" s="71">
        <f t="shared" si="57"/>
        <v>1</v>
      </c>
      <c r="Q163" s="51">
        <v>1</v>
      </c>
      <c r="R163" s="62">
        <f t="shared" si="58"/>
        <v>1</v>
      </c>
      <c r="S163" s="70">
        <f t="shared" si="50"/>
        <v>17915904</v>
      </c>
      <c r="T163" s="70">
        <f t="shared" si="59"/>
        <v>2812796928</v>
      </c>
      <c r="U163" s="70">
        <f t="shared" si="60"/>
        <v>28336216617.914635</v>
      </c>
      <c r="V163" s="70">
        <f t="shared" si="61"/>
        <v>141681083089.57318</v>
      </c>
      <c r="W163" s="70">
        <f t="shared" si="62"/>
        <v>2032.259709823267</v>
      </c>
      <c r="X163" s="99">
        <f t="shared" si="63"/>
        <v>10.074035681652534</v>
      </c>
      <c r="Y163" s="91">
        <f t="shared" si="64"/>
        <v>3.3988265323567046</v>
      </c>
    </row>
    <row r="164" spans="1:25">
      <c r="A164" s="46">
        <f t="shared" si="51"/>
        <v>59.714111458356228</v>
      </c>
      <c r="B164" s="46">
        <f t="shared" si="52"/>
        <v>5.2666666666666666</v>
      </c>
      <c r="C164" s="83">
        <f t="shared" si="69"/>
        <v>7.8199999999999994</v>
      </c>
      <c r="D164" s="87"/>
      <c r="E164" s="47">
        <f t="shared" si="49"/>
        <v>23.315295591999661</v>
      </c>
      <c r="F164" s="59">
        <f t="shared" si="65"/>
        <v>0.25800000000000012</v>
      </c>
      <c r="G164" s="59">
        <f t="shared" si="66"/>
        <v>3.5799999999999663</v>
      </c>
      <c r="H164" s="59">
        <f t="shared" si="70"/>
        <v>1.7899999999999832</v>
      </c>
      <c r="I164" s="59">
        <v>1</v>
      </c>
      <c r="J164" s="60">
        <f t="shared" si="53"/>
        <v>1.6656399999999916</v>
      </c>
      <c r="K164" s="104">
        <f t="shared" si="54"/>
        <v>2.9814955999999571</v>
      </c>
      <c r="L164" s="49">
        <f t="shared" si="55"/>
        <v>3254976541.583818</v>
      </c>
      <c r="M164" s="46">
        <f t="shared" si="68"/>
        <v>31.600000000000016</v>
      </c>
      <c r="N164" s="50">
        <v>158</v>
      </c>
      <c r="O164" s="71">
        <f t="shared" si="56"/>
        <v>158</v>
      </c>
      <c r="P164" s="71">
        <f t="shared" si="57"/>
        <v>1</v>
      </c>
      <c r="Q164" s="51">
        <v>1</v>
      </c>
      <c r="R164" s="62">
        <f t="shared" si="58"/>
        <v>1</v>
      </c>
      <c r="S164" s="70">
        <f t="shared" si="50"/>
        <v>17915904</v>
      </c>
      <c r="T164" s="70">
        <f t="shared" si="59"/>
        <v>2830712832</v>
      </c>
      <c r="U164" s="70">
        <f t="shared" si="60"/>
        <v>32549765415.838181</v>
      </c>
      <c r="V164" s="70">
        <f t="shared" si="61"/>
        <v>162748827079.19089</v>
      </c>
      <c r="W164" s="70">
        <f t="shared" si="62"/>
        <v>2105.9176640980295</v>
      </c>
      <c r="X164" s="99">
        <f t="shared" si="63"/>
        <v>11.498787530786231</v>
      </c>
      <c r="Y164" s="91">
        <f t="shared" si="64"/>
        <v>3.85671792733365</v>
      </c>
    </row>
    <row r="165" spans="1:25">
      <c r="A165" s="46">
        <f t="shared" si="51"/>
        <v>61.819925051190708</v>
      </c>
      <c r="B165" s="46">
        <f t="shared" si="52"/>
        <v>5.3</v>
      </c>
      <c r="C165" s="83">
        <f t="shared" si="69"/>
        <v>7.8199999999999994</v>
      </c>
      <c r="D165" s="87"/>
      <c r="E165" s="47">
        <f t="shared" si="49"/>
        <v>23.452992888999656</v>
      </c>
      <c r="F165" s="59">
        <f t="shared" si="65"/>
        <v>0.25900000000000012</v>
      </c>
      <c r="G165" s="59">
        <f t="shared" si="66"/>
        <v>3.5899999999999661</v>
      </c>
      <c r="H165" s="59">
        <f t="shared" si="70"/>
        <v>1.7949999999999831</v>
      </c>
      <c r="I165" s="59">
        <v>1</v>
      </c>
      <c r="J165" s="60">
        <f t="shared" si="53"/>
        <v>1.6708099999999915</v>
      </c>
      <c r="K165" s="104">
        <f t="shared" si="54"/>
        <v>2.9991039499999563</v>
      </c>
      <c r="L165" s="49">
        <f t="shared" si="55"/>
        <v>3738986198.8712707</v>
      </c>
      <c r="M165" s="46">
        <f t="shared" si="68"/>
        <v>31.800000000000018</v>
      </c>
      <c r="N165" s="50">
        <v>159</v>
      </c>
      <c r="O165" s="71">
        <f t="shared" si="56"/>
        <v>159</v>
      </c>
      <c r="P165" s="71">
        <f t="shared" si="57"/>
        <v>1</v>
      </c>
      <c r="Q165" s="51">
        <v>1</v>
      </c>
      <c r="R165" s="62">
        <f t="shared" si="58"/>
        <v>1</v>
      </c>
      <c r="S165" s="70">
        <f t="shared" si="50"/>
        <v>17915904</v>
      </c>
      <c r="T165" s="70">
        <f t="shared" si="59"/>
        <v>2848628736</v>
      </c>
      <c r="U165" s="70">
        <f t="shared" si="60"/>
        <v>37389861988.712708</v>
      </c>
      <c r="V165" s="70">
        <f t="shared" si="61"/>
        <v>186949309943.56354</v>
      </c>
      <c r="W165" s="70">
        <f t="shared" si="62"/>
        <v>2182.243354307032</v>
      </c>
      <c r="X165" s="99">
        <f t="shared" si="63"/>
        <v>13.125565124086675</v>
      </c>
      <c r="Y165" s="91">
        <f t="shared" si="64"/>
        <v>4.3764955609780936</v>
      </c>
    </row>
    <row r="166" spans="1:25">
      <c r="A166" s="46">
        <f t="shared" si="51"/>
        <v>64.000000000000611</v>
      </c>
      <c r="B166" s="46">
        <f t="shared" si="52"/>
        <v>5.333333333333333</v>
      </c>
      <c r="C166" s="83">
        <f t="shared" si="69"/>
        <v>7.8199999999999994</v>
      </c>
      <c r="D166" s="87"/>
      <c r="E166" s="47">
        <f t="shared" si="49"/>
        <v>23.591375999999652</v>
      </c>
      <c r="F166" s="59">
        <f t="shared" si="65"/>
        <v>0.26000000000000012</v>
      </c>
      <c r="G166" s="59">
        <f t="shared" si="66"/>
        <v>3.5999999999999659</v>
      </c>
      <c r="H166" s="59">
        <f t="shared" si="70"/>
        <v>1.7999999999999829</v>
      </c>
      <c r="I166" s="59">
        <v>1</v>
      </c>
      <c r="J166" s="60">
        <f t="shared" si="53"/>
        <v>1.6759999999999915</v>
      </c>
      <c r="K166" s="104">
        <f t="shared" si="54"/>
        <v>3.016799999999956</v>
      </c>
      <c r="L166" s="49">
        <f t="shared" si="55"/>
        <v>4294967296.0000458</v>
      </c>
      <c r="M166" s="46">
        <f t="shared" si="68"/>
        <v>32.000000000000014</v>
      </c>
      <c r="N166" s="50">
        <v>160</v>
      </c>
      <c r="O166" s="71">
        <f t="shared" si="56"/>
        <v>160</v>
      </c>
      <c r="P166" s="71">
        <f t="shared" si="57"/>
        <v>1</v>
      </c>
      <c r="Q166" s="51">
        <v>3</v>
      </c>
      <c r="R166" s="62">
        <f t="shared" si="58"/>
        <v>1</v>
      </c>
      <c r="S166" s="70">
        <f t="shared" si="50"/>
        <v>53747712</v>
      </c>
      <c r="T166" s="70">
        <f t="shared" si="59"/>
        <v>8599633920</v>
      </c>
      <c r="U166" s="70">
        <f t="shared" si="60"/>
        <v>42949672960.000458</v>
      </c>
      <c r="V166" s="70">
        <f t="shared" si="61"/>
        <v>214748364800.00229</v>
      </c>
      <c r="W166" s="70">
        <f t="shared" si="62"/>
        <v>2261.3333333333549</v>
      </c>
      <c r="X166" s="99">
        <f t="shared" si="63"/>
        <v>4.9943606157598461</v>
      </c>
      <c r="Y166" s="91">
        <f t="shared" si="64"/>
        <v>1.6555159824184298</v>
      </c>
    </row>
    <row r="167" spans="1:25">
      <c r="A167" s="46">
        <f t="shared" si="51"/>
        <v>66.256955125848805</v>
      </c>
      <c r="B167" s="46">
        <f t="shared" si="52"/>
        <v>5.3666666666666663</v>
      </c>
      <c r="C167" s="83">
        <f t="shared" si="69"/>
        <v>7.8199999999999994</v>
      </c>
      <c r="D167" s="87"/>
      <c r="E167" s="47">
        <f t="shared" si="49"/>
        <v>23.730447270999651</v>
      </c>
      <c r="F167" s="59">
        <f t="shared" si="65"/>
        <v>0.26100000000000012</v>
      </c>
      <c r="G167" s="59">
        <f t="shared" si="66"/>
        <v>3.6099999999999657</v>
      </c>
      <c r="H167" s="59">
        <f t="shared" si="70"/>
        <v>1.8049999999999828</v>
      </c>
      <c r="I167" s="59">
        <v>1</v>
      </c>
      <c r="J167" s="60">
        <f t="shared" si="53"/>
        <v>1.6812099999999912</v>
      </c>
      <c r="K167" s="104">
        <f t="shared" si="54"/>
        <v>3.0345840499999555</v>
      </c>
      <c r="L167" s="49">
        <f t="shared" si="55"/>
        <v>4933621867.6813173</v>
      </c>
      <c r="M167" s="46">
        <f t="shared" si="68"/>
        <v>32.200000000000017</v>
      </c>
      <c r="N167" s="50">
        <v>161</v>
      </c>
      <c r="O167" s="71">
        <f t="shared" si="56"/>
        <v>161</v>
      </c>
      <c r="P167" s="71">
        <f t="shared" si="57"/>
        <v>1</v>
      </c>
      <c r="Q167" s="51">
        <v>1</v>
      </c>
      <c r="R167" s="62">
        <f t="shared" si="58"/>
        <v>1</v>
      </c>
      <c r="S167" s="70">
        <f t="shared" si="50"/>
        <v>53747712</v>
      </c>
      <c r="T167" s="70">
        <f t="shared" si="59"/>
        <v>8653381632</v>
      </c>
      <c r="U167" s="70">
        <f t="shared" si="60"/>
        <v>49336218676.813171</v>
      </c>
      <c r="V167" s="70">
        <f t="shared" si="61"/>
        <v>246681093384.06586</v>
      </c>
      <c r="W167" s="70">
        <f t="shared" si="62"/>
        <v>2343.2876462841859</v>
      </c>
      <c r="X167" s="99">
        <f t="shared" si="63"/>
        <v>5.7013801973518659</v>
      </c>
      <c r="Y167" s="91">
        <f t="shared" si="64"/>
        <v>1.8788012140747756</v>
      </c>
    </row>
    <row r="168" spans="1:25">
      <c r="A168" s="46">
        <f t="shared" si="51"/>
        <v>68.593501602323443</v>
      </c>
      <c r="B168" s="46">
        <f t="shared" si="52"/>
        <v>5.4</v>
      </c>
      <c r="C168" s="83">
        <f t="shared" si="69"/>
        <v>7.8199999999999994</v>
      </c>
      <c r="D168" s="87"/>
      <c r="E168" s="47">
        <f t="shared" si="49"/>
        <v>23.870209047999648</v>
      </c>
      <c r="F168" s="59">
        <f t="shared" si="65"/>
        <v>0.26200000000000012</v>
      </c>
      <c r="G168" s="59">
        <f t="shared" si="66"/>
        <v>3.6199999999999655</v>
      </c>
      <c r="H168" s="59">
        <f t="shared" ref="H168:H183" si="71">H167+0.5%</f>
        <v>1.8099999999999827</v>
      </c>
      <c r="I168" s="59">
        <v>1</v>
      </c>
      <c r="J168" s="60">
        <f t="shared" si="53"/>
        <v>1.6864399999999913</v>
      </c>
      <c r="K168" s="104">
        <f t="shared" si="54"/>
        <v>3.0524563999999552</v>
      </c>
      <c r="L168" s="49">
        <f t="shared" si="55"/>
        <v>5667243323.5829287</v>
      </c>
      <c r="M168" s="46">
        <f t="shared" si="68"/>
        <v>32.400000000000013</v>
      </c>
      <c r="N168" s="50">
        <v>162</v>
      </c>
      <c r="O168" s="71">
        <f t="shared" si="56"/>
        <v>162</v>
      </c>
      <c r="P168" s="71">
        <f t="shared" si="57"/>
        <v>1</v>
      </c>
      <c r="Q168" s="51">
        <v>1</v>
      </c>
      <c r="R168" s="62">
        <f t="shared" si="58"/>
        <v>1</v>
      </c>
      <c r="S168" s="70">
        <f t="shared" si="50"/>
        <v>53747712</v>
      </c>
      <c r="T168" s="70">
        <f t="shared" si="59"/>
        <v>8707129344</v>
      </c>
      <c r="U168" s="70">
        <f t="shared" si="60"/>
        <v>56672433235.829285</v>
      </c>
      <c r="V168" s="70">
        <f t="shared" si="61"/>
        <v>283362166179.14642</v>
      </c>
      <c r="W168" s="70">
        <f t="shared" si="62"/>
        <v>2428.2099567222499</v>
      </c>
      <c r="X168" s="99">
        <f t="shared" si="63"/>
        <v>6.5087391029606927</v>
      </c>
      <c r="Y168" s="91">
        <f t="shared" si="64"/>
        <v>2.1322955187699941</v>
      </c>
    </row>
    <row r="169" spans="1:25">
      <c r="A169" s="46">
        <f t="shared" si="51"/>
        <v>71.01244621234278</v>
      </c>
      <c r="B169" s="46">
        <f t="shared" si="52"/>
        <v>5.4333333333333336</v>
      </c>
      <c r="C169" s="83">
        <f t="shared" si="69"/>
        <v>7.8199999999999994</v>
      </c>
      <c r="D169" s="87"/>
      <c r="E169" s="47">
        <f t="shared" si="49"/>
        <v>24.010663676999641</v>
      </c>
      <c r="F169" s="59">
        <f t="shared" si="65"/>
        <v>0.26300000000000012</v>
      </c>
      <c r="G169" s="59">
        <f t="shared" si="66"/>
        <v>3.6299999999999653</v>
      </c>
      <c r="H169" s="59">
        <f t="shared" si="71"/>
        <v>1.8149999999999826</v>
      </c>
      <c r="I169" s="59">
        <v>1</v>
      </c>
      <c r="J169" s="60">
        <f t="shared" si="53"/>
        <v>1.691689999999991</v>
      </c>
      <c r="K169" s="104">
        <f t="shared" si="54"/>
        <v>3.0704173499999543</v>
      </c>
      <c r="L169" s="49">
        <f t="shared" si="55"/>
        <v>6509953083.1676407</v>
      </c>
      <c r="M169" s="46">
        <f t="shared" si="68"/>
        <v>32.600000000000016</v>
      </c>
      <c r="N169" s="50">
        <v>163</v>
      </c>
      <c r="O169" s="71">
        <f t="shared" si="56"/>
        <v>163</v>
      </c>
      <c r="P169" s="71">
        <f t="shared" si="57"/>
        <v>1</v>
      </c>
      <c r="Q169" s="51">
        <v>1</v>
      </c>
      <c r="R169" s="62">
        <f t="shared" si="58"/>
        <v>1</v>
      </c>
      <c r="S169" s="70">
        <f t="shared" si="50"/>
        <v>53747712</v>
      </c>
      <c r="T169" s="70">
        <f t="shared" si="59"/>
        <v>8760877056</v>
      </c>
      <c r="U169" s="70">
        <f t="shared" si="60"/>
        <v>65099530831.676407</v>
      </c>
      <c r="V169" s="70">
        <f t="shared" si="61"/>
        <v>325497654158.38202</v>
      </c>
      <c r="W169" s="70">
        <f t="shared" si="62"/>
        <v>2516.2076774573461</v>
      </c>
      <c r="X169" s="99">
        <f t="shared" si="63"/>
        <v>7.4307093245980607</v>
      </c>
      <c r="Y169" s="91">
        <f t="shared" si="64"/>
        <v>2.4200974908502819</v>
      </c>
    </row>
    <row r="170" spans="1:25">
      <c r="A170" s="46">
        <f t="shared" si="51"/>
        <v>73.516694719810957</v>
      </c>
      <c r="B170" s="46">
        <f t="shared" si="52"/>
        <v>5.4666666666666668</v>
      </c>
      <c r="C170" s="83">
        <f t="shared" si="69"/>
        <v>7.8199999999999994</v>
      </c>
      <c r="D170" s="87"/>
      <c r="E170" s="47">
        <f t="shared" si="49"/>
        <v>24.151813503999637</v>
      </c>
      <c r="F170" s="59">
        <f t="shared" si="65"/>
        <v>0.26400000000000012</v>
      </c>
      <c r="G170" s="59">
        <f t="shared" si="66"/>
        <v>3.639999999999965</v>
      </c>
      <c r="H170" s="59">
        <f t="shared" si="71"/>
        <v>1.8199999999999825</v>
      </c>
      <c r="I170" s="59">
        <v>1</v>
      </c>
      <c r="J170" s="60">
        <f t="shared" si="53"/>
        <v>1.6969599999999911</v>
      </c>
      <c r="K170" s="104">
        <f t="shared" si="54"/>
        <v>3.088467199999954</v>
      </c>
      <c r="L170" s="49">
        <f t="shared" si="55"/>
        <v>7477972397.7425442</v>
      </c>
      <c r="M170" s="46">
        <f t="shared" si="68"/>
        <v>32.800000000000018</v>
      </c>
      <c r="N170" s="50">
        <v>164</v>
      </c>
      <c r="O170" s="71">
        <f t="shared" si="56"/>
        <v>164</v>
      </c>
      <c r="P170" s="71">
        <f t="shared" si="57"/>
        <v>1</v>
      </c>
      <c r="Q170" s="51">
        <v>1</v>
      </c>
      <c r="R170" s="62">
        <f t="shared" si="58"/>
        <v>1</v>
      </c>
      <c r="S170" s="70">
        <f t="shared" si="50"/>
        <v>53747712</v>
      </c>
      <c r="T170" s="70">
        <f t="shared" si="59"/>
        <v>8814624768</v>
      </c>
      <c r="U170" s="70">
        <f t="shared" si="60"/>
        <v>74779723977.425446</v>
      </c>
      <c r="V170" s="70">
        <f t="shared" si="61"/>
        <v>373898619887.1272</v>
      </c>
      <c r="W170" s="70">
        <f t="shared" si="62"/>
        <v>2607.392106062629</v>
      </c>
      <c r="X170" s="99">
        <f t="shared" si="63"/>
        <v>8.4835969704462695</v>
      </c>
      <c r="Y170" s="91">
        <f t="shared" si="64"/>
        <v>2.7468632240764594</v>
      </c>
    </row>
    <row r="171" spans="1:25">
      <c r="A171" s="46">
        <f t="shared" si="51"/>
        <v>76.109255360174899</v>
      </c>
      <c r="B171" s="46">
        <f t="shared" si="52"/>
        <v>5.5</v>
      </c>
      <c r="C171" s="83">
        <f t="shared" si="69"/>
        <v>7.8199999999999994</v>
      </c>
      <c r="D171" s="87"/>
      <c r="E171" s="47">
        <f t="shared" si="49"/>
        <v>24.293660874999635</v>
      </c>
      <c r="F171" s="59">
        <f t="shared" si="65"/>
        <v>0.26500000000000012</v>
      </c>
      <c r="G171" s="59">
        <f t="shared" si="66"/>
        <v>3.6499999999999648</v>
      </c>
      <c r="H171" s="59">
        <f t="shared" si="71"/>
        <v>1.8249999999999824</v>
      </c>
      <c r="I171" s="59">
        <v>1</v>
      </c>
      <c r="J171" s="60">
        <f t="shared" si="53"/>
        <v>1.7022499999999909</v>
      </c>
      <c r="K171" s="104">
        <f t="shared" si="54"/>
        <v>3.1066062499999534</v>
      </c>
      <c r="L171" s="49">
        <f t="shared" si="55"/>
        <v>8589934592.0000935</v>
      </c>
      <c r="M171" s="46">
        <f t="shared" si="68"/>
        <v>33.000000000000021</v>
      </c>
      <c r="N171" s="50">
        <v>165</v>
      </c>
      <c r="O171" s="71">
        <f t="shared" si="56"/>
        <v>165</v>
      </c>
      <c r="P171" s="71">
        <f t="shared" si="57"/>
        <v>1</v>
      </c>
      <c r="Q171" s="51">
        <v>1</v>
      </c>
      <c r="R171" s="62">
        <f t="shared" si="58"/>
        <v>1</v>
      </c>
      <c r="S171" s="70">
        <f t="shared" si="50"/>
        <v>53747712</v>
      </c>
      <c r="T171" s="70">
        <f t="shared" si="59"/>
        <v>8868372480</v>
      </c>
      <c r="U171" s="70">
        <f t="shared" si="60"/>
        <v>85899345920.000931</v>
      </c>
      <c r="V171" s="70">
        <f t="shared" si="61"/>
        <v>429496729600.0047</v>
      </c>
      <c r="W171" s="70">
        <f t="shared" si="62"/>
        <v>2701.8785652862089</v>
      </c>
      <c r="X171" s="99">
        <f t="shared" si="63"/>
        <v>9.6860327093524301</v>
      </c>
      <c r="Y171" s="91">
        <f t="shared" si="64"/>
        <v>3.1178823223421301</v>
      </c>
    </row>
    <row r="172" spans="1:25">
      <c r="A172" s="46">
        <f t="shared" si="51"/>
        <v>78.79324245407544</v>
      </c>
      <c r="B172" s="46">
        <f t="shared" si="52"/>
        <v>5.5333333333333332</v>
      </c>
      <c r="C172" s="83">
        <f t="shared" si="69"/>
        <v>7.8199999999999994</v>
      </c>
      <c r="D172" s="87"/>
      <c r="E172" s="47">
        <f t="shared" si="49"/>
        <v>24.436208135999632</v>
      </c>
      <c r="F172" s="59">
        <f t="shared" si="65"/>
        <v>0.26600000000000013</v>
      </c>
      <c r="G172" s="59">
        <f t="shared" si="66"/>
        <v>3.6599999999999646</v>
      </c>
      <c r="H172" s="59">
        <f t="shared" si="71"/>
        <v>1.8299999999999823</v>
      </c>
      <c r="I172" s="59">
        <v>1</v>
      </c>
      <c r="J172" s="60">
        <f t="shared" si="53"/>
        <v>1.7075599999999911</v>
      </c>
      <c r="K172" s="104">
        <f t="shared" si="54"/>
        <v>3.1248347999999533</v>
      </c>
      <c r="L172" s="49">
        <f t="shared" si="55"/>
        <v>9867243735.3626366</v>
      </c>
      <c r="M172" s="46">
        <f t="shared" si="68"/>
        <v>33.200000000000017</v>
      </c>
      <c r="N172" s="50">
        <v>166</v>
      </c>
      <c r="O172" s="71">
        <f t="shared" si="56"/>
        <v>166</v>
      </c>
      <c r="P172" s="71">
        <f t="shared" si="57"/>
        <v>1</v>
      </c>
      <c r="Q172" s="51">
        <v>1</v>
      </c>
      <c r="R172" s="62">
        <f t="shared" si="58"/>
        <v>1</v>
      </c>
      <c r="S172" s="70">
        <f t="shared" si="50"/>
        <v>53747712</v>
      </c>
      <c r="T172" s="70">
        <f t="shared" si="59"/>
        <v>8922120192</v>
      </c>
      <c r="U172" s="70">
        <f t="shared" si="60"/>
        <v>98672437353.626373</v>
      </c>
      <c r="V172" s="70">
        <f t="shared" si="61"/>
        <v>493362186768.13184</v>
      </c>
      <c r="W172" s="70">
        <f t="shared" si="62"/>
        <v>2799.7865485348138</v>
      </c>
      <c r="X172" s="99">
        <f t="shared" si="63"/>
        <v>11.059303756309044</v>
      </c>
      <c r="Y172" s="91">
        <f t="shared" si="64"/>
        <v>3.5391642964003118</v>
      </c>
    </row>
    <row r="173" spans="1:25">
      <c r="A173" s="46">
        <f t="shared" si="51"/>
        <v>81.571880148433621</v>
      </c>
      <c r="B173" s="46">
        <f t="shared" si="52"/>
        <v>5.5666666666666664</v>
      </c>
      <c r="C173" s="83">
        <f t="shared" si="69"/>
        <v>7.8199999999999994</v>
      </c>
      <c r="D173" s="87"/>
      <c r="E173" s="47">
        <f t="shared" si="49"/>
        <v>24.579457632999627</v>
      </c>
      <c r="F173" s="59">
        <f t="shared" si="65"/>
        <v>0.26700000000000013</v>
      </c>
      <c r="G173" s="59">
        <f t="shared" si="66"/>
        <v>3.6699999999999644</v>
      </c>
      <c r="H173" s="59">
        <f t="shared" si="71"/>
        <v>1.8349999999999822</v>
      </c>
      <c r="I173" s="59">
        <v>1</v>
      </c>
      <c r="J173" s="60">
        <f t="shared" si="53"/>
        <v>1.7128899999999909</v>
      </c>
      <c r="K173" s="104">
        <f t="shared" si="54"/>
        <v>3.1431531499999528</v>
      </c>
      <c r="L173" s="49">
        <f t="shared" si="55"/>
        <v>11334486647.165861</v>
      </c>
      <c r="M173" s="46">
        <f t="shared" si="68"/>
        <v>33.40000000000002</v>
      </c>
      <c r="N173" s="50">
        <v>167</v>
      </c>
      <c r="O173" s="71">
        <f t="shared" si="56"/>
        <v>167</v>
      </c>
      <c r="P173" s="71">
        <f t="shared" si="57"/>
        <v>1</v>
      </c>
      <c r="Q173" s="51">
        <v>1</v>
      </c>
      <c r="R173" s="62">
        <f t="shared" si="58"/>
        <v>1</v>
      </c>
      <c r="S173" s="70">
        <f t="shared" si="50"/>
        <v>53747712</v>
      </c>
      <c r="T173" s="70">
        <f t="shared" si="59"/>
        <v>8975867904</v>
      </c>
      <c r="U173" s="70">
        <f t="shared" si="60"/>
        <v>113344866471.65862</v>
      </c>
      <c r="V173" s="70">
        <f t="shared" si="61"/>
        <v>566724332358.29309</v>
      </c>
      <c r="W173" s="70">
        <f t="shared" si="62"/>
        <v>2901.2398706126223</v>
      </c>
      <c r="X173" s="99">
        <f t="shared" si="63"/>
        <v>12.627733349456678</v>
      </c>
      <c r="Y173" s="91">
        <f t="shared" si="64"/>
        <v>4.0175367685971226</v>
      </c>
    </row>
    <row r="174" spans="1:25">
      <c r="A174" s="46">
        <f t="shared" si="51"/>
        <v>84.448506289466096</v>
      </c>
      <c r="B174" s="46">
        <f t="shared" si="52"/>
        <v>5.6</v>
      </c>
      <c r="C174" s="83">
        <f t="shared" si="69"/>
        <v>7.8199999999999994</v>
      </c>
      <c r="D174" s="87"/>
      <c r="E174" s="47">
        <f t="shared" si="49"/>
        <v>24.723411711999628</v>
      </c>
      <c r="F174" s="59">
        <f t="shared" si="65"/>
        <v>0.26800000000000013</v>
      </c>
      <c r="G174" s="59">
        <f t="shared" si="66"/>
        <v>3.6799999999999642</v>
      </c>
      <c r="H174" s="59">
        <f t="shared" si="71"/>
        <v>1.8399999999999821</v>
      </c>
      <c r="I174" s="59">
        <v>1</v>
      </c>
      <c r="J174" s="60">
        <f t="shared" si="53"/>
        <v>1.7182399999999909</v>
      </c>
      <c r="K174" s="104">
        <f t="shared" si="54"/>
        <v>3.1615615999999527</v>
      </c>
      <c r="L174" s="49">
        <f t="shared" si="55"/>
        <v>13019906166.335283</v>
      </c>
      <c r="M174" s="46">
        <f t="shared" si="68"/>
        <v>33.600000000000016</v>
      </c>
      <c r="N174" s="50">
        <v>168</v>
      </c>
      <c r="O174" s="71">
        <f t="shared" si="56"/>
        <v>168</v>
      </c>
      <c r="P174" s="71">
        <f t="shared" si="57"/>
        <v>1</v>
      </c>
      <c r="Q174" s="51">
        <v>1</v>
      </c>
      <c r="R174" s="62">
        <f t="shared" si="58"/>
        <v>1</v>
      </c>
      <c r="S174" s="70">
        <f t="shared" si="50"/>
        <v>53747712</v>
      </c>
      <c r="T174" s="70">
        <f t="shared" si="59"/>
        <v>9029615616</v>
      </c>
      <c r="U174" s="70">
        <f t="shared" si="60"/>
        <v>130199061663.35283</v>
      </c>
      <c r="V174" s="70">
        <f t="shared" si="61"/>
        <v>650995308316.76416</v>
      </c>
      <c r="W174" s="70">
        <f t="shared" si="62"/>
        <v>3006.366823904993</v>
      </c>
      <c r="X174" s="99">
        <f t="shared" si="63"/>
        <v>14.419114522731952</v>
      </c>
      <c r="Y174" s="91">
        <f t="shared" si="64"/>
        <v>4.5607571026710874</v>
      </c>
    </row>
    <row r="175" spans="1:25">
      <c r="A175" s="46">
        <f t="shared" si="51"/>
        <v>87.426576432282218</v>
      </c>
      <c r="B175" s="46">
        <f t="shared" si="52"/>
        <v>5.6333333333333337</v>
      </c>
      <c r="C175" s="83">
        <f t="shared" si="69"/>
        <v>7.8199999999999994</v>
      </c>
      <c r="D175" s="87"/>
      <c r="E175" s="47">
        <f t="shared" si="49"/>
        <v>24.86807271899962</v>
      </c>
      <c r="F175" s="59">
        <f t="shared" si="65"/>
        <v>0.26900000000000013</v>
      </c>
      <c r="G175" s="59">
        <f t="shared" si="66"/>
        <v>3.689999999999964</v>
      </c>
      <c r="H175" s="59">
        <f t="shared" si="71"/>
        <v>1.844999999999982</v>
      </c>
      <c r="I175" s="59">
        <v>1</v>
      </c>
      <c r="J175" s="60">
        <f t="shared" si="53"/>
        <v>1.7236099999999905</v>
      </c>
      <c r="K175" s="104">
        <f t="shared" si="54"/>
        <v>3.1800604499999516</v>
      </c>
      <c r="L175" s="49">
        <f t="shared" si="55"/>
        <v>14955944795.485094</v>
      </c>
      <c r="M175" s="46">
        <f t="shared" si="68"/>
        <v>33.800000000000018</v>
      </c>
      <c r="N175" s="50">
        <v>169</v>
      </c>
      <c r="O175" s="71">
        <f t="shared" si="56"/>
        <v>169</v>
      </c>
      <c r="P175" s="71">
        <f t="shared" si="57"/>
        <v>1</v>
      </c>
      <c r="Q175" s="51">
        <v>1</v>
      </c>
      <c r="R175" s="62">
        <f t="shared" si="58"/>
        <v>1</v>
      </c>
      <c r="S175" s="70">
        <f t="shared" si="50"/>
        <v>53747712</v>
      </c>
      <c r="T175" s="70">
        <f t="shared" si="59"/>
        <v>9083363328</v>
      </c>
      <c r="U175" s="70">
        <f t="shared" si="60"/>
        <v>149559447954.85095</v>
      </c>
      <c r="V175" s="70">
        <f t="shared" si="61"/>
        <v>747797239774.25476</v>
      </c>
      <c r="W175" s="70">
        <f t="shared" si="62"/>
        <v>3115.3003402036561</v>
      </c>
      <c r="X175" s="99">
        <f t="shared" si="63"/>
        <v>16.465205954475607</v>
      </c>
      <c r="Y175" s="91">
        <f t="shared" si="64"/>
        <v>5.1776392975409813</v>
      </c>
    </row>
    <row r="176" spans="1:25">
      <c r="A176" s="46">
        <f t="shared" si="51"/>
        <v>90.509667991879027</v>
      </c>
      <c r="B176" s="46">
        <f t="shared" si="52"/>
        <v>5.666666666666667</v>
      </c>
      <c r="C176" s="83">
        <f t="shared" si="69"/>
        <v>7.8199999999999994</v>
      </c>
      <c r="D176" s="87"/>
      <c r="E176" s="47">
        <f t="shared" si="49"/>
        <v>25.013442999999619</v>
      </c>
      <c r="F176" s="59">
        <f t="shared" si="65"/>
        <v>0.27000000000000013</v>
      </c>
      <c r="G176" s="59">
        <f t="shared" si="66"/>
        <v>3.6999999999999638</v>
      </c>
      <c r="H176" s="59">
        <f t="shared" si="71"/>
        <v>1.8499999999999819</v>
      </c>
      <c r="I176" s="59">
        <v>1</v>
      </c>
      <c r="J176" s="60">
        <f t="shared" si="53"/>
        <v>1.7289999999999905</v>
      </c>
      <c r="K176" s="104">
        <f t="shared" si="54"/>
        <v>3.1986499999999514</v>
      </c>
      <c r="L176" s="49">
        <f t="shared" si="55"/>
        <v>17179869184.000195</v>
      </c>
      <c r="M176" s="46">
        <f t="shared" si="68"/>
        <v>34.000000000000014</v>
      </c>
      <c r="N176" s="50">
        <v>170</v>
      </c>
      <c r="O176" s="71">
        <f t="shared" si="56"/>
        <v>170</v>
      </c>
      <c r="P176" s="71">
        <f t="shared" si="57"/>
        <v>1</v>
      </c>
      <c r="Q176" s="51">
        <v>4</v>
      </c>
      <c r="R176" s="62">
        <f t="shared" si="58"/>
        <v>1</v>
      </c>
      <c r="S176" s="70">
        <f t="shared" si="50"/>
        <v>214990848</v>
      </c>
      <c r="T176" s="70">
        <f t="shared" si="59"/>
        <v>36548444160</v>
      </c>
      <c r="U176" s="70">
        <f t="shared" si="60"/>
        <v>171798691840.00195</v>
      </c>
      <c r="V176" s="70">
        <f t="shared" si="61"/>
        <v>858993459200.00977</v>
      </c>
      <c r="W176" s="70">
        <f t="shared" si="62"/>
        <v>3228.1781583770185</v>
      </c>
      <c r="X176" s="99">
        <f t="shared" si="63"/>
        <v>4.7005746971857407</v>
      </c>
      <c r="Y176" s="91">
        <f t="shared" si="64"/>
        <v>1.4695495590908076</v>
      </c>
    </row>
    <row r="177" spans="1:25">
      <c r="A177" s="46">
        <f t="shared" si="51"/>
        <v>93.701484540521008</v>
      </c>
      <c r="B177" s="46">
        <f t="shared" si="52"/>
        <v>5.7</v>
      </c>
      <c r="C177" s="83">
        <f t="shared" si="69"/>
        <v>7.8199999999999994</v>
      </c>
      <c r="D177" s="87"/>
      <c r="E177" s="47">
        <f t="shared" si="49"/>
        <v>25.15952490099961</v>
      </c>
      <c r="F177" s="59">
        <f t="shared" si="65"/>
        <v>0.27100000000000013</v>
      </c>
      <c r="G177" s="59">
        <f t="shared" si="66"/>
        <v>3.7099999999999635</v>
      </c>
      <c r="H177" s="59">
        <f t="shared" si="71"/>
        <v>1.8549999999999818</v>
      </c>
      <c r="I177" s="59">
        <v>1</v>
      </c>
      <c r="J177" s="60">
        <f t="shared" si="53"/>
        <v>1.7344099999999905</v>
      </c>
      <c r="K177" s="104">
        <f t="shared" si="54"/>
        <v>3.2173305499999505</v>
      </c>
      <c r="L177" s="49">
        <f t="shared" si="55"/>
        <v>19734487470.725281</v>
      </c>
      <c r="M177" s="46">
        <f t="shared" si="68"/>
        <v>34.200000000000017</v>
      </c>
      <c r="N177" s="50">
        <v>171</v>
      </c>
      <c r="O177" s="71">
        <f t="shared" si="56"/>
        <v>171</v>
      </c>
      <c r="P177" s="71">
        <f t="shared" si="57"/>
        <v>1</v>
      </c>
      <c r="Q177" s="51">
        <v>1</v>
      </c>
      <c r="R177" s="62">
        <f t="shared" si="58"/>
        <v>1</v>
      </c>
      <c r="S177" s="70">
        <f t="shared" si="50"/>
        <v>214990848</v>
      </c>
      <c r="T177" s="70">
        <f t="shared" si="59"/>
        <v>36763435008</v>
      </c>
      <c r="U177" s="70">
        <f t="shared" si="60"/>
        <v>197344874707.25281</v>
      </c>
      <c r="V177" s="70">
        <f t="shared" si="61"/>
        <v>986724373536.26404</v>
      </c>
      <c r="W177" s="70">
        <f t="shared" si="62"/>
        <v>3345.1429980966004</v>
      </c>
      <c r="X177" s="99">
        <f t="shared" si="63"/>
        <v>5.3679661507231051</v>
      </c>
      <c r="Y177" s="91">
        <f t="shared" si="64"/>
        <v>1.6684534172975132</v>
      </c>
    </row>
    <row r="178" spans="1:25">
      <c r="A178" s="46">
        <f t="shared" si="51"/>
        <v>97.005860256666494</v>
      </c>
      <c r="B178" s="46">
        <f t="shared" si="52"/>
        <v>5.7333333333333334</v>
      </c>
      <c r="C178" s="83">
        <f t="shared" si="69"/>
        <v>7.8199999999999994</v>
      </c>
      <c r="D178" s="87"/>
      <c r="E178" s="47">
        <f t="shared" si="49"/>
        <v>25.306320767999605</v>
      </c>
      <c r="F178" s="59">
        <f t="shared" si="65"/>
        <v>0.27200000000000013</v>
      </c>
      <c r="G178" s="59">
        <f t="shared" si="66"/>
        <v>3.7199999999999633</v>
      </c>
      <c r="H178" s="59">
        <f t="shared" si="71"/>
        <v>1.8599999999999817</v>
      </c>
      <c r="I178" s="59">
        <v>1</v>
      </c>
      <c r="J178" s="60">
        <f t="shared" si="53"/>
        <v>1.7398399999999903</v>
      </c>
      <c r="K178" s="104">
        <f t="shared" si="54"/>
        <v>3.2361023999999499</v>
      </c>
      <c r="L178" s="49">
        <f t="shared" si="55"/>
        <v>22668973294.33173</v>
      </c>
      <c r="M178" s="46">
        <f t="shared" si="68"/>
        <v>34.400000000000013</v>
      </c>
      <c r="N178" s="50">
        <v>172</v>
      </c>
      <c r="O178" s="71">
        <f t="shared" si="56"/>
        <v>172</v>
      </c>
      <c r="P178" s="71">
        <f t="shared" si="57"/>
        <v>1</v>
      </c>
      <c r="Q178" s="51">
        <v>1</v>
      </c>
      <c r="R178" s="62">
        <f t="shared" si="58"/>
        <v>1</v>
      </c>
      <c r="S178" s="70">
        <f t="shared" si="50"/>
        <v>214990848</v>
      </c>
      <c r="T178" s="70">
        <f t="shared" si="59"/>
        <v>36978425856</v>
      </c>
      <c r="U178" s="70">
        <f t="shared" si="60"/>
        <v>226689732943.31729</v>
      </c>
      <c r="V178" s="70">
        <f t="shared" si="61"/>
        <v>1133448664716.5864</v>
      </c>
      <c r="W178" s="70">
        <f t="shared" si="62"/>
        <v>3466.3427398382159</v>
      </c>
      <c r="X178" s="99">
        <f t="shared" si="63"/>
        <v>6.1303240388350755</v>
      </c>
      <c r="Y178" s="91">
        <f t="shared" si="64"/>
        <v>1.8943541585195729</v>
      </c>
    </row>
    <row r="179" spans="1:25">
      <c r="A179" s="46">
        <f t="shared" si="51"/>
        <v>100.42676453078515</v>
      </c>
      <c r="B179" s="46">
        <f t="shared" si="52"/>
        <v>5.7666666666666666</v>
      </c>
      <c r="C179" s="83">
        <f t="shared" si="69"/>
        <v>7.8199999999999994</v>
      </c>
      <c r="D179" s="87"/>
      <c r="E179" s="47">
        <f t="shared" si="49"/>
        <v>25.453832946999601</v>
      </c>
      <c r="F179" s="59">
        <f t="shared" si="65"/>
        <v>0.27300000000000013</v>
      </c>
      <c r="G179" s="59">
        <f t="shared" si="66"/>
        <v>3.7299999999999631</v>
      </c>
      <c r="H179" s="59">
        <f t="shared" si="71"/>
        <v>1.8649999999999816</v>
      </c>
      <c r="I179" s="59">
        <v>1</v>
      </c>
      <c r="J179" s="60">
        <f t="shared" si="53"/>
        <v>1.7452899999999902</v>
      </c>
      <c r="K179" s="104">
        <f t="shared" si="54"/>
        <v>3.2549658499999494</v>
      </c>
      <c r="L179" s="49">
        <f t="shared" si="55"/>
        <v>26039812332.670574</v>
      </c>
      <c r="M179" s="46">
        <f t="shared" si="68"/>
        <v>34.600000000000016</v>
      </c>
      <c r="N179" s="50">
        <v>173</v>
      </c>
      <c r="O179" s="71">
        <f t="shared" si="56"/>
        <v>173</v>
      </c>
      <c r="P179" s="71">
        <f t="shared" si="57"/>
        <v>1</v>
      </c>
      <c r="Q179" s="51">
        <v>1</v>
      </c>
      <c r="R179" s="62">
        <f t="shared" si="58"/>
        <v>1</v>
      </c>
      <c r="S179" s="70">
        <f t="shared" si="50"/>
        <v>214990848</v>
      </c>
      <c r="T179" s="70">
        <f t="shared" si="59"/>
        <v>37193416704</v>
      </c>
      <c r="U179" s="70">
        <f t="shared" si="60"/>
        <v>260398123326.70575</v>
      </c>
      <c r="V179" s="70">
        <f t="shared" si="61"/>
        <v>1301990616633.5288</v>
      </c>
      <c r="W179" s="70">
        <f t="shared" si="62"/>
        <v>3591.9306113844154</v>
      </c>
      <c r="X179" s="99">
        <f t="shared" si="63"/>
        <v>7.001188554390084</v>
      </c>
      <c r="Y179" s="91">
        <f t="shared" si="64"/>
        <v>2.1509253482306714</v>
      </c>
    </row>
    <row r="180" spans="1:25">
      <c r="A180" s="46">
        <f t="shared" si="51"/>
        <v>103.96830673359925</v>
      </c>
      <c r="B180" s="46">
        <f t="shared" si="52"/>
        <v>5.8</v>
      </c>
      <c r="C180" s="83">
        <f t="shared" si="69"/>
        <v>7.8199999999999994</v>
      </c>
      <c r="D180" s="87"/>
      <c r="E180" s="47">
        <f t="shared" si="49"/>
        <v>25.602063783999604</v>
      </c>
      <c r="F180" s="59">
        <f t="shared" si="65"/>
        <v>0.27400000000000013</v>
      </c>
      <c r="G180" s="59">
        <f t="shared" si="66"/>
        <v>3.7399999999999629</v>
      </c>
      <c r="H180" s="59">
        <f t="shared" si="71"/>
        <v>1.8699999999999815</v>
      </c>
      <c r="I180" s="59">
        <v>1</v>
      </c>
      <c r="J180" s="60">
        <f t="shared" si="53"/>
        <v>1.7507599999999903</v>
      </c>
      <c r="K180" s="104">
        <f t="shared" si="54"/>
        <v>3.2739211999999496</v>
      </c>
      <c r="L180" s="49">
        <f t="shared" si="55"/>
        <v>29911889590.970196</v>
      </c>
      <c r="M180" s="46">
        <f t="shared" si="68"/>
        <v>34.800000000000018</v>
      </c>
      <c r="N180" s="50">
        <v>174</v>
      </c>
      <c r="O180" s="71">
        <f t="shared" si="56"/>
        <v>174</v>
      </c>
      <c r="P180" s="71">
        <f t="shared" si="57"/>
        <v>1</v>
      </c>
      <c r="Q180" s="51">
        <v>1</v>
      </c>
      <c r="R180" s="62">
        <f t="shared" si="58"/>
        <v>1</v>
      </c>
      <c r="S180" s="70">
        <f t="shared" si="50"/>
        <v>214990848</v>
      </c>
      <c r="T180" s="70">
        <f t="shared" si="59"/>
        <v>37408407552</v>
      </c>
      <c r="U180" s="70">
        <f t="shared" si="60"/>
        <v>299118895909.70197</v>
      </c>
      <c r="V180" s="70">
        <f t="shared" si="61"/>
        <v>1495594479548.5098</v>
      </c>
      <c r="W180" s="70">
        <f t="shared" si="62"/>
        <v>3722.0653810628528</v>
      </c>
      <c r="X180" s="99">
        <f t="shared" si="63"/>
        <v>7.9960339261677529</v>
      </c>
      <c r="Y180" s="91">
        <f t="shared" si="64"/>
        <v>2.4423415952002374</v>
      </c>
    </row>
    <row r="181" spans="1:25">
      <c r="A181" s="46">
        <f t="shared" si="51"/>
        <v>107.63474115247662</v>
      </c>
      <c r="B181" s="46">
        <f t="shared" si="52"/>
        <v>5.833333333333333</v>
      </c>
      <c r="C181" s="83">
        <f t="shared" si="69"/>
        <v>7.8199999999999994</v>
      </c>
      <c r="D181" s="87"/>
      <c r="E181" s="47">
        <f t="shared" si="49"/>
        <v>25.751015624999596</v>
      </c>
      <c r="F181" s="59">
        <f t="shared" si="65"/>
        <v>0.27500000000000013</v>
      </c>
      <c r="G181" s="59">
        <f t="shared" si="66"/>
        <v>3.7499999999999627</v>
      </c>
      <c r="H181" s="59">
        <f t="shared" si="71"/>
        <v>1.8749999999999813</v>
      </c>
      <c r="I181" s="59">
        <v>1</v>
      </c>
      <c r="J181" s="60">
        <f t="shared" si="53"/>
        <v>1.7562499999999901</v>
      </c>
      <c r="K181" s="104">
        <f t="shared" si="54"/>
        <v>3.2929687499999485</v>
      </c>
      <c r="L181" s="49">
        <f t="shared" si="55"/>
        <v>34359738368.000397</v>
      </c>
      <c r="M181" s="46">
        <f t="shared" si="68"/>
        <v>35.000000000000021</v>
      </c>
      <c r="N181" s="50">
        <v>175</v>
      </c>
      <c r="O181" s="71">
        <f t="shared" si="56"/>
        <v>175</v>
      </c>
      <c r="P181" s="71">
        <f t="shared" si="57"/>
        <v>1</v>
      </c>
      <c r="Q181" s="51">
        <v>1</v>
      </c>
      <c r="R181" s="62">
        <f t="shared" si="58"/>
        <v>1</v>
      </c>
      <c r="S181" s="70">
        <f t="shared" si="50"/>
        <v>214990848</v>
      </c>
      <c r="T181" s="70">
        <f t="shared" si="59"/>
        <v>37623398400</v>
      </c>
      <c r="U181" s="70">
        <f t="shared" si="60"/>
        <v>343597383680.00397</v>
      </c>
      <c r="V181" s="70">
        <f t="shared" si="61"/>
        <v>1717986918400.0198</v>
      </c>
      <c r="W181" s="70">
        <f t="shared" si="62"/>
        <v>3856.911557963746</v>
      </c>
      <c r="X181" s="99">
        <f t="shared" si="63"/>
        <v>9.1325451259608688</v>
      </c>
      <c r="Y181" s="91">
        <f t="shared" si="64"/>
        <v>2.7733470370652658</v>
      </c>
    </row>
    <row r="182" spans="1:25">
      <c r="A182" s="46">
        <f t="shared" si="51"/>
        <v>111.4304721019051</v>
      </c>
      <c r="B182" s="46">
        <f t="shared" si="52"/>
        <v>5.8666666666666663</v>
      </c>
      <c r="C182" s="83">
        <f t="shared" si="69"/>
        <v>7.8199999999999994</v>
      </c>
      <c r="D182" s="87"/>
      <c r="E182" s="47">
        <f t="shared" si="49"/>
        <v>25.900690815999592</v>
      </c>
      <c r="F182" s="59">
        <f t="shared" si="65"/>
        <v>0.27600000000000013</v>
      </c>
      <c r="G182" s="59">
        <f t="shared" si="66"/>
        <v>3.7599999999999625</v>
      </c>
      <c r="H182" s="59">
        <f t="shared" si="71"/>
        <v>1.8799999999999812</v>
      </c>
      <c r="I182" s="59">
        <v>1</v>
      </c>
      <c r="J182" s="60">
        <f t="shared" si="53"/>
        <v>1.76175999999999</v>
      </c>
      <c r="K182" s="104">
        <f t="shared" si="54"/>
        <v>3.3121087999999483</v>
      </c>
      <c r="L182" s="49">
        <f t="shared" si="55"/>
        <v>39468974941.450569</v>
      </c>
      <c r="M182" s="46">
        <f t="shared" si="68"/>
        <v>35.200000000000017</v>
      </c>
      <c r="N182" s="50">
        <v>176</v>
      </c>
      <c r="O182" s="71">
        <f t="shared" si="56"/>
        <v>176</v>
      </c>
      <c r="P182" s="71">
        <f t="shared" si="57"/>
        <v>1</v>
      </c>
      <c r="Q182" s="51">
        <v>1</v>
      </c>
      <c r="R182" s="62">
        <f t="shared" si="58"/>
        <v>1</v>
      </c>
      <c r="S182" s="70">
        <f t="shared" si="50"/>
        <v>214990848</v>
      </c>
      <c r="T182" s="70">
        <f t="shared" si="59"/>
        <v>37838389248</v>
      </c>
      <c r="U182" s="70">
        <f t="shared" si="60"/>
        <v>394689749414.50568</v>
      </c>
      <c r="V182" s="70">
        <f t="shared" si="61"/>
        <v>1973448747072.5286</v>
      </c>
      <c r="W182" s="70">
        <f t="shared" si="62"/>
        <v>3996.6395993883293</v>
      </c>
      <c r="X182" s="99">
        <f t="shared" si="63"/>
        <v>10.430934224700581</v>
      </c>
      <c r="Y182" s="91">
        <f t="shared" si="64"/>
        <v>3.1493332056908105</v>
      </c>
    </row>
    <row r="183" spans="1:25">
      <c r="A183" s="46">
        <f t="shared" si="51"/>
        <v>115.36005921418754</v>
      </c>
      <c r="B183" s="46">
        <f t="shared" si="52"/>
        <v>5.9</v>
      </c>
      <c r="C183" s="83">
        <f t="shared" si="69"/>
        <v>7.8199999999999994</v>
      </c>
      <c r="D183" s="87"/>
      <c r="E183" s="47">
        <f t="shared" si="49"/>
        <v>26.051091702999585</v>
      </c>
      <c r="F183" s="59">
        <f t="shared" si="65"/>
        <v>0.27700000000000014</v>
      </c>
      <c r="G183" s="59">
        <f t="shared" si="66"/>
        <v>3.7699999999999623</v>
      </c>
      <c r="H183" s="59">
        <f t="shared" si="71"/>
        <v>1.8849999999999811</v>
      </c>
      <c r="I183" s="59">
        <v>1</v>
      </c>
      <c r="J183" s="60">
        <f t="shared" si="53"/>
        <v>1.7672899999999898</v>
      </c>
      <c r="K183" s="104">
        <f t="shared" si="54"/>
        <v>3.3313416499999473</v>
      </c>
      <c r="L183" s="49">
        <f t="shared" si="55"/>
        <v>45337946588.663475</v>
      </c>
      <c r="M183" s="46">
        <f t="shared" si="68"/>
        <v>35.40000000000002</v>
      </c>
      <c r="N183" s="50">
        <v>177</v>
      </c>
      <c r="O183" s="71">
        <f t="shared" si="56"/>
        <v>177</v>
      </c>
      <c r="P183" s="71">
        <f t="shared" si="57"/>
        <v>1</v>
      </c>
      <c r="Q183" s="51">
        <v>1</v>
      </c>
      <c r="R183" s="62">
        <f t="shared" si="58"/>
        <v>1</v>
      </c>
      <c r="S183" s="70">
        <f t="shared" si="50"/>
        <v>214990848</v>
      </c>
      <c r="T183" s="70">
        <f t="shared" si="59"/>
        <v>38053380096</v>
      </c>
      <c r="U183" s="70">
        <f t="shared" si="60"/>
        <v>453379465886.63477</v>
      </c>
      <c r="V183" s="70">
        <f t="shared" si="61"/>
        <v>2266897329433.1738</v>
      </c>
      <c r="W183" s="70">
        <f t="shared" si="62"/>
        <v>4141.4261257893322</v>
      </c>
      <c r="X183" s="99">
        <f t="shared" si="63"/>
        <v>11.914302086775518</v>
      </c>
      <c r="Y183" s="91">
        <f t="shared" si="64"/>
        <v>3.57642755938158</v>
      </c>
    </row>
    <row r="184" spans="1:25">
      <c r="A184" s="46">
        <f t="shared" si="51"/>
        <v>119.42822291671267</v>
      </c>
      <c r="B184" s="46">
        <f t="shared" si="52"/>
        <v>5.9333333333333336</v>
      </c>
      <c r="C184" s="83">
        <f t="shared" si="69"/>
        <v>7.8199999999999994</v>
      </c>
      <c r="D184" s="87"/>
      <c r="E184" s="47">
        <f t="shared" si="49"/>
        <v>26.202220631999584</v>
      </c>
      <c r="F184" s="59">
        <f t="shared" si="65"/>
        <v>0.27800000000000014</v>
      </c>
      <c r="G184" s="59">
        <f t="shared" si="66"/>
        <v>3.7799999999999621</v>
      </c>
      <c r="H184" s="59">
        <f t="shared" ref="H184:H199" si="72">H183+0.5%</f>
        <v>1.889999999999981</v>
      </c>
      <c r="I184" s="59">
        <v>1</v>
      </c>
      <c r="J184" s="60">
        <f t="shared" si="53"/>
        <v>1.7728399999999898</v>
      </c>
      <c r="K184" s="104">
        <f t="shared" si="54"/>
        <v>3.3506675999999471</v>
      </c>
      <c r="L184" s="49">
        <f t="shared" si="55"/>
        <v>52079624665.341171</v>
      </c>
      <c r="M184" s="46">
        <f t="shared" si="68"/>
        <v>35.600000000000016</v>
      </c>
      <c r="N184" s="50">
        <v>178</v>
      </c>
      <c r="O184" s="71">
        <f t="shared" si="56"/>
        <v>178</v>
      </c>
      <c r="P184" s="71">
        <f t="shared" si="57"/>
        <v>1</v>
      </c>
      <c r="Q184" s="51">
        <v>1</v>
      </c>
      <c r="R184" s="62">
        <f t="shared" si="58"/>
        <v>1</v>
      </c>
      <c r="S184" s="70">
        <f t="shared" si="50"/>
        <v>214990848</v>
      </c>
      <c r="T184" s="70">
        <f t="shared" si="59"/>
        <v>38268370944</v>
      </c>
      <c r="U184" s="70">
        <f t="shared" si="60"/>
        <v>520796246653.41174</v>
      </c>
      <c r="V184" s="70">
        <f t="shared" si="61"/>
        <v>2603981233267.0586</v>
      </c>
      <c r="W184" s="70">
        <f t="shared" si="62"/>
        <v>4291.4541434738758</v>
      </c>
      <c r="X184" s="99">
        <f t="shared" si="63"/>
        <v>13.609051909095337</v>
      </c>
      <c r="Y184" s="91">
        <f t="shared" si="64"/>
        <v>4.0615941459235021</v>
      </c>
    </row>
    <row r="185" spans="1:25">
      <c r="A185" s="46">
        <f t="shared" si="51"/>
        <v>123.6398501023816</v>
      </c>
      <c r="B185" s="46">
        <f t="shared" si="52"/>
        <v>5.9666666666666668</v>
      </c>
      <c r="C185" s="83">
        <f t="shared" si="69"/>
        <v>7.8199999999999994</v>
      </c>
      <c r="D185" s="87"/>
      <c r="E185" s="47">
        <f t="shared" si="49"/>
        <v>26.354079948999583</v>
      </c>
      <c r="F185" s="59">
        <f t="shared" si="65"/>
        <v>0.27900000000000014</v>
      </c>
      <c r="G185" s="59">
        <f t="shared" si="66"/>
        <v>3.7899999999999618</v>
      </c>
      <c r="H185" s="59">
        <f t="shared" si="72"/>
        <v>1.8949999999999809</v>
      </c>
      <c r="I185" s="59">
        <v>1</v>
      </c>
      <c r="J185" s="60">
        <f t="shared" si="53"/>
        <v>1.7784099999999898</v>
      </c>
      <c r="K185" s="104">
        <f t="shared" si="54"/>
        <v>3.3700869499999468</v>
      </c>
      <c r="L185" s="49">
        <f t="shared" si="55"/>
        <v>59823779181.940414</v>
      </c>
      <c r="M185" s="46">
        <f t="shared" si="68"/>
        <v>35.800000000000018</v>
      </c>
      <c r="N185" s="50">
        <v>179</v>
      </c>
      <c r="O185" s="71">
        <f t="shared" si="56"/>
        <v>179</v>
      </c>
      <c r="P185" s="71">
        <f t="shared" si="57"/>
        <v>1</v>
      </c>
      <c r="Q185" s="51">
        <v>1</v>
      </c>
      <c r="R185" s="62">
        <f t="shared" si="58"/>
        <v>1</v>
      </c>
      <c r="S185" s="70">
        <f t="shared" si="50"/>
        <v>214990848</v>
      </c>
      <c r="T185" s="70">
        <f t="shared" si="59"/>
        <v>38483361792</v>
      </c>
      <c r="U185" s="70">
        <f t="shared" si="60"/>
        <v>598237791819.40417</v>
      </c>
      <c r="V185" s="70">
        <f t="shared" si="61"/>
        <v>2991188959097.0205</v>
      </c>
      <c r="W185" s="70">
        <f t="shared" si="62"/>
        <v>4446.9132753489921</v>
      </c>
      <c r="X185" s="99">
        <f t="shared" si="63"/>
        <v>15.545362046404351</v>
      </c>
      <c r="Y185" s="91">
        <f t="shared" si="64"/>
        <v>4.6127480617093859</v>
      </c>
    </row>
    <row r="186" spans="1:25">
      <c r="A186" s="46">
        <f t="shared" si="51"/>
        <v>128.00000000000142</v>
      </c>
      <c r="B186" s="46">
        <f t="shared" si="52"/>
        <v>6</v>
      </c>
      <c r="C186" s="83">
        <f t="shared" si="69"/>
        <v>7.8199999999999994</v>
      </c>
      <c r="D186" s="87"/>
      <c r="E186" s="47">
        <f t="shared" si="49"/>
        <v>26.506671999999575</v>
      </c>
      <c r="F186" s="59">
        <f t="shared" si="65"/>
        <v>0.28000000000000014</v>
      </c>
      <c r="G186" s="59">
        <f t="shared" si="66"/>
        <v>3.7999999999999616</v>
      </c>
      <c r="H186" s="59">
        <f t="shared" si="72"/>
        <v>1.8999999999999808</v>
      </c>
      <c r="I186" s="59">
        <v>1</v>
      </c>
      <c r="J186" s="60">
        <f t="shared" si="53"/>
        <v>1.7839999999999896</v>
      </c>
      <c r="K186" s="104">
        <f t="shared" si="54"/>
        <v>3.389599999999946</v>
      </c>
      <c r="L186" s="49">
        <f t="shared" si="55"/>
        <v>68719476736.000824</v>
      </c>
      <c r="M186" s="46">
        <f t="shared" si="68"/>
        <v>36.000000000000014</v>
      </c>
      <c r="N186" s="50">
        <v>180</v>
      </c>
      <c r="O186" s="71">
        <f t="shared" si="56"/>
        <v>180</v>
      </c>
      <c r="P186" s="71">
        <f t="shared" si="57"/>
        <v>1</v>
      </c>
      <c r="Q186" s="51">
        <v>4</v>
      </c>
      <c r="R186" s="62">
        <f t="shared" si="58"/>
        <v>1</v>
      </c>
      <c r="S186" s="70">
        <f t="shared" si="50"/>
        <v>859963392</v>
      </c>
      <c r="T186" s="70">
        <f t="shared" si="59"/>
        <v>154793410560</v>
      </c>
      <c r="U186" s="70">
        <f t="shared" si="60"/>
        <v>687194767360.0083</v>
      </c>
      <c r="V186" s="70">
        <f t="shared" si="61"/>
        <v>3435973836800.041</v>
      </c>
      <c r="W186" s="70">
        <f t="shared" si="62"/>
        <v>4608.0000000000509</v>
      </c>
      <c r="X186" s="99">
        <f t="shared" si="63"/>
        <v>4.439431658453203</v>
      </c>
      <c r="Y186" s="91">
        <f t="shared" si="64"/>
        <v>1.3097214002989361</v>
      </c>
    </row>
    <row r="187" spans="1:25">
      <c r="A187" s="46">
        <f t="shared" si="51"/>
        <v>132.51391025169781</v>
      </c>
      <c r="B187" s="46">
        <f t="shared" si="52"/>
        <v>6.0333333333333332</v>
      </c>
      <c r="C187" s="83">
        <f t="shared" si="69"/>
        <v>7.8199999999999994</v>
      </c>
      <c r="D187" s="87"/>
      <c r="E187" s="47">
        <f t="shared" si="49"/>
        <v>26.659999130999569</v>
      </c>
      <c r="F187" s="59">
        <f t="shared" si="65"/>
        <v>0.28100000000000014</v>
      </c>
      <c r="G187" s="59">
        <f t="shared" si="66"/>
        <v>3.8099999999999614</v>
      </c>
      <c r="H187" s="59">
        <f t="shared" si="72"/>
        <v>1.9049999999999807</v>
      </c>
      <c r="I187" s="59">
        <v>1</v>
      </c>
      <c r="J187" s="60">
        <f t="shared" si="53"/>
        <v>1.7896099999999895</v>
      </c>
      <c r="K187" s="104">
        <f t="shared" si="54"/>
        <v>3.4092070499999454</v>
      </c>
      <c r="L187" s="49">
        <f t="shared" si="55"/>
        <v>78937949882.901169</v>
      </c>
      <c r="M187" s="46">
        <f t="shared" si="68"/>
        <v>36.200000000000017</v>
      </c>
      <c r="N187" s="50">
        <v>181</v>
      </c>
      <c r="O187" s="71">
        <f t="shared" si="56"/>
        <v>181</v>
      </c>
      <c r="P187" s="71">
        <f t="shared" si="57"/>
        <v>1</v>
      </c>
      <c r="Q187" s="51">
        <v>1</v>
      </c>
      <c r="R187" s="62">
        <f t="shared" si="58"/>
        <v>1</v>
      </c>
      <c r="S187" s="70">
        <f t="shared" si="50"/>
        <v>859963392</v>
      </c>
      <c r="T187" s="70">
        <f t="shared" si="59"/>
        <v>155653373952</v>
      </c>
      <c r="U187" s="70">
        <f t="shared" si="60"/>
        <v>789379498829.01172</v>
      </c>
      <c r="V187" s="70">
        <f t="shared" si="61"/>
        <v>3946897494145.0586</v>
      </c>
      <c r="W187" s="70">
        <f t="shared" si="62"/>
        <v>4774.9178994028443</v>
      </c>
      <c r="X187" s="99">
        <f t="shared" si="63"/>
        <v>5.0713934352135448</v>
      </c>
      <c r="Y187" s="91">
        <f t="shared" si="64"/>
        <v>1.4875580628679113</v>
      </c>
    </row>
    <row r="188" spans="1:25">
      <c r="A188" s="46">
        <f t="shared" si="51"/>
        <v>137.18700320464706</v>
      </c>
      <c r="B188" s="46">
        <f t="shared" si="52"/>
        <v>6.0666666666666664</v>
      </c>
      <c r="C188" s="83">
        <f t="shared" si="69"/>
        <v>7.8199999999999994</v>
      </c>
      <c r="D188" s="87"/>
      <c r="E188" s="47">
        <f t="shared" si="49"/>
        <v>26.814063687999568</v>
      </c>
      <c r="F188" s="59">
        <f t="shared" si="65"/>
        <v>0.28200000000000014</v>
      </c>
      <c r="G188" s="59">
        <f t="shared" si="66"/>
        <v>3.8199999999999612</v>
      </c>
      <c r="H188" s="59">
        <f t="shared" si="72"/>
        <v>1.9099999999999806</v>
      </c>
      <c r="I188" s="59">
        <v>1</v>
      </c>
      <c r="J188" s="60">
        <f t="shared" si="53"/>
        <v>1.7952399999999895</v>
      </c>
      <c r="K188" s="104">
        <f t="shared" si="54"/>
        <v>3.428908399999945</v>
      </c>
      <c r="L188" s="49">
        <f t="shared" si="55"/>
        <v>90675893177.326965</v>
      </c>
      <c r="M188" s="46">
        <f t="shared" si="68"/>
        <v>36.400000000000013</v>
      </c>
      <c r="N188" s="50">
        <v>182</v>
      </c>
      <c r="O188" s="71">
        <f t="shared" si="56"/>
        <v>182</v>
      </c>
      <c r="P188" s="71">
        <f t="shared" si="57"/>
        <v>1</v>
      </c>
      <c r="Q188" s="51">
        <v>1</v>
      </c>
      <c r="R188" s="62">
        <f t="shared" si="58"/>
        <v>1</v>
      </c>
      <c r="S188" s="70">
        <f t="shared" si="50"/>
        <v>859963392</v>
      </c>
      <c r="T188" s="70">
        <f t="shared" si="59"/>
        <v>156513337344</v>
      </c>
      <c r="U188" s="70">
        <f t="shared" si="60"/>
        <v>906758931773.26965</v>
      </c>
      <c r="V188" s="70">
        <f t="shared" si="61"/>
        <v>4533794658866.3486</v>
      </c>
      <c r="W188" s="70">
        <f t="shared" si="62"/>
        <v>4947.877915580937</v>
      </c>
      <c r="X188" s="99">
        <f t="shared" si="63"/>
        <v>5.7934930476902942</v>
      </c>
      <c r="Y188" s="91">
        <f t="shared" si="64"/>
        <v>1.6896027457864979</v>
      </c>
    </row>
    <row r="189" spans="1:25">
      <c r="A189" s="46">
        <f t="shared" si="51"/>
        <v>142.02489242468579</v>
      </c>
      <c r="B189" s="46">
        <f t="shared" si="52"/>
        <v>6.1</v>
      </c>
      <c r="C189" s="83">
        <f t="shared" si="69"/>
        <v>7.8199999999999994</v>
      </c>
      <c r="D189" s="87"/>
      <c r="E189" s="47">
        <f t="shared" si="49"/>
        <v>26.968868016999565</v>
      </c>
      <c r="F189" s="59">
        <f t="shared" si="65"/>
        <v>0.28300000000000014</v>
      </c>
      <c r="G189" s="59">
        <f t="shared" si="66"/>
        <v>3.829999999999961</v>
      </c>
      <c r="H189" s="59">
        <f t="shared" si="72"/>
        <v>1.9149999999999805</v>
      </c>
      <c r="I189" s="59">
        <v>1</v>
      </c>
      <c r="J189" s="60">
        <f t="shared" si="53"/>
        <v>1.8008899999999894</v>
      </c>
      <c r="K189" s="104">
        <f t="shared" si="54"/>
        <v>3.4487043499999448</v>
      </c>
      <c r="L189" s="49">
        <f t="shared" si="55"/>
        <v>104159249330.68239</v>
      </c>
      <c r="M189" s="46">
        <f t="shared" si="68"/>
        <v>36.600000000000016</v>
      </c>
      <c r="N189" s="50">
        <v>183</v>
      </c>
      <c r="O189" s="71">
        <f t="shared" si="56"/>
        <v>183</v>
      </c>
      <c r="P189" s="71">
        <f t="shared" si="57"/>
        <v>1</v>
      </c>
      <c r="Q189" s="51">
        <v>1</v>
      </c>
      <c r="R189" s="62">
        <f t="shared" si="58"/>
        <v>1</v>
      </c>
      <c r="S189" s="70">
        <f t="shared" si="50"/>
        <v>859963392</v>
      </c>
      <c r="T189" s="70">
        <f t="shared" si="59"/>
        <v>157373300736</v>
      </c>
      <c r="U189" s="70">
        <f t="shared" si="60"/>
        <v>1041592493306.8239</v>
      </c>
      <c r="V189" s="70">
        <f t="shared" si="61"/>
        <v>5207962466534.1191</v>
      </c>
      <c r="W189" s="70">
        <f t="shared" si="62"/>
        <v>5127.0986165311569</v>
      </c>
      <c r="X189" s="99">
        <f t="shared" si="63"/>
        <v>6.6186099448605766</v>
      </c>
      <c r="Y189" s="91">
        <f t="shared" si="64"/>
        <v>1.9191584065072678</v>
      </c>
    </row>
    <row r="190" spans="1:25">
      <c r="A190" s="46">
        <f t="shared" si="51"/>
        <v>147.03338943962217</v>
      </c>
      <c r="B190" s="46">
        <f t="shared" si="52"/>
        <v>6.1333333333333337</v>
      </c>
      <c r="C190" s="83">
        <f t="shared" si="69"/>
        <v>7.8199999999999994</v>
      </c>
      <c r="D190" s="87"/>
      <c r="E190" s="47">
        <f t="shared" si="49"/>
        <v>27.124414463999557</v>
      </c>
      <c r="F190" s="59">
        <f t="shared" si="65"/>
        <v>0.28400000000000014</v>
      </c>
      <c r="G190" s="59">
        <f t="shared" si="66"/>
        <v>3.8399999999999608</v>
      </c>
      <c r="H190" s="59">
        <f t="shared" si="72"/>
        <v>1.9199999999999804</v>
      </c>
      <c r="I190" s="59">
        <v>1</v>
      </c>
      <c r="J190" s="60">
        <f t="shared" si="53"/>
        <v>1.8065599999999891</v>
      </c>
      <c r="K190" s="104">
        <f t="shared" si="54"/>
        <v>3.4685951999999434</v>
      </c>
      <c r="L190" s="49">
        <f t="shared" si="55"/>
        <v>119647558363.88087</v>
      </c>
      <c r="M190" s="46">
        <f t="shared" si="68"/>
        <v>36.800000000000018</v>
      </c>
      <c r="N190" s="50">
        <v>184</v>
      </c>
      <c r="O190" s="71">
        <f t="shared" si="56"/>
        <v>184</v>
      </c>
      <c r="P190" s="71">
        <f t="shared" si="57"/>
        <v>1</v>
      </c>
      <c r="Q190" s="51">
        <v>1</v>
      </c>
      <c r="R190" s="62">
        <f t="shared" si="58"/>
        <v>1</v>
      </c>
      <c r="S190" s="70">
        <f t="shared" si="50"/>
        <v>859963392</v>
      </c>
      <c r="T190" s="70">
        <f t="shared" si="59"/>
        <v>158233264128</v>
      </c>
      <c r="U190" s="70">
        <f t="shared" si="60"/>
        <v>1196475583638.8088</v>
      </c>
      <c r="V190" s="70">
        <f t="shared" si="61"/>
        <v>5982377918194.0439</v>
      </c>
      <c r="W190" s="70">
        <f t="shared" si="62"/>
        <v>5312.8064717516809</v>
      </c>
      <c r="X190" s="99">
        <f t="shared" si="63"/>
        <v>7.5614668649629895</v>
      </c>
      <c r="Y190" s="91">
        <f t="shared" si="64"/>
        <v>2.1799796254584889</v>
      </c>
    </row>
    <row r="191" spans="1:25">
      <c r="A191" s="46">
        <f t="shared" si="51"/>
        <v>152.21851072035005</v>
      </c>
      <c r="B191" s="46">
        <f t="shared" si="52"/>
        <v>6.166666666666667</v>
      </c>
      <c r="C191" s="83">
        <f t="shared" si="69"/>
        <v>7.8199999999999994</v>
      </c>
      <c r="D191" s="87"/>
      <c r="E191" s="47">
        <f t="shared" si="49"/>
        <v>27.28070537499956</v>
      </c>
      <c r="F191" s="59">
        <f t="shared" si="65"/>
        <v>0.28500000000000014</v>
      </c>
      <c r="G191" s="59">
        <f t="shared" si="66"/>
        <v>3.8499999999999606</v>
      </c>
      <c r="H191" s="59">
        <f t="shared" si="72"/>
        <v>1.9249999999999803</v>
      </c>
      <c r="I191" s="59">
        <v>1</v>
      </c>
      <c r="J191" s="60">
        <f t="shared" si="53"/>
        <v>1.8122499999999893</v>
      </c>
      <c r="K191" s="104">
        <f t="shared" si="54"/>
        <v>3.4885812499999438</v>
      </c>
      <c r="L191" s="49">
        <f t="shared" si="55"/>
        <v>137438953472.00174</v>
      </c>
      <c r="M191" s="46">
        <f t="shared" si="68"/>
        <v>37.000000000000021</v>
      </c>
      <c r="N191" s="50">
        <v>185</v>
      </c>
      <c r="O191" s="71">
        <f t="shared" si="56"/>
        <v>185</v>
      </c>
      <c r="P191" s="71">
        <f t="shared" si="57"/>
        <v>1</v>
      </c>
      <c r="Q191" s="51">
        <v>1</v>
      </c>
      <c r="R191" s="62">
        <f t="shared" si="58"/>
        <v>1</v>
      </c>
      <c r="S191" s="70">
        <f t="shared" si="50"/>
        <v>859963392</v>
      </c>
      <c r="T191" s="70">
        <f t="shared" si="59"/>
        <v>159093227520</v>
      </c>
      <c r="U191" s="70">
        <f t="shared" si="60"/>
        <v>1374389534720.0173</v>
      </c>
      <c r="V191" s="70">
        <f t="shared" si="61"/>
        <v>6871947673600.0869</v>
      </c>
      <c r="W191" s="70">
        <f t="shared" si="62"/>
        <v>5505.2361377193265</v>
      </c>
      <c r="X191" s="99">
        <f t="shared" si="63"/>
        <v>8.6388940380711023</v>
      </c>
      <c r="Y191" s="91">
        <f t="shared" si="64"/>
        <v>2.4763344806921843</v>
      </c>
    </row>
    <row r="192" spans="1:25">
      <c r="A192" s="46">
        <f t="shared" si="51"/>
        <v>157.58648490815111</v>
      </c>
      <c r="B192" s="46">
        <f t="shared" si="52"/>
        <v>6.2</v>
      </c>
      <c r="C192" s="83">
        <f t="shared" si="69"/>
        <v>7.8199999999999994</v>
      </c>
      <c r="D192" s="87"/>
      <c r="E192" s="47">
        <f t="shared" si="49"/>
        <v>27.437743095999551</v>
      </c>
      <c r="F192" s="59">
        <f t="shared" si="65"/>
        <v>0.28600000000000014</v>
      </c>
      <c r="G192" s="59">
        <f t="shared" si="66"/>
        <v>3.8599999999999604</v>
      </c>
      <c r="H192" s="59">
        <f t="shared" si="72"/>
        <v>1.9299999999999802</v>
      </c>
      <c r="I192" s="59">
        <v>1</v>
      </c>
      <c r="J192" s="60">
        <f t="shared" si="53"/>
        <v>1.8179599999999891</v>
      </c>
      <c r="K192" s="104">
        <f t="shared" si="54"/>
        <v>3.5086627999999429</v>
      </c>
      <c r="L192" s="49">
        <f t="shared" si="55"/>
        <v>157875899765.80237</v>
      </c>
      <c r="M192" s="46">
        <f t="shared" si="68"/>
        <v>37.200000000000024</v>
      </c>
      <c r="N192" s="50">
        <v>186</v>
      </c>
      <c r="O192" s="71">
        <f t="shared" si="56"/>
        <v>186</v>
      </c>
      <c r="P192" s="71">
        <f t="shared" si="57"/>
        <v>1</v>
      </c>
      <c r="Q192" s="51">
        <v>1</v>
      </c>
      <c r="R192" s="62">
        <f t="shared" si="58"/>
        <v>1</v>
      </c>
      <c r="S192" s="70">
        <f t="shared" si="50"/>
        <v>859963392</v>
      </c>
      <c r="T192" s="70">
        <f t="shared" si="59"/>
        <v>159953190912</v>
      </c>
      <c r="U192" s="70">
        <f t="shared" si="60"/>
        <v>1578758997658.0237</v>
      </c>
      <c r="V192" s="70">
        <f t="shared" si="61"/>
        <v>7893794988290.1182</v>
      </c>
      <c r="W192" s="70">
        <f t="shared" si="62"/>
        <v>5704.6307536750701</v>
      </c>
      <c r="X192" s="99">
        <f t="shared" si="63"/>
        <v>9.8701313093941039</v>
      </c>
      <c r="Y192" s="91">
        <f t="shared" si="64"/>
        <v>2.8130749154333854</v>
      </c>
    </row>
    <row r="193" spans="1:25">
      <c r="A193" s="46">
        <f t="shared" si="51"/>
        <v>163.14376029686747</v>
      </c>
      <c r="B193" s="46">
        <f t="shared" si="52"/>
        <v>6.2333333333333334</v>
      </c>
      <c r="C193" s="83">
        <f t="shared" si="69"/>
        <v>7.8199999999999994</v>
      </c>
      <c r="D193" s="87"/>
      <c r="E193" s="47">
        <f t="shared" si="49"/>
        <v>27.595529972999547</v>
      </c>
      <c r="F193" s="59">
        <f t="shared" si="65"/>
        <v>0.28700000000000014</v>
      </c>
      <c r="G193" s="59">
        <f t="shared" si="66"/>
        <v>3.8699999999999601</v>
      </c>
      <c r="H193" s="59">
        <f t="shared" si="72"/>
        <v>1.9349999999999801</v>
      </c>
      <c r="I193" s="59">
        <v>1</v>
      </c>
      <c r="J193" s="60">
        <f t="shared" si="53"/>
        <v>1.8236899999999889</v>
      </c>
      <c r="K193" s="104">
        <f t="shared" si="54"/>
        <v>3.5288401499999424</v>
      </c>
      <c r="L193" s="49">
        <f t="shared" si="55"/>
        <v>181351786354.65399</v>
      </c>
      <c r="M193" s="46">
        <f t="shared" si="68"/>
        <v>37.40000000000002</v>
      </c>
      <c r="N193" s="50">
        <v>187</v>
      </c>
      <c r="O193" s="71">
        <f t="shared" si="56"/>
        <v>187</v>
      </c>
      <c r="P193" s="71">
        <f t="shared" si="57"/>
        <v>1</v>
      </c>
      <c r="Q193" s="51">
        <v>1</v>
      </c>
      <c r="R193" s="62">
        <f t="shared" si="58"/>
        <v>1</v>
      </c>
      <c r="S193" s="70">
        <f t="shared" si="50"/>
        <v>859963392</v>
      </c>
      <c r="T193" s="70">
        <f t="shared" si="59"/>
        <v>160813154304</v>
      </c>
      <c r="U193" s="70">
        <f t="shared" si="60"/>
        <v>1813517863546.54</v>
      </c>
      <c r="V193" s="70">
        <f t="shared" si="61"/>
        <v>9067589317732.6992</v>
      </c>
      <c r="W193" s="70">
        <f t="shared" si="62"/>
        <v>5911.2422480898313</v>
      </c>
      <c r="X193" s="99">
        <f t="shared" si="63"/>
        <v>11.277173632937261</v>
      </c>
      <c r="Y193" s="91">
        <f t="shared" si="64"/>
        <v>3.1957167662971204</v>
      </c>
    </row>
    <row r="194" spans="1:25">
      <c r="A194" s="46">
        <f t="shared" si="51"/>
        <v>168.89701257893245</v>
      </c>
      <c r="B194" s="46">
        <f t="shared" si="52"/>
        <v>6.2666666666666666</v>
      </c>
      <c r="C194" s="83">
        <f t="shared" si="69"/>
        <v>7.8199999999999994</v>
      </c>
      <c r="D194" s="87"/>
      <c r="E194" s="47">
        <f t="shared" si="49"/>
        <v>27.754068351999543</v>
      </c>
      <c r="F194" s="59">
        <f t="shared" si="65"/>
        <v>0.28800000000000014</v>
      </c>
      <c r="G194" s="59">
        <f t="shared" si="66"/>
        <v>3.8799999999999599</v>
      </c>
      <c r="H194" s="59">
        <f t="shared" si="72"/>
        <v>1.93999999999998</v>
      </c>
      <c r="I194" s="59">
        <v>1</v>
      </c>
      <c r="J194" s="60">
        <f t="shared" si="53"/>
        <v>1.8294399999999889</v>
      </c>
      <c r="K194" s="104">
        <f t="shared" si="54"/>
        <v>3.5491135999999419</v>
      </c>
      <c r="L194" s="49">
        <f t="shared" si="55"/>
        <v>208318498661.36481</v>
      </c>
      <c r="M194" s="46">
        <f t="shared" si="68"/>
        <v>37.600000000000023</v>
      </c>
      <c r="N194" s="50">
        <v>188</v>
      </c>
      <c r="O194" s="71">
        <f t="shared" si="56"/>
        <v>188</v>
      </c>
      <c r="P194" s="71">
        <f t="shared" si="57"/>
        <v>1</v>
      </c>
      <c r="Q194" s="51">
        <v>1</v>
      </c>
      <c r="R194" s="62">
        <f t="shared" si="58"/>
        <v>1</v>
      </c>
      <c r="S194" s="70">
        <f t="shared" si="50"/>
        <v>859963392</v>
      </c>
      <c r="T194" s="70">
        <f t="shared" si="59"/>
        <v>161673117696</v>
      </c>
      <c r="U194" s="70">
        <f t="shared" si="60"/>
        <v>2083184986613.6479</v>
      </c>
      <c r="V194" s="70">
        <f t="shared" si="61"/>
        <v>10415924933068.24</v>
      </c>
      <c r="W194" s="70">
        <f t="shared" si="62"/>
        <v>6125.33165619595</v>
      </c>
      <c r="X194" s="99">
        <f t="shared" si="63"/>
        <v>12.885166169249846</v>
      </c>
      <c r="Y194" s="91">
        <f t="shared" si="64"/>
        <v>3.6305307807701781</v>
      </c>
    </row>
    <row r="195" spans="1:25">
      <c r="A195" s="46">
        <f t="shared" si="51"/>
        <v>174.85315286456469</v>
      </c>
      <c r="B195" s="46">
        <f t="shared" si="52"/>
        <v>6.3</v>
      </c>
      <c r="C195" s="83">
        <f t="shared" si="69"/>
        <v>7.8199999999999994</v>
      </c>
      <c r="D195" s="87"/>
      <c r="E195" s="47">
        <f t="shared" si="49"/>
        <v>27.913360578999534</v>
      </c>
      <c r="F195" s="59">
        <f t="shared" si="65"/>
        <v>0.28900000000000015</v>
      </c>
      <c r="G195" s="59">
        <f t="shared" si="66"/>
        <v>3.8899999999999597</v>
      </c>
      <c r="H195" s="59">
        <f t="shared" si="72"/>
        <v>1.9449999999999799</v>
      </c>
      <c r="I195" s="59">
        <v>1</v>
      </c>
      <c r="J195" s="60">
        <f t="shared" si="53"/>
        <v>1.8352099999999887</v>
      </c>
      <c r="K195" s="104">
        <f t="shared" si="54"/>
        <v>3.5694834499999408</v>
      </c>
      <c r="L195" s="49">
        <f t="shared" si="55"/>
        <v>239295116727.76178</v>
      </c>
      <c r="M195" s="46">
        <f t="shared" si="68"/>
        <v>37.800000000000018</v>
      </c>
      <c r="N195" s="50">
        <v>189</v>
      </c>
      <c r="O195" s="71">
        <f t="shared" si="56"/>
        <v>189</v>
      </c>
      <c r="P195" s="71">
        <f t="shared" si="57"/>
        <v>1</v>
      </c>
      <c r="Q195" s="51">
        <v>1</v>
      </c>
      <c r="R195" s="62">
        <f t="shared" si="58"/>
        <v>1</v>
      </c>
      <c r="S195" s="70">
        <f t="shared" si="50"/>
        <v>859963392</v>
      </c>
      <c r="T195" s="70">
        <f t="shared" si="59"/>
        <v>162533081088</v>
      </c>
      <c r="U195" s="70">
        <f t="shared" si="60"/>
        <v>2392951167277.6177</v>
      </c>
      <c r="V195" s="70">
        <f t="shared" si="61"/>
        <v>11964755836388.09</v>
      </c>
      <c r="W195" s="70">
        <f t="shared" si="62"/>
        <v>6347.1694489836982</v>
      </c>
      <c r="X195" s="99">
        <f t="shared" si="63"/>
        <v>14.722856118023175</v>
      </c>
      <c r="Y195" s="91">
        <f t="shared" si="64"/>
        <v>4.1246461355699573</v>
      </c>
    </row>
    <row r="196" spans="1:25">
      <c r="A196" s="46">
        <f t="shared" si="51"/>
        <v>181.01933598375831</v>
      </c>
      <c r="B196" s="46">
        <f t="shared" si="52"/>
        <v>6.333333333333333</v>
      </c>
      <c r="C196" s="83">
        <f t="shared" si="69"/>
        <v>7.8199999999999994</v>
      </c>
      <c r="D196" s="87"/>
      <c r="E196" s="47">
        <f t="shared" si="49"/>
        <v>28.073408999999533</v>
      </c>
      <c r="F196" s="59">
        <f t="shared" si="65"/>
        <v>0.29000000000000015</v>
      </c>
      <c r="G196" s="59">
        <f t="shared" si="66"/>
        <v>3.8999999999999595</v>
      </c>
      <c r="H196" s="59">
        <f t="shared" si="72"/>
        <v>1.9499999999999797</v>
      </c>
      <c r="I196" s="59">
        <v>1</v>
      </c>
      <c r="J196" s="60">
        <f t="shared" si="53"/>
        <v>1.8409999999999886</v>
      </c>
      <c r="K196" s="104">
        <f t="shared" si="54"/>
        <v>3.5899499999999405</v>
      </c>
      <c r="L196" s="49">
        <f t="shared" si="55"/>
        <v>274877906944.00348</v>
      </c>
      <c r="M196" s="46">
        <f t="shared" si="68"/>
        <v>38.000000000000021</v>
      </c>
      <c r="N196" s="50">
        <v>190</v>
      </c>
      <c r="O196" s="71">
        <f t="shared" si="56"/>
        <v>190</v>
      </c>
      <c r="P196" s="71">
        <f t="shared" si="57"/>
        <v>1</v>
      </c>
      <c r="Q196" s="51">
        <v>4</v>
      </c>
      <c r="R196" s="62">
        <f t="shared" si="58"/>
        <v>1</v>
      </c>
      <c r="S196" s="70">
        <f t="shared" si="50"/>
        <v>3439853568</v>
      </c>
      <c r="T196" s="70">
        <f t="shared" si="59"/>
        <v>653572177920</v>
      </c>
      <c r="U196" s="70">
        <f t="shared" si="60"/>
        <v>2748779069440.0347</v>
      </c>
      <c r="V196" s="70">
        <f t="shared" si="61"/>
        <v>13743895347200.174</v>
      </c>
      <c r="W196" s="70">
        <f t="shared" si="62"/>
        <v>6577.0358740765523</v>
      </c>
      <c r="X196" s="99">
        <f t="shared" si="63"/>
        <v>4.2057773606398783</v>
      </c>
      <c r="Y196" s="91">
        <f t="shared" si="64"/>
        <v>1.171542043939316</v>
      </c>
    </row>
    <row r="197" spans="1:25">
      <c r="A197" s="46">
        <f t="shared" si="51"/>
        <v>187.40296908104233</v>
      </c>
      <c r="B197" s="46">
        <f t="shared" si="52"/>
        <v>6.3666666666666663</v>
      </c>
      <c r="C197" s="83">
        <f t="shared" si="69"/>
        <v>7.8199999999999994</v>
      </c>
      <c r="D197" s="87"/>
      <c r="E197" s="47">
        <f t="shared" si="49"/>
        <v>28.234215960999528</v>
      </c>
      <c r="F197" s="59">
        <f t="shared" si="65"/>
        <v>0.29100000000000015</v>
      </c>
      <c r="G197" s="59">
        <f t="shared" si="66"/>
        <v>3.9099999999999593</v>
      </c>
      <c r="H197" s="59">
        <f t="shared" si="72"/>
        <v>1.9549999999999796</v>
      </c>
      <c r="I197" s="59">
        <v>1</v>
      </c>
      <c r="J197" s="60">
        <f t="shared" si="53"/>
        <v>1.8468099999999885</v>
      </c>
      <c r="K197" s="104">
        <f t="shared" si="54"/>
        <v>3.6105135499999399</v>
      </c>
      <c r="L197" s="49">
        <f t="shared" si="55"/>
        <v>315751799531.60492</v>
      </c>
      <c r="M197" s="46">
        <f t="shared" si="68"/>
        <v>38.200000000000017</v>
      </c>
      <c r="N197" s="50">
        <v>191</v>
      </c>
      <c r="O197" s="71">
        <f t="shared" si="56"/>
        <v>191</v>
      </c>
      <c r="P197" s="71">
        <f t="shared" si="57"/>
        <v>1</v>
      </c>
      <c r="Q197" s="51">
        <v>1</v>
      </c>
      <c r="R197" s="62">
        <f t="shared" si="58"/>
        <v>1</v>
      </c>
      <c r="S197" s="70">
        <f t="shared" si="50"/>
        <v>3439853568</v>
      </c>
      <c r="T197" s="70">
        <f t="shared" si="59"/>
        <v>657012031488</v>
      </c>
      <c r="U197" s="70">
        <f t="shared" si="60"/>
        <v>3157517995316.0493</v>
      </c>
      <c r="V197" s="70">
        <f t="shared" si="61"/>
        <v>15787589976580.246</v>
      </c>
      <c r="W197" s="70">
        <f t="shared" si="62"/>
        <v>6815.2213089139059</v>
      </c>
      <c r="X197" s="99">
        <f t="shared" si="63"/>
        <v>4.8058754543123152</v>
      </c>
      <c r="Y197" s="91">
        <f t="shared" si="64"/>
        <v>1.3310780828706197</v>
      </c>
    </row>
    <row r="198" spans="1:25">
      <c r="A198" s="46">
        <f t="shared" si="51"/>
        <v>194.0117205133333</v>
      </c>
      <c r="B198" s="46">
        <f t="shared" si="52"/>
        <v>6.4</v>
      </c>
      <c r="C198" s="83">
        <f t="shared" si="69"/>
        <v>7.8199999999999994</v>
      </c>
      <c r="D198" s="87"/>
      <c r="E198" s="47">
        <f t="shared" ref="E198:E261" si="73">C198*K198*1</f>
        <v>28.395783807999525</v>
      </c>
      <c r="F198" s="59">
        <f t="shared" si="65"/>
        <v>0.29200000000000015</v>
      </c>
      <c r="G198" s="59">
        <f t="shared" si="66"/>
        <v>3.9199999999999591</v>
      </c>
      <c r="H198" s="59">
        <f t="shared" si="72"/>
        <v>1.9599999999999795</v>
      </c>
      <c r="I198" s="59">
        <v>1</v>
      </c>
      <c r="J198" s="60">
        <f t="shared" si="53"/>
        <v>1.8526399999999885</v>
      </c>
      <c r="K198" s="104">
        <f t="shared" si="54"/>
        <v>3.6311743999999395</v>
      </c>
      <c r="L198" s="49">
        <f t="shared" si="55"/>
        <v>362703572709.30817</v>
      </c>
      <c r="M198" s="46">
        <f t="shared" si="68"/>
        <v>38.40000000000002</v>
      </c>
      <c r="N198" s="50">
        <v>192</v>
      </c>
      <c r="O198" s="71">
        <f t="shared" si="56"/>
        <v>192</v>
      </c>
      <c r="P198" s="71">
        <f t="shared" si="57"/>
        <v>1</v>
      </c>
      <c r="Q198" s="51">
        <v>1</v>
      </c>
      <c r="R198" s="62">
        <f t="shared" si="58"/>
        <v>1</v>
      </c>
      <c r="S198" s="70">
        <f t="shared" ref="S198:S261" si="74">S197*Q198</f>
        <v>3439853568</v>
      </c>
      <c r="T198" s="70">
        <f t="shared" si="59"/>
        <v>660451885056</v>
      </c>
      <c r="U198" s="70">
        <f t="shared" si="60"/>
        <v>3627035727093.0815</v>
      </c>
      <c r="V198" s="70">
        <f t="shared" si="61"/>
        <v>18135178635465.41</v>
      </c>
      <c r="W198" s="70">
        <f t="shared" si="62"/>
        <v>7062.0266266853323</v>
      </c>
      <c r="X198" s="99">
        <f t="shared" si="63"/>
        <v>5.4917486181230952</v>
      </c>
      <c r="Y198" s="91">
        <f t="shared" si="64"/>
        <v>1.5123891097390383</v>
      </c>
    </row>
    <row r="199" spans="1:25">
      <c r="A199" s="46">
        <f t="shared" ref="A199:A262" si="75">POWER(POWER(2,0.05),N199-40)</f>
        <v>200.85352906157064</v>
      </c>
      <c r="B199" s="46">
        <f t="shared" ref="B199:B262" si="76">N199/30</f>
        <v>6.4333333333333336</v>
      </c>
      <c r="C199" s="83">
        <f t="shared" si="69"/>
        <v>7.8199999999999994</v>
      </c>
      <c r="D199" s="87"/>
      <c r="E199" s="47">
        <f t="shared" si="73"/>
        <v>28.558114886999519</v>
      </c>
      <c r="F199" s="59">
        <f t="shared" si="65"/>
        <v>0.29300000000000015</v>
      </c>
      <c r="G199" s="59">
        <f t="shared" si="66"/>
        <v>3.9299999999999589</v>
      </c>
      <c r="H199" s="59">
        <f t="shared" si="72"/>
        <v>1.9649999999999794</v>
      </c>
      <c r="I199" s="59">
        <v>1</v>
      </c>
      <c r="J199" s="60">
        <f t="shared" ref="J199:J262" si="77">(1-F199)+F199*G199</f>
        <v>1.8584899999999884</v>
      </c>
      <c r="K199" s="104">
        <f t="shared" ref="K199:K262" si="78">J199*H199*I199</f>
        <v>3.6519328499999388</v>
      </c>
      <c r="L199" s="49">
        <f t="shared" ref="L199:L262" si="79">POWER($M$1,N199)</f>
        <v>416636997322.7298</v>
      </c>
      <c r="M199" s="46">
        <f t="shared" si="68"/>
        <v>38.600000000000016</v>
      </c>
      <c r="N199" s="50">
        <v>193</v>
      </c>
      <c r="O199" s="71">
        <f t="shared" ref="O199:O262" si="80">$N199-P$3</f>
        <v>193</v>
      </c>
      <c r="P199" s="71">
        <f t="shared" ref="P199:P262" si="81">Q$3</f>
        <v>1</v>
      </c>
      <c r="Q199" s="51">
        <v>1</v>
      </c>
      <c r="R199" s="62">
        <f t="shared" ref="R199:R262" si="82">R$3</f>
        <v>1</v>
      </c>
      <c r="S199" s="70">
        <f t="shared" si="74"/>
        <v>3439853568</v>
      </c>
      <c r="T199" s="70">
        <f t="shared" ref="T199:T262" si="83">O199*S199*R199</f>
        <v>663891738624</v>
      </c>
      <c r="U199" s="70">
        <f t="shared" ref="U199:U262" si="84">10*Q$3*P199*POWER($M$1,O199)</f>
        <v>4166369973227.2979</v>
      </c>
      <c r="V199" s="70">
        <f t="shared" ref="V199:V262" si="85">50*Q$3*P199*POWER($M$1,O199)</f>
        <v>20831849866136.488</v>
      </c>
      <c r="W199" s="70">
        <f t="shared" ref="W199:W262" si="86">$A199*(30+$B199)</f>
        <v>7317.7635754765579</v>
      </c>
      <c r="X199" s="99">
        <f t="shared" ref="X199:X262" si="87">U199/T199</f>
        <v>6.275676787095783</v>
      </c>
      <c r="Y199" s="91">
        <f t="shared" ref="Y199:Y262" si="88">X199/K199</f>
        <v>1.7184534997941947</v>
      </c>
    </row>
    <row r="200" spans="1:25">
      <c r="A200" s="46">
        <f t="shared" si="75"/>
        <v>207.93661346719887</v>
      </c>
      <c r="B200" s="46">
        <f t="shared" si="76"/>
        <v>6.4666666666666668</v>
      </c>
      <c r="C200" s="83">
        <f t="shared" si="69"/>
        <v>7.8199999999999994</v>
      </c>
      <c r="D200" s="87"/>
      <c r="E200" s="47">
        <f t="shared" si="73"/>
        <v>28.721211543999519</v>
      </c>
      <c r="F200" s="59">
        <f t="shared" ref="F200:F263" si="89">F199+0.1%</f>
        <v>0.29400000000000015</v>
      </c>
      <c r="G200" s="59">
        <f t="shared" ref="G200:G263" si="90">G199+1%</f>
        <v>3.9399999999999586</v>
      </c>
      <c r="H200" s="59">
        <f t="shared" ref="H200:H215" si="91">H199+0.5%</f>
        <v>1.9699999999999793</v>
      </c>
      <c r="I200" s="59">
        <v>1</v>
      </c>
      <c r="J200" s="60">
        <f t="shared" si="77"/>
        <v>1.8643599999999885</v>
      </c>
      <c r="K200" s="104">
        <f t="shared" si="78"/>
        <v>3.6727891999999387</v>
      </c>
      <c r="L200" s="49">
        <f t="shared" si="79"/>
        <v>478590233455.52386</v>
      </c>
      <c r="M200" s="46">
        <f t="shared" ref="M200:M263" si="92">LOG(L200,2)</f>
        <v>38.800000000000018</v>
      </c>
      <c r="N200" s="50">
        <v>194</v>
      </c>
      <c r="O200" s="71">
        <f t="shared" si="80"/>
        <v>194</v>
      </c>
      <c r="P200" s="71">
        <f t="shared" si="81"/>
        <v>1</v>
      </c>
      <c r="Q200" s="51">
        <v>1</v>
      </c>
      <c r="R200" s="62">
        <f t="shared" si="82"/>
        <v>1</v>
      </c>
      <c r="S200" s="70">
        <f t="shared" si="74"/>
        <v>3439853568</v>
      </c>
      <c r="T200" s="70">
        <f t="shared" si="83"/>
        <v>667331592192</v>
      </c>
      <c r="U200" s="70">
        <f t="shared" si="84"/>
        <v>4785902334555.2383</v>
      </c>
      <c r="V200" s="70">
        <f t="shared" si="85"/>
        <v>23929511672776.191</v>
      </c>
      <c r="W200" s="70">
        <f t="shared" si="86"/>
        <v>7582.7551711038523</v>
      </c>
      <c r="X200" s="99">
        <f t="shared" si="87"/>
        <v>7.1717005317174793</v>
      </c>
      <c r="Y200" s="91">
        <f t="shared" si="88"/>
        <v>1.952657814316596</v>
      </c>
    </row>
    <row r="201" spans="1:25">
      <c r="A201" s="46">
        <f t="shared" si="75"/>
        <v>215.26948230495358</v>
      </c>
      <c r="B201" s="46">
        <f t="shared" si="76"/>
        <v>6.5</v>
      </c>
      <c r="C201" s="83">
        <f t="shared" si="69"/>
        <v>7.8199999999999994</v>
      </c>
      <c r="D201" s="87"/>
      <c r="E201" s="47">
        <f t="shared" si="73"/>
        <v>28.885076124999511</v>
      </c>
      <c r="F201" s="59">
        <f t="shared" si="89"/>
        <v>0.29500000000000015</v>
      </c>
      <c r="G201" s="59">
        <f t="shared" si="90"/>
        <v>3.9499999999999584</v>
      </c>
      <c r="H201" s="59">
        <f t="shared" si="91"/>
        <v>1.9749999999999792</v>
      </c>
      <c r="I201" s="59">
        <v>1</v>
      </c>
      <c r="J201" s="60">
        <f t="shared" si="77"/>
        <v>1.8702499999999882</v>
      </c>
      <c r="K201" s="104">
        <f t="shared" si="78"/>
        <v>3.6937437499999377</v>
      </c>
      <c r="L201" s="49">
        <f t="shared" si="79"/>
        <v>549755813888.0072</v>
      </c>
      <c r="M201" s="46">
        <f t="shared" si="92"/>
        <v>39.000000000000021</v>
      </c>
      <c r="N201" s="50">
        <v>195</v>
      </c>
      <c r="O201" s="71">
        <f t="shared" si="80"/>
        <v>195</v>
      </c>
      <c r="P201" s="71">
        <f t="shared" si="81"/>
        <v>1</v>
      </c>
      <c r="Q201" s="51">
        <v>1</v>
      </c>
      <c r="R201" s="62">
        <f t="shared" si="82"/>
        <v>1</v>
      </c>
      <c r="S201" s="70">
        <f t="shared" si="74"/>
        <v>3439853568</v>
      </c>
      <c r="T201" s="70">
        <f t="shared" si="83"/>
        <v>670771445760</v>
      </c>
      <c r="U201" s="70">
        <f t="shared" si="84"/>
        <v>5497558138880.0723</v>
      </c>
      <c r="V201" s="70">
        <f t="shared" si="85"/>
        <v>27487790694400.359</v>
      </c>
      <c r="W201" s="70">
        <f t="shared" si="86"/>
        <v>7857.3361041308062</v>
      </c>
      <c r="X201" s="99">
        <f t="shared" si="87"/>
        <v>8.1958738309905375</v>
      </c>
      <c r="Y201" s="91">
        <f t="shared" si="88"/>
        <v>2.2188528457044905</v>
      </c>
    </row>
    <row r="202" spans="1:25">
      <c r="A202" s="46">
        <f t="shared" si="75"/>
        <v>222.86094420381053</v>
      </c>
      <c r="B202" s="46">
        <f t="shared" si="76"/>
        <v>6.5333333333333332</v>
      </c>
      <c r="C202" s="83">
        <f t="shared" si="69"/>
        <v>7.8199999999999994</v>
      </c>
      <c r="D202" s="87"/>
      <c r="E202" s="47">
        <f t="shared" si="73"/>
        <v>29.049710975999506</v>
      </c>
      <c r="F202" s="59">
        <f t="shared" si="89"/>
        <v>0.29600000000000015</v>
      </c>
      <c r="G202" s="59">
        <f t="shared" si="90"/>
        <v>3.9599999999999582</v>
      </c>
      <c r="H202" s="59">
        <f t="shared" si="91"/>
        <v>1.9799999999999791</v>
      </c>
      <c r="I202" s="59">
        <v>1</v>
      </c>
      <c r="J202" s="60">
        <f t="shared" si="77"/>
        <v>1.8761599999999881</v>
      </c>
      <c r="K202" s="104">
        <f t="shared" si="78"/>
        <v>3.7147967999999372</v>
      </c>
      <c r="L202" s="49">
        <f t="shared" si="79"/>
        <v>631503599063.21008</v>
      </c>
      <c r="M202" s="46">
        <f t="shared" si="92"/>
        <v>39.200000000000024</v>
      </c>
      <c r="N202" s="50">
        <v>196</v>
      </c>
      <c r="O202" s="71">
        <f t="shared" si="80"/>
        <v>196</v>
      </c>
      <c r="P202" s="71">
        <f t="shared" si="81"/>
        <v>1</v>
      </c>
      <c r="Q202" s="51">
        <v>1</v>
      </c>
      <c r="R202" s="62">
        <f t="shared" si="82"/>
        <v>1</v>
      </c>
      <c r="S202" s="70">
        <f t="shared" si="74"/>
        <v>3439853568</v>
      </c>
      <c r="T202" s="70">
        <f t="shared" si="83"/>
        <v>674211299328</v>
      </c>
      <c r="U202" s="70">
        <f t="shared" si="84"/>
        <v>6315035990632.1006</v>
      </c>
      <c r="V202" s="70">
        <f t="shared" si="85"/>
        <v>31575179953160.504</v>
      </c>
      <c r="W202" s="70">
        <f t="shared" si="86"/>
        <v>8141.8531615792108</v>
      </c>
      <c r="X202" s="99">
        <f t="shared" si="87"/>
        <v>9.3665531813638019</v>
      </c>
      <c r="Y202" s="91">
        <f t="shared" si="88"/>
        <v>2.521417371029274</v>
      </c>
    </row>
    <row r="203" spans="1:25">
      <c r="A203" s="46">
        <f t="shared" si="75"/>
        <v>230.7201184283754</v>
      </c>
      <c r="B203" s="46">
        <f t="shared" si="76"/>
        <v>6.5666666666666664</v>
      </c>
      <c r="C203" s="83">
        <f t="shared" si="69"/>
        <v>7.8199999999999994</v>
      </c>
      <c r="D203" s="87"/>
      <c r="E203" s="47">
        <f t="shared" si="73"/>
        <v>29.215118442999501</v>
      </c>
      <c r="F203" s="59">
        <f t="shared" si="89"/>
        <v>0.29700000000000015</v>
      </c>
      <c r="G203" s="59">
        <f t="shared" si="90"/>
        <v>3.969999999999958</v>
      </c>
      <c r="H203" s="59">
        <f t="shared" si="91"/>
        <v>1.984999999999979</v>
      </c>
      <c r="I203" s="59">
        <v>1</v>
      </c>
      <c r="J203" s="60">
        <f t="shared" si="77"/>
        <v>1.8820899999999881</v>
      </c>
      <c r="K203" s="104">
        <f t="shared" si="78"/>
        <v>3.7359486499999366</v>
      </c>
      <c r="L203" s="49">
        <f t="shared" si="79"/>
        <v>725407145418.61646</v>
      </c>
      <c r="M203" s="46">
        <f t="shared" si="92"/>
        <v>39.40000000000002</v>
      </c>
      <c r="N203" s="50">
        <v>197</v>
      </c>
      <c r="O203" s="71">
        <f t="shared" si="80"/>
        <v>197</v>
      </c>
      <c r="P203" s="71">
        <f t="shared" si="81"/>
        <v>1</v>
      </c>
      <c r="Q203" s="51">
        <v>1</v>
      </c>
      <c r="R203" s="62">
        <f t="shared" si="82"/>
        <v>1</v>
      </c>
      <c r="S203" s="70">
        <f t="shared" si="74"/>
        <v>3439853568</v>
      </c>
      <c r="T203" s="70">
        <f t="shared" si="83"/>
        <v>677651152896</v>
      </c>
      <c r="U203" s="70">
        <f t="shared" si="84"/>
        <v>7254071454186.1641</v>
      </c>
      <c r="V203" s="70">
        <f t="shared" si="85"/>
        <v>36270357270930.82</v>
      </c>
      <c r="W203" s="70">
        <f t="shared" si="86"/>
        <v>8436.6656638642598</v>
      </c>
      <c r="X203" s="99">
        <f t="shared" si="87"/>
        <v>10.704728270859233</v>
      </c>
      <c r="Y203" s="91">
        <f t="shared" si="88"/>
        <v>2.8653306760143544</v>
      </c>
    </row>
    <row r="204" spans="1:25">
      <c r="A204" s="46">
        <f t="shared" si="75"/>
        <v>238.85644583342568</v>
      </c>
      <c r="B204" s="46">
        <f t="shared" si="76"/>
        <v>6.6</v>
      </c>
      <c r="C204" s="83">
        <f t="shared" si="69"/>
        <v>7.8199999999999994</v>
      </c>
      <c r="D204" s="87"/>
      <c r="E204" s="47">
        <f t="shared" si="73"/>
        <v>29.381300871999496</v>
      </c>
      <c r="F204" s="59">
        <f t="shared" si="89"/>
        <v>0.29800000000000015</v>
      </c>
      <c r="G204" s="59">
        <f t="shared" si="90"/>
        <v>3.9799999999999578</v>
      </c>
      <c r="H204" s="59">
        <f t="shared" si="91"/>
        <v>1.9899999999999789</v>
      </c>
      <c r="I204" s="59">
        <v>1</v>
      </c>
      <c r="J204" s="60">
        <f t="shared" si="77"/>
        <v>1.8880399999999877</v>
      </c>
      <c r="K204" s="104">
        <f t="shared" si="78"/>
        <v>3.7571995999999359</v>
      </c>
      <c r="L204" s="49">
        <f t="shared" si="79"/>
        <v>833273994645.45984</v>
      </c>
      <c r="M204" s="46">
        <f t="shared" si="92"/>
        <v>39.600000000000023</v>
      </c>
      <c r="N204" s="50">
        <v>198</v>
      </c>
      <c r="O204" s="71">
        <f t="shared" si="80"/>
        <v>198</v>
      </c>
      <c r="P204" s="71">
        <f t="shared" si="81"/>
        <v>1</v>
      </c>
      <c r="Q204" s="51">
        <v>1</v>
      </c>
      <c r="R204" s="62">
        <f t="shared" si="82"/>
        <v>1</v>
      </c>
      <c r="S204" s="70">
        <f t="shared" si="74"/>
        <v>3439853568</v>
      </c>
      <c r="T204" s="70">
        <f t="shared" si="83"/>
        <v>681091006464</v>
      </c>
      <c r="U204" s="70">
        <f t="shared" si="84"/>
        <v>8332739946454.5986</v>
      </c>
      <c r="V204" s="70">
        <f t="shared" si="85"/>
        <v>41663699732272.992</v>
      </c>
      <c r="W204" s="70">
        <f t="shared" si="86"/>
        <v>8742.1459175033797</v>
      </c>
      <c r="X204" s="99">
        <f t="shared" si="87"/>
        <v>12.234400201105926</v>
      </c>
      <c r="Y204" s="91">
        <f t="shared" si="88"/>
        <v>3.2562550579176399</v>
      </c>
    </row>
    <row r="205" spans="1:25">
      <c r="A205" s="46">
        <f t="shared" si="75"/>
        <v>247.27970020476363</v>
      </c>
      <c r="B205" s="46">
        <f t="shared" si="76"/>
        <v>6.6333333333333337</v>
      </c>
      <c r="C205" s="83">
        <f t="shared" si="69"/>
        <v>7.8199999999999994</v>
      </c>
      <c r="D205" s="87"/>
      <c r="E205" s="47">
        <f t="shared" si="73"/>
        <v>29.548260608999495</v>
      </c>
      <c r="F205" s="59">
        <f t="shared" si="89"/>
        <v>0.29900000000000015</v>
      </c>
      <c r="G205" s="59">
        <f t="shared" si="90"/>
        <v>3.9899999999999576</v>
      </c>
      <c r="H205" s="59">
        <f t="shared" si="91"/>
        <v>1.9949999999999788</v>
      </c>
      <c r="I205" s="59">
        <v>1</v>
      </c>
      <c r="J205" s="60">
        <f t="shared" si="77"/>
        <v>1.8940099999999878</v>
      </c>
      <c r="K205" s="104">
        <f t="shared" si="78"/>
        <v>3.7785499499999355</v>
      </c>
      <c r="L205" s="49">
        <f t="shared" si="79"/>
        <v>957180466911.04785</v>
      </c>
      <c r="M205" s="46">
        <f t="shared" si="92"/>
        <v>39.800000000000018</v>
      </c>
      <c r="N205" s="50">
        <v>199</v>
      </c>
      <c r="O205" s="71">
        <f t="shared" si="80"/>
        <v>199</v>
      </c>
      <c r="P205" s="71">
        <f t="shared" si="81"/>
        <v>1</v>
      </c>
      <c r="Q205" s="51">
        <v>1</v>
      </c>
      <c r="R205" s="62">
        <f t="shared" si="82"/>
        <v>1</v>
      </c>
      <c r="S205" s="70">
        <f t="shared" si="74"/>
        <v>3439853568</v>
      </c>
      <c r="T205" s="70">
        <f t="shared" si="83"/>
        <v>684530860032</v>
      </c>
      <c r="U205" s="70">
        <f t="shared" si="84"/>
        <v>9571804669110.4785</v>
      </c>
      <c r="V205" s="70">
        <f t="shared" si="85"/>
        <v>47859023345552.391</v>
      </c>
      <c r="W205" s="70">
        <f t="shared" si="86"/>
        <v>9058.6796841678406</v>
      </c>
      <c r="X205" s="99">
        <f t="shared" si="87"/>
        <v>13.983014102042123</v>
      </c>
      <c r="Y205" s="91">
        <f t="shared" si="88"/>
        <v>3.700629682569728</v>
      </c>
    </row>
    <row r="206" spans="1:25">
      <c r="A206" s="46">
        <f t="shared" si="75"/>
        <v>256.0000000000033</v>
      </c>
      <c r="B206" s="46">
        <f t="shared" si="76"/>
        <v>6.666666666666667</v>
      </c>
      <c r="C206" s="83">
        <f t="shared" si="69"/>
        <v>7.8199999999999994</v>
      </c>
      <c r="D206" s="87"/>
      <c r="E206" s="47">
        <f t="shared" si="73"/>
        <v>29.715999999999486</v>
      </c>
      <c r="F206" s="59">
        <f t="shared" si="89"/>
        <v>0.30000000000000016</v>
      </c>
      <c r="G206" s="59">
        <f t="shared" si="90"/>
        <v>3.9999999999999574</v>
      </c>
      <c r="H206" s="59">
        <f t="shared" si="91"/>
        <v>1.9999999999999787</v>
      </c>
      <c r="I206" s="59">
        <v>1</v>
      </c>
      <c r="J206" s="60">
        <f t="shared" si="77"/>
        <v>1.8999999999999875</v>
      </c>
      <c r="K206" s="104">
        <f t="shared" si="78"/>
        <v>3.7999999999999345</v>
      </c>
      <c r="L206" s="49">
        <f t="shared" si="79"/>
        <v>1099511627776.0146</v>
      </c>
      <c r="M206" s="46">
        <f t="shared" si="92"/>
        <v>40.000000000000021</v>
      </c>
      <c r="N206" s="50">
        <v>200</v>
      </c>
      <c r="O206" s="71">
        <f t="shared" si="80"/>
        <v>200</v>
      </c>
      <c r="P206" s="71">
        <f t="shared" si="81"/>
        <v>1</v>
      </c>
      <c r="Q206" s="51">
        <v>3</v>
      </c>
      <c r="R206" s="62">
        <f t="shared" si="82"/>
        <v>1</v>
      </c>
      <c r="S206" s="70">
        <f t="shared" si="74"/>
        <v>10319560704</v>
      </c>
      <c r="T206" s="70">
        <f t="shared" si="83"/>
        <v>2063912140800</v>
      </c>
      <c r="U206" s="70">
        <f t="shared" si="84"/>
        <v>10995116277760.146</v>
      </c>
      <c r="V206" s="70">
        <f t="shared" si="85"/>
        <v>54975581388800.734</v>
      </c>
      <c r="W206" s="70">
        <f t="shared" si="86"/>
        <v>9386.6666666667861</v>
      </c>
      <c r="X206" s="99">
        <f t="shared" si="87"/>
        <v>5.3273179901438494</v>
      </c>
      <c r="Y206" s="91">
        <f t="shared" si="88"/>
        <v>1.4019257868799846</v>
      </c>
    </row>
    <row r="207" spans="1:25">
      <c r="A207" s="46">
        <f t="shared" si="75"/>
        <v>265.02782050339601</v>
      </c>
      <c r="B207" s="46">
        <f t="shared" si="76"/>
        <v>6.7</v>
      </c>
      <c r="C207" s="83">
        <f t="shared" si="69"/>
        <v>7.8199999999999994</v>
      </c>
      <c r="D207" s="87"/>
      <c r="E207" s="47">
        <f t="shared" si="73"/>
        <v>29.884521390999485</v>
      </c>
      <c r="F207" s="59">
        <f t="shared" si="89"/>
        <v>0.30100000000000016</v>
      </c>
      <c r="G207" s="59">
        <f t="shared" si="90"/>
        <v>4.0099999999999572</v>
      </c>
      <c r="H207" s="59">
        <f t="shared" si="91"/>
        <v>2.0049999999999786</v>
      </c>
      <c r="I207" s="59">
        <v>1</v>
      </c>
      <c r="J207" s="60">
        <f t="shared" si="77"/>
        <v>1.9060099999999875</v>
      </c>
      <c r="K207" s="104">
        <f t="shared" si="78"/>
        <v>3.8215500499999342</v>
      </c>
      <c r="L207" s="49">
        <f t="shared" si="79"/>
        <v>1263007198126.4204</v>
      </c>
      <c r="M207" s="46">
        <f t="shared" si="92"/>
        <v>40.200000000000017</v>
      </c>
      <c r="N207" s="50">
        <v>201</v>
      </c>
      <c r="O207" s="71">
        <f t="shared" si="80"/>
        <v>201</v>
      </c>
      <c r="P207" s="71">
        <f t="shared" si="81"/>
        <v>1</v>
      </c>
      <c r="Q207" s="51">
        <v>1</v>
      </c>
      <c r="R207" s="62">
        <f t="shared" si="82"/>
        <v>1</v>
      </c>
      <c r="S207" s="70">
        <f t="shared" si="74"/>
        <v>10319560704</v>
      </c>
      <c r="T207" s="70">
        <f t="shared" si="83"/>
        <v>2074231701504</v>
      </c>
      <c r="U207" s="70">
        <f t="shared" si="84"/>
        <v>12630071981264.203</v>
      </c>
      <c r="V207" s="70">
        <f t="shared" si="85"/>
        <v>63150359906321.023</v>
      </c>
      <c r="W207" s="70">
        <f t="shared" si="86"/>
        <v>9726.5210124746336</v>
      </c>
      <c r="X207" s="99">
        <f t="shared" si="87"/>
        <v>6.0890362306709962</v>
      </c>
      <c r="Y207" s="91">
        <f t="shared" si="88"/>
        <v>1.5933420080867713</v>
      </c>
    </row>
    <row r="208" spans="1:25">
      <c r="A208" s="46">
        <f t="shared" si="75"/>
        <v>274.37400640929462</v>
      </c>
      <c r="B208" s="46">
        <f t="shared" si="76"/>
        <v>6.7333333333333334</v>
      </c>
      <c r="C208" s="83">
        <f t="shared" si="69"/>
        <v>7.8199999999999994</v>
      </c>
      <c r="D208" s="87"/>
      <c r="E208" s="47">
        <f t="shared" si="73"/>
        <v>30.053827127999476</v>
      </c>
      <c r="F208" s="59">
        <f t="shared" si="89"/>
        <v>0.30200000000000016</v>
      </c>
      <c r="G208" s="59">
        <f t="shared" si="90"/>
        <v>4.0199999999999569</v>
      </c>
      <c r="H208" s="59">
        <f t="shared" si="91"/>
        <v>2.0099999999999785</v>
      </c>
      <c r="I208" s="59">
        <v>1</v>
      </c>
      <c r="J208" s="60">
        <f t="shared" si="77"/>
        <v>1.9120399999999873</v>
      </c>
      <c r="K208" s="104">
        <f t="shared" si="78"/>
        <v>3.8432003999999331</v>
      </c>
      <c r="L208" s="49">
        <f t="shared" si="79"/>
        <v>1450814290837.2336</v>
      </c>
      <c r="M208" s="46">
        <f t="shared" si="92"/>
        <v>40.40000000000002</v>
      </c>
      <c r="N208" s="50">
        <v>202</v>
      </c>
      <c r="O208" s="71">
        <f t="shared" si="80"/>
        <v>202</v>
      </c>
      <c r="P208" s="71">
        <f t="shared" si="81"/>
        <v>1</v>
      </c>
      <c r="Q208" s="51">
        <v>1</v>
      </c>
      <c r="R208" s="62">
        <f t="shared" si="82"/>
        <v>1</v>
      </c>
      <c r="S208" s="70">
        <f t="shared" si="74"/>
        <v>10319560704</v>
      </c>
      <c r="T208" s="70">
        <f t="shared" si="83"/>
        <v>2084551262208</v>
      </c>
      <c r="U208" s="70">
        <f t="shared" si="84"/>
        <v>14508142908372.336</v>
      </c>
      <c r="V208" s="70">
        <f t="shared" si="85"/>
        <v>72540714541861.687</v>
      </c>
      <c r="W208" s="70">
        <f t="shared" si="86"/>
        <v>10078.671835434756</v>
      </c>
      <c r="X208" s="99">
        <f t="shared" si="87"/>
        <v>6.9598398328688784</v>
      </c>
      <c r="Y208" s="91">
        <f t="shared" si="88"/>
        <v>1.810948977021599</v>
      </c>
    </row>
    <row r="209" spans="1:25">
      <c r="A209" s="46">
        <f t="shared" si="75"/>
        <v>284.04978484937203</v>
      </c>
      <c r="B209" s="46">
        <f t="shared" si="76"/>
        <v>6.7666666666666666</v>
      </c>
      <c r="C209" s="83">
        <f t="shared" si="69"/>
        <v>7.8199999999999994</v>
      </c>
      <c r="D209" s="87"/>
      <c r="E209" s="47">
        <f t="shared" si="73"/>
        <v>30.223919556999473</v>
      </c>
      <c r="F209" s="59">
        <f t="shared" si="89"/>
        <v>0.30300000000000016</v>
      </c>
      <c r="G209" s="59">
        <f t="shared" si="90"/>
        <v>4.0299999999999567</v>
      </c>
      <c r="H209" s="59">
        <f t="shared" si="91"/>
        <v>2.0149999999999784</v>
      </c>
      <c r="I209" s="59">
        <v>1</v>
      </c>
      <c r="J209" s="60">
        <f t="shared" si="77"/>
        <v>1.9180899999999874</v>
      </c>
      <c r="K209" s="104">
        <f t="shared" si="78"/>
        <v>3.8649513499999331</v>
      </c>
      <c r="L209" s="49">
        <f t="shared" si="79"/>
        <v>1666547989290.9199</v>
      </c>
      <c r="M209" s="46">
        <f t="shared" si="92"/>
        <v>40.600000000000023</v>
      </c>
      <c r="N209" s="50">
        <v>203</v>
      </c>
      <c r="O209" s="71">
        <f t="shared" si="80"/>
        <v>203</v>
      </c>
      <c r="P209" s="71">
        <f t="shared" si="81"/>
        <v>1</v>
      </c>
      <c r="Q209" s="51">
        <v>1</v>
      </c>
      <c r="R209" s="62">
        <f t="shared" si="82"/>
        <v>1</v>
      </c>
      <c r="S209" s="70">
        <f t="shared" si="74"/>
        <v>10319560704</v>
      </c>
      <c r="T209" s="70">
        <f t="shared" si="83"/>
        <v>2094870822912</v>
      </c>
      <c r="U209" s="70">
        <f t="shared" si="84"/>
        <v>16665479892909.199</v>
      </c>
      <c r="V209" s="70">
        <f t="shared" si="85"/>
        <v>83327399464546</v>
      </c>
      <c r="W209" s="70">
        <f t="shared" si="86"/>
        <v>10443.563756295245</v>
      </c>
      <c r="X209" s="99">
        <f t="shared" si="87"/>
        <v>7.9553735297831638</v>
      </c>
      <c r="Y209" s="91">
        <f t="shared" si="88"/>
        <v>2.0583373008778758</v>
      </c>
    </row>
    <row r="210" spans="1:25">
      <c r="A210" s="46">
        <f t="shared" si="75"/>
        <v>294.06677887924479</v>
      </c>
      <c r="B210" s="46">
        <f t="shared" si="76"/>
        <v>6.8</v>
      </c>
      <c r="C210" s="83">
        <f t="shared" si="69"/>
        <v>7.8199999999999994</v>
      </c>
      <c r="D210" s="87"/>
      <c r="E210" s="47">
        <f t="shared" si="73"/>
        <v>30.394801023999467</v>
      </c>
      <c r="F210" s="59">
        <f t="shared" si="89"/>
        <v>0.30400000000000016</v>
      </c>
      <c r="G210" s="59">
        <f t="shared" si="90"/>
        <v>4.0399999999999565</v>
      </c>
      <c r="H210" s="59">
        <f t="shared" si="91"/>
        <v>2.0199999999999783</v>
      </c>
      <c r="I210" s="59">
        <v>1</v>
      </c>
      <c r="J210" s="60">
        <f t="shared" si="77"/>
        <v>1.9241599999999872</v>
      </c>
      <c r="K210" s="104">
        <f t="shared" si="78"/>
        <v>3.8868031999999322</v>
      </c>
      <c r="L210" s="49">
        <f t="shared" si="79"/>
        <v>1914360933822.0964</v>
      </c>
      <c r="M210" s="46">
        <f t="shared" si="92"/>
        <v>40.800000000000018</v>
      </c>
      <c r="N210" s="50">
        <v>204</v>
      </c>
      <c r="O210" s="71">
        <f t="shared" si="80"/>
        <v>204</v>
      </c>
      <c r="P210" s="71">
        <f t="shared" si="81"/>
        <v>1</v>
      </c>
      <c r="Q210" s="51">
        <v>1</v>
      </c>
      <c r="R210" s="62">
        <f t="shared" si="82"/>
        <v>1</v>
      </c>
      <c r="S210" s="70">
        <f t="shared" si="74"/>
        <v>10319560704</v>
      </c>
      <c r="T210" s="70">
        <f t="shared" si="83"/>
        <v>2105190383616</v>
      </c>
      <c r="U210" s="70">
        <f t="shared" si="84"/>
        <v>19143609338220.965</v>
      </c>
      <c r="V210" s="70">
        <f t="shared" si="85"/>
        <v>95718046691104.828</v>
      </c>
      <c r="W210" s="70">
        <f t="shared" si="86"/>
        <v>10821.657462756208</v>
      </c>
      <c r="X210" s="99">
        <f t="shared" si="87"/>
        <v>9.0935287787790315</v>
      </c>
      <c r="Y210" s="91">
        <f t="shared" si="88"/>
        <v>2.3395907409922865</v>
      </c>
    </row>
    <row r="211" spans="1:25">
      <c r="A211" s="46">
        <f t="shared" si="75"/>
        <v>304.43702144070056</v>
      </c>
      <c r="B211" s="46">
        <f t="shared" si="76"/>
        <v>6.833333333333333</v>
      </c>
      <c r="C211" s="83">
        <f t="shared" si="69"/>
        <v>7.8199999999999994</v>
      </c>
      <c r="D211" s="87"/>
      <c r="E211" s="47">
        <f t="shared" si="73"/>
        <v>30.566473874999463</v>
      </c>
      <c r="F211" s="59">
        <f t="shared" si="89"/>
        <v>0.30500000000000016</v>
      </c>
      <c r="G211" s="59">
        <f t="shared" si="90"/>
        <v>4.0499999999999563</v>
      </c>
      <c r="H211" s="59">
        <f t="shared" si="91"/>
        <v>2.0249999999999782</v>
      </c>
      <c r="I211" s="59">
        <v>1</v>
      </c>
      <c r="J211" s="60">
        <f t="shared" si="77"/>
        <v>1.9302499999999871</v>
      </c>
      <c r="K211" s="104">
        <f t="shared" si="78"/>
        <v>3.9087562499999318</v>
      </c>
      <c r="L211" s="49">
        <f t="shared" si="79"/>
        <v>2199023255552.0303</v>
      </c>
      <c r="M211" s="46">
        <f t="shared" si="92"/>
        <v>41.000000000000021</v>
      </c>
      <c r="N211" s="50">
        <v>205</v>
      </c>
      <c r="O211" s="71">
        <f t="shared" si="80"/>
        <v>205</v>
      </c>
      <c r="P211" s="71">
        <f t="shared" si="81"/>
        <v>1</v>
      </c>
      <c r="Q211" s="51">
        <v>1</v>
      </c>
      <c r="R211" s="62">
        <f t="shared" si="82"/>
        <v>1</v>
      </c>
      <c r="S211" s="70">
        <f t="shared" si="74"/>
        <v>10319560704</v>
      </c>
      <c r="T211" s="70">
        <f t="shared" si="83"/>
        <v>2115509944320</v>
      </c>
      <c r="U211" s="70">
        <f t="shared" si="84"/>
        <v>21990232555520.305</v>
      </c>
      <c r="V211" s="70">
        <f t="shared" si="85"/>
        <v>109951162777601.52</v>
      </c>
      <c r="W211" s="70">
        <f t="shared" si="86"/>
        <v>11213.430289732471</v>
      </c>
      <c r="X211" s="99">
        <f t="shared" si="87"/>
        <v>10.394766810036785</v>
      </c>
      <c r="Y211" s="91">
        <f t="shared" si="88"/>
        <v>2.6593540618034104</v>
      </c>
    </row>
    <row r="212" spans="1:25">
      <c r="A212" s="46">
        <f t="shared" si="75"/>
        <v>315.17296981630273</v>
      </c>
      <c r="B212" s="46">
        <f t="shared" si="76"/>
        <v>6.8666666666666663</v>
      </c>
      <c r="C212" s="83">
        <f t="shared" si="69"/>
        <v>7.8199999999999994</v>
      </c>
      <c r="D212" s="87"/>
      <c r="E212" s="47">
        <f t="shared" si="73"/>
        <v>30.738940455999462</v>
      </c>
      <c r="F212" s="59">
        <f t="shared" si="89"/>
        <v>0.30600000000000016</v>
      </c>
      <c r="G212" s="59">
        <f t="shared" si="90"/>
        <v>4.0599999999999561</v>
      </c>
      <c r="H212" s="59">
        <f t="shared" si="91"/>
        <v>2.029999999999978</v>
      </c>
      <c r="I212" s="59">
        <v>1</v>
      </c>
      <c r="J212" s="60">
        <f t="shared" si="77"/>
        <v>1.9363599999999872</v>
      </c>
      <c r="K212" s="104">
        <f t="shared" si="78"/>
        <v>3.9308107999999313</v>
      </c>
      <c r="L212" s="49">
        <f t="shared" si="79"/>
        <v>2526014396252.8413</v>
      </c>
      <c r="M212" s="46">
        <f t="shared" si="92"/>
        <v>41.200000000000024</v>
      </c>
      <c r="N212" s="50">
        <v>206</v>
      </c>
      <c r="O212" s="71">
        <f t="shared" si="80"/>
        <v>206</v>
      </c>
      <c r="P212" s="71">
        <f t="shared" si="81"/>
        <v>1</v>
      </c>
      <c r="Q212" s="51">
        <v>1</v>
      </c>
      <c r="R212" s="62">
        <f t="shared" si="82"/>
        <v>1</v>
      </c>
      <c r="S212" s="70">
        <f t="shared" si="74"/>
        <v>10319560704</v>
      </c>
      <c r="T212" s="70">
        <f t="shared" si="83"/>
        <v>2125829505024</v>
      </c>
      <c r="U212" s="70">
        <f t="shared" si="84"/>
        <v>25260143962528.414</v>
      </c>
      <c r="V212" s="70">
        <f t="shared" si="85"/>
        <v>126300719812642.06</v>
      </c>
      <c r="W212" s="70">
        <f t="shared" si="86"/>
        <v>11619.376820561027</v>
      </c>
      <c r="X212" s="99">
        <f t="shared" si="87"/>
        <v>11.882488178299715</v>
      </c>
      <c r="Y212" s="91">
        <f t="shared" si="88"/>
        <v>3.0229102296910151</v>
      </c>
    </row>
    <row r="213" spans="1:25">
      <c r="A213" s="46">
        <f t="shared" si="75"/>
        <v>326.28752059373545</v>
      </c>
      <c r="B213" s="46">
        <f t="shared" si="76"/>
        <v>6.9</v>
      </c>
      <c r="C213" s="83">
        <f t="shared" si="69"/>
        <v>9.8550000000000004</v>
      </c>
      <c r="D213" s="86">
        <f>1+N213/200</f>
        <v>2.0350000000000001</v>
      </c>
      <c r="E213" s="47">
        <f t="shared" si="73"/>
        <v>38.956491263249319</v>
      </c>
      <c r="F213" s="59">
        <f t="shared" si="89"/>
        <v>0.30700000000000016</v>
      </c>
      <c r="G213" s="59">
        <f t="shared" si="90"/>
        <v>4.0699999999999559</v>
      </c>
      <c r="H213" s="59">
        <f t="shared" si="91"/>
        <v>2.0349999999999779</v>
      </c>
      <c r="I213" s="59">
        <v>1</v>
      </c>
      <c r="J213" s="60">
        <f t="shared" si="77"/>
        <v>1.9424899999999869</v>
      </c>
      <c r="K213" s="104">
        <f t="shared" si="78"/>
        <v>3.9529671499999304</v>
      </c>
      <c r="L213" s="49">
        <f t="shared" si="79"/>
        <v>2901628581674.4678</v>
      </c>
      <c r="M213" s="46">
        <f t="shared" si="92"/>
        <v>41.40000000000002</v>
      </c>
      <c r="N213" s="50">
        <v>207</v>
      </c>
      <c r="O213" s="71">
        <f t="shared" si="80"/>
        <v>207</v>
      </c>
      <c r="P213" s="71">
        <f t="shared" si="81"/>
        <v>1</v>
      </c>
      <c r="Q213" s="51">
        <v>1</v>
      </c>
      <c r="R213" s="62">
        <f t="shared" si="82"/>
        <v>1</v>
      </c>
      <c r="S213" s="70">
        <f t="shared" si="74"/>
        <v>10319560704</v>
      </c>
      <c r="T213" s="70">
        <f t="shared" si="83"/>
        <v>2136149065728</v>
      </c>
      <c r="U213" s="70">
        <f t="shared" si="84"/>
        <v>29016285816744.68</v>
      </c>
      <c r="V213" s="70">
        <f t="shared" si="85"/>
        <v>145081429083723.37</v>
      </c>
      <c r="W213" s="70">
        <f t="shared" si="86"/>
        <v>12040.009509908838</v>
      </c>
      <c r="X213" s="99">
        <f t="shared" si="87"/>
        <v>13.583455519222355</v>
      </c>
      <c r="Y213" s="91">
        <f t="shared" si="88"/>
        <v>3.4362682521210917</v>
      </c>
    </row>
    <row r="214" spans="1:25">
      <c r="A214" s="46">
        <f t="shared" si="75"/>
        <v>337.79402515786541</v>
      </c>
      <c r="B214" s="46">
        <f t="shared" si="76"/>
        <v>6.9333333333333336</v>
      </c>
      <c r="C214" s="83">
        <f t="shared" ref="C214:C277" si="93">IF(D214&gt;0,C213+D214,C213)</f>
        <v>9.8550000000000004</v>
      </c>
      <c r="D214" s="87"/>
      <c r="E214" s="47">
        <f t="shared" si="73"/>
        <v>39.175848287999308</v>
      </c>
      <c r="F214" s="59">
        <f t="shared" si="89"/>
        <v>0.30800000000000016</v>
      </c>
      <c r="G214" s="59">
        <f t="shared" si="90"/>
        <v>4.0799999999999557</v>
      </c>
      <c r="H214" s="59">
        <f t="shared" si="91"/>
        <v>2.0399999999999778</v>
      </c>
      <c r="I214" s="59">
        <v>1</v>
      </c>
      <c r="J214" s="60">
        <f t="shared" si="77"/>
        <v>1.9486399999999868</v>
      </c>
      <c r="K214" s="104">
        <f t="shared" si="78"/>
        <v>3.9752255999999297</v>
      </c>
      <c r="L214" s="49">
        <f t="shared" si="79"/>
        <v>3333095978581.8413</v>
      </c>
      <c r="M214" s="46">
        <f t="shared" si="92"/>
        <v>41.600000000000023</v>
      </c>
      <c r="N214" s="50">
        <v>208</v>
      </c>
      <c r="O214" s="71">
        <f t="shared" si="80"/>
        <v>208</v>
      </c>
      <c r="P214" s="71">
        <f t="shared" si="81"/>
        <v>1</v>
      </c>
      <c r="Q214" s="51">
        <v>1</v>
      </c>
      <c r="R214" s="62">
        <f t="shared" si="82"/>
        <v>1</v>
      </c>
      <c r="S214" s="70">
        <f t="shared" si="74"/>
        <v>10319560704</v>
      </c>
      <c r="T214" s="70">
        <f t="shared" si="83"/>
        <v>2146468626432</v>
      </c>
      <c r="U214" s="70">
        <f t="shared" si="84"/>
        <v>33330959785818.414</v>
      </c>
      <c r="V214" s="70">
        <f t="shared" si="85"/>
        <v>166654798929092.06</v>
      </c>
      <c r="W214" s="70">
        <f t="shared" si="86"/>
        <v>12475.85932916383</v>
      </c>
      <c r="X214" s="99">
        <f t="shared" si="87"/>
        <v>15.528277178326761</v>
      </c>
      <c r="Y214" s="91">
        <f t="shared" si="88"/>
        <v>3.9062631258781981</v>
      </c>
    </row>
    <row r="215" spans="1:25">
      <c r="A215" s="46">
        <f t="shared" si="75"/>
        <v>349.70630572912995</v>
      </c>
      <c r="B215" s="46">
        <f t="shared" si="76"/>
        <v>6.9666666666666668</v>
      </c>
      <c r="C215" s="83">
        <f t="shared" si="93"/>
        <v>9.8550000000000004</v>
      </c>
      <c r="D215" s="87"/>
      <c r="E215" s="47">
        <f t="shared" si="73"/>
        <v>39.396214464749306</v>
      </c>
      <c r="F215" s="59">
        <f t="shared" si="89"/>
        <v>0.30900000000000016</v>
      </c>
      <c r="G215" s="59">
        <f t="shared" si="90"/>
        <v>4.0899999999999554</v>
      </c>
      <c r="H215" s="59">
        <f t="shared" si="91"/>
        <v>2.0449999999999777</v>
      </c>
      <c r="I215" s="59">
        <v>1</v>
      </c>
      <c r="J215" s="60">
        <f t="shared" si="77"/>
        <v>1.9548099999999868</v>
      </c>
      <c r="K215" s="104">
        <f t="shared" si="78"/>
        <v>3.9975864499999294</v>
      </c>
      <c r="L215" s="49">
        <f t="shared" si="79"/>
        <v>3828721867644.1943</v>
      </c>
      <c r="M215" s="46">
        <f t="shared" si="92"/>
        <v>41.800000000000018</v>
      </c>
      <c r="N215" s="50">
        <v>209</v>
      </c>
      <c r="O215" s="71">
        <f t="shared" si="80"/>
        <v>209</v>
      </c>
      <c r="P215" s="71">
        <f t="shared" si="81"/>
        <v>1</v>
      </c>
      <c r="Q215" s="51">
        <v>1</v>
      </c>
      <c r="R215" s="62">
        <f t="shared" si="82"/>
        <v>1</v>
      </c>
      <c r="S215" s="70">
        <f t="shared" si="74"/>
        <v>10319560704</v>
      </c>
      <c r="T215" s="70">
        <f t="shared" si="83"/>
        <v>2156788187136</v>
      </c>
      <c r="U215" s="70">
        <f t="shared" si="84"/>
        <v>38287218676441.945</v>
      </c>
      <c r="V215" s="70">
        <f t="shared" si="85"/>
        <v>191436093382209.72</v>
      </c>
      <c r="W215" s="70">
        <f t="shared" si="86"/>
        <v>12927.476435120172</v>
      </c>
      <c r="X215" s="99">
        <f t="shared" si="87"/>
        <v>17.751960486803092</v>
      </c>
      <c r="Y215" s="91">
        <f t="shared" si="88"/>
        <v>4.4406695662087321</v>
      </c>
    </row>
    <row r="216" spans="1:25">
      <c r="A216" s="46">
        <f t="shared" si="75"/>
        <v>362.0386719675173</v>
      </c>
      <c r="B216" s="46">
        <f t="shared" si="76"/>
        <v>7</v>
      </c>
      <c r="C216" s="83">
        <f t="shared" si="93"/>
        <v>9.8550000000000004</v>
      </c>
      <c r="D216" s="87"/>
      <c r="E216" s="47">
        <f t="shared" si="73"/>
        <v>39.617592749999297</v>
      </c>
      <c r="F216" s="59">
        <f t="shared" si="89"/>
        <v>0.31000000000000016</v>
      </c>
      <c r="G216" s="59">
        <f t="shared" si="90"/>
        <v>4.0999999999999552</v>
      </c>
      <c r="H216" s="59">
        <f t="shared" ref="H216:H231" si="94">H215+0.5%</f>
        <v>2.0499999999999776</v>
      </c>
      <c r="I216" s="59">
        <v>1</v>
      </c>
      <c r="J216" s="60">
        <f t="shared" si="77"/>
        <v>1.9609999999999865</v>
      </c>
      <c r="K216" s="104">
        <f t="shared" si="78"/>
        <v>4.0200499999999284</v>
      </c>
      <c r="L216" s="49">
        <f t="shared" si="79"/>
        <v>4398046511104.0615</v>
      </c>
      <c r="M216" s="46">
        <f t="shared" si="92"/>
        <v>42.000000000000021</v>
      </c>
      <c r="N216" s="50">
        <v>210</v>
      </c>
      <c r="O216" s="71">
        <f t="shared" si="80"/>
        <v>210</v>
      </c>
      <c r="P216" s="71">
        <f t="shared" si="81"/>
        <v>1</v>
      </c>
      <c r="Q216" s="51">
        <v>4</v>
      </c>
      <c r="R216" s="62">
        <f t="shared" si="82"/>
        <v>1</v>
      </c>
      <c r="S216" s="70">
        <f t="shared" si="74"/>
        <v>41278242816</v>
      </c>
      <c r="T216" s="70">
        <f t="shared" si="83"/>
        <v>8668430991360</v>
      </c>
      <c r="U216" s="70">
        <f t="shared" si="84"/>
        <v>43980465111040.617</v>
      </c>
      <c r="V216" s="70">
        <f t="shared" si="85"/>
        <v>219902325555203.06</v>
      </c>
      <c r="W216" s="70">
        <f t="shared" si="86"/>
        <v>13395.430862798141</v>
      </c>
      <c r="X216" s="99">
        <f t="shared" si="87"/>
        <v>5.0736361810893849</v>
      </c>
      <c r="Y216" s="91">
        <f t="shared" si="88"/>
        <v>1.2620828549618723</v>
      </c>
    </row>
    <row r="217" spans="1:25">
      <c r="A217" s="46">
        <f t="shared" si="75"/>
        <v>374.80593816208523</v>
      </c>
      <c r="B217" s="46">
        <f t="shared" si="76"/>
        <v>7.0333333333333332</v>
      </c>
      <c r="C217" s="83">
        <f t="shared" si="93"/>
        <v>9.8550000000000004</v>
      </c>
      <c r="D217" s="87"/>
      <c r="E217" s="47">
        <f t="shared" si="73"/>
        <v>39.839986100249291</v>
      </c>
      <c r="F217" s="59">
        <f t="shared" si="89"/>
        <v>0.31100000000000017</v>
      </c>
      <c r="G217" s="59">
        <f t="shared" si="90"/>
        <v>4.109999999999955</v>
      </c>
      <c r="H217" s="59">
        <f t="shared" si="94"/>
        <v>2.0549999999999775</v>
      </c>
      <c r="I217" s="59">
        <v>1</v>
      </c>
      <c r="J217" s="60">
        <f t="shared" si="77"/>
        <v>1.9672099999999866</v>
      </c>
      <c r="K217" s="104">
        <f t="shared" si="78"/>
        <v>4.042616549999928</v>
      </c>
      <c r="L217" s="49">
        <f t="shared" si="79"/>
        <v>5052028792505.6846</v>
      </c>
      <c r="M217" s="46">
        <f t="shared" si="92"/>
        <v>42.200000000000017</v>
      </c>
      <c r="N217" s="50">
        <v>211</v>
      </c>
      <c r="O217" s="71">
        <f t="shared" si="80"/>
        <v>211</v>
      </c>
      <c r="P217" s="71">
        <f t="shared" si="81"/>
        <v>1</v>
      </c>
      <c r="Q217" s="51">
        <v>1</v>
      </c>
      <c r="R217" s="62">
        <f t="shared" si="82"/>
        <v>1</v>
      </c>
      <c r="S217" s="70">
        <f t="shared" si="74"/>
        <v>41278242816</v>
      </c>
      <c r="T217" s="70">
        <f t="shared" si="83"/>
        <v>8709709234176</v>
      </c>
      <c r="U217" s="70">
        <f t="shared" si="84"/>
        <v>50520287925056.844</v>
      </c>
      <c r="V217" s="70">
        <f t="shared" si="85"/>
        <v>252601439625284.22</v>
      </c>
      <c r="W217" s="70">
        <f t="shared" si="86"/>
        <v>13880.313243269222</v>
      </c>
      <c r="X217" s="99">
        <f t="shared" si="87"/>
        <v>5.8004563145254551</v>
      </c>
      <c r="Y217" s="91">
        <f t="shared" si="88"/>
        <v>1.4348272320127811</v>
      </c>
    </row>
    <row r="218" spans="1:25">
      <c r="A218" s="46">
        <f t="shared" si="75"/>
        <v>388.02344102666723</v>
      </c>
      <c r="B218" s="46">
        <f t="shared" si="76"/>
        <v>7.0666666666666664</v>
      </c>
      <c r="C218" s="83">
        <f t="shared" si="93"/>
        <v>9.8550000000000004</v>
      </c>
      <c r="D218" s="87"/>
      <c r="E218" s="47">
        <f t="shared" si="73"/>
        <v>40.063397471999281</v>
      </c>
      <c r="F218" s="59">
        <f t="shared" si="89"/>
        <v>0.31200000000000017</v>
      </c>
      <c r="G218" s="59">
        <f t="shared" si="90"/>
        <v>4.1199999999999548</v>
      </c>
      <c r="H218" s="59">
        <f t="shared" si="94"/>
        <v>2.0599999999999774</v>
      </c>
      <c r="I218" s="59">
        <v>1</v>
      </c>
      <c r="J218" s="60">
        <f t="shared" si="77"/>
        <v>1.9734399999999863</v>
      </c>
      <c r="K218" s="104">
        <f t="shared" si="78"/>
        <v>4.0652863999999269</v>
      </c>
      <c r="L218" s="49">
        <f t="shared" si="79"/>
        <v>5803257163348.9385</v>
      </c>
      <c r="M218" s="46">
        <f t="shared" si="92"/>
        <v>42.40000000000002</v>
      </c>
      <c r="N218" s="50">
        <v>212</v>
      </c>
      <c r="O218" s="71">
        <f t="shared" si="80"/>
        <v>212</v>
      </c>
      <c r="P218" s="71">
        <f t="shared" si="81"/>
        <v>1</v>
      </c>
      <c r="Q218" s="51">
        <v>1</v>
      </c>
      <c r="R218" s="62">
        <f t="shared" si="82"/>
        <v>1</v>
      </c>
      <c r="S218" s="70">
        <f t="shared" si="74"/>
        <v>41278242816</v>
      </c>
      <c r="T218" s="70">
        <f t="shared" si="83"/>
        <v>8750987476992</v>
      </c>
      <c r="U218" s="70">
        <f t="shared" si="84"/>
        <v>58032571633489.383</v>
      </c>
      <c r="V218" s="70">
        <f t="shared" si="85"/>
        <v>290162858167446.94</v>
      </c>
      <c r="W218" s="70">
        <f t="shared" si="86"/>
        <v>14382.735547388464</v>
      </c>
      <c r="X218" s="99">
        <f t="shared" si="87"/>
        <v>6.6315455011297848</v>
      </c>
      <c r="Y218" s="91">
        <f t="shared" si="88"/>
        <v>1.6312615763381157</v>
      </c>
    </row>
    <row r="219" spans="1:25">
      <c r="A219" s="46">
        <f t="shared" si="75"/>
        <v>401.70705812314191</v>
      </c>
      <c r="B219" s="46">
        <f t="shared" si="76"/>
        <v>7.1</v>
      </c>
      <c r="C219" s="83">
        <f t="shared" si="93"/>
        <v>9.8550000000000004</v>
      </c>
      <c r="D219" s="87"/>
      <c r="E219" s="47">
        <f t="shared" si="73"/>
        <v>40.287829821749277</v>
      </c>
      <c r="F219" s="59">
        <f t="shared" si="89"/>
        <v>0.31300000000000017</v>
      </c>
      <c r="G219" s="59">
        <f t="shared" si="90"/>
        <v>4.1299999999999546</v>
      </c>
      <c r="H219" s="59">
        <f t="shared" si="94"/>
        <v>2.0649999999999773</v>
      </c>
      <c r="I219" s="59">
        <v>1</v>
      </c>
      <c r="J219" s="60">
        <f t="shared" si="77"/>
        <v>1.9796899999999864</v>
      </c>
      <c r="K219" s="104">
        <f t="shared" si="78"/>
        <v>4.0880598499999268</v>
      </c>
      <c r="L219" s="49">
        <f t="shared" si="79"/>
        <v>6666191957163.6846</v>
      </c>
      <c r="M219" s="46">
        <f t="shared" si="92"/>
        <v>42.600000000000023</v>
      </c>
      <c r="N219" s="50">
        <v>213</v>
      </c>
      <c r="O219" s="71">
        <f t="shared" si="80"/>
        <v>213</v>
      </c>
      <c r="P219" s="71">
        <f t="shared" si="81"/>
        <v>1</v>
      </c>
      <c r="Q219" s="51">
        <v>1</v>
      </c>
      <c r="R219" s="62">
        <f t="shared" si="82"/>
        <v>1</v>
      </c>
      <c r="S219" s="70">
        <f t="shared" si="74"/>
        <v>41278242816</v>
      </c>
      <c r="T219" s="70">
        <f t="shared" si="83"/>
        <v>8792265719808</v>
      </c>
      <c r="U219" s="70">
        <f t="shared" si="84"/>
        <v>66661919571636.844</v>
      </c>
      <c r="V219" s="70">
        <f t="shared" si="85"/>
        <v>333309597858184.25</v>
      </c>
      <c r="W219" s="70">
        <f t="shared" si="86"/>
        <v>14903.331856368566</v>
      </c>
      <c r="X219" s="99">
        <f t="shared" si="87"/>
        <v>7.5818818147698757</v>
      </c>
      <c r="Y219" s="91">
        <f t="shared" si="88"/>
        <v>1.854640610207801</v>
      </c>
    </row>
    <row r="220" spans="1:25">
      <c r="A220" s="46">
        <f t="shared" si="75"/>
        <v>415.87322693439836</v>
      </c>
      <c r="B220" s="46">
        <f t="shared" si="76"/>
        <v>7.1333333333333337</v>
      </c>
      <c r="C220" s="83">
        <f t="shared" si="93"/>
        <v>9.8550000000000004</v>
      </c>
      <c r="D220" s="87"/>
      <c r="E220" s="47">
        <f t="shared" si="73"/>
        <v>40.513286105999271</v>
      </c>
      <c r="F220" s="59">
        <f t="shared" si="89"/>
        <v>0.31400000000000017</v>
      </c>
      <c r="G220" s="59">
        <f t="shared" si="90"/>
        <v>4.1399999999999544</v>
      </c>
      <c r="H220" s="59">
        <f t="shared" si="94"/>
        <v>2.0699999999999772</v>
      </c>
      <c r="I220" s="59">
        <v>1</v>
      </c>
      <c r="J220" s="60">
        <f t="shared" si="77"/>
        <v>1.9859599999999862</v>
      </c>
      <c r="K220" s="104">
        <f t="shared" si="78"/>
        <v>4.1109371999999258</v>
      </c>
      <c r="L220" s="49">
        <f t="shared" si="79"/>
        <v>7657443735288.3906</v>
      </c>
      <c r="M220" s="46">
        <f t="shared" si="92"/>
        <v>42.800000000000026</v>
      </c>
      <c r="N220" s="50">
        <v>214</v>
      </c>
      <c r="O220" s="71">
        <f t="shared" si="80"/>
        <v>214</v>
      </c>
      <c r="P220" s="71">
        <f t="shared" si="81"/>
        <v>1</v>
      </c>
      <c r="Q220" s="51">
        <v>1</v>
      </c>
      <c r="R220" s="62">
        <f t="shared" si="82"/>
        <v>1</v>
      </c>
      <c r="S220" s="70">
        <f t="shared" si="74"/>
        <v>41278242816</v>
      </c>
      <c r="T220" s="70">
        <f t="shared" si="83"/>
        <v>8833543962624</v>
      </c>
      <c r="U220" s="70">
        <f t="shared" si="84"/>
        <v>76574437352883.906</v>
      </c>
      <c r="V220" s="70">
        <f t="shared" si="85"/>
        <v>382872186764419.5</v>
      </c>
      <c r="W220" s="70">
        <f t="shared" si="86"/>
        <v>15442.759160163992</v>
      </c>
      <c r="X220" s="99">
        <f t="shared" si="87"/>
        <v>8.6685975274342226</v>
      </c>
      <c r="Y220" s="91">
        <f t="shared" si="88"/>
        <v>2.1086669792558199</v>
      </c>
    </row>
    <row r="221" spans="1:25">
      <c r="A221" s="46">
        <f t="shared" si="75"/>
        <v>430.53896460990791</v>
      </c>
      <c r="B221" s="46">
        <f t="shared" si="76"/>
        <v>7.166666666666667</v>
      </c>
      <c r="C221" s="83">
        <f t="shared" si="93"/>
        <v>9.8550000000000004</v>
      </c>
      <c r="D221" s="87"/>
      <c r="E221" s="47">
        <f t="shared" si="73"/>
        <v>40.739769281249266</v>
      </c>
      <c r="F221" s="59">
        <f t="shared" si="89"/>
        <v>0.31500000000000017</v>
      </c>
      <c r="G221" s="59">
        <f t="shared" si="90"/>
        <v>4.1499999999999542</v>
      </c>
      <c r="H221" s="59">
        <f t="shared" si="94"/>
        <v>2.0749999999999771</v>
      </c>
      <c r="I221" s="59">
        <v>1</v>
      </c>
      <c r="J221" s="60">
        <f t="shared" si="77"/>
        <v>1.9922499999999861</v>
      </c>
      <c r="K221" s="104">
        <f t="shared" si="78"/>
        <v>4.1339187499999257</v>
      </c>
      <c r="L221" s="49">
        <f t="shared" si="79"/>
        <v>8796093022208.127</v>
      </c>
      <c r="M221" s="46">
        <f t="shared" si="92"/>
        <v>43.000000000000021</v>
      </c>
      <c r="N221" s="50">
        <v>215</v>
      </c>
      <c r="O221" s="71">
        <f t="shared" si="80"/>
        <v>215</v>
      </c>
      <c r="P221" s="71">
        <f t="shared" si="81"/>
        <v>1</v>
      </c>
      <c r="Q221" s="51">
        <v>1</v>
      </c>
      <c r="R221" s="62">
        <f t="shared" si="82"/>
        <v>1</v>
      </c>
      <c r="S221" s="70">
        <f t="shared" si="74"/>
        <v>41278242816</v>
      </c>
      <c r="T221" s="70">
        <f t="shared" si="83"/>
        <v>8874822205440</v>
      </c>
      <c r="U221" s="70">
        <f t="shared" si="84"/>
        <v>87960930222081.266</v>
      </c>
      <c r="V221" s="70">
        <f t="shared" si="85"/>
        <v>439804651110406.37</v>
      </c>
      <c r="W221" s="70">
        <f t="shared" si="86"/>
        <v>16001.698184668243</v>
      </c>
      <c r="X221" s="99">
        <f t="shared" si="87"/>
        <v>9.9112892839885678</v>
      </c>
      <c r="Y221" s="91">
        <f t="shared" si="88"/>
        <v>2.3975529959288013</v>
      </c>
    </row>
    <row r="222" spans="1:25">
      <c r="A222" s="46">
        <f t="shared" si="75"/>
        <v>445.7218884076218</v>
      </c>
      <c r="B222" s="46">
        <f t="shared" si="76"/>
        <v>7.2</v>
      </c>
      <c r="C222" s="83">
        <f t="shared" si="93"/>
        <v>9.8550000000000004</v>
      </c>
      <c r="D222" s="87"/>
      <c r="E222" s="47">
        <f t="shared" si="73"/>
        <v>40.967282303999269</v>
      </c>
      <c r="F222" s="59">
        <f t="shared" si="89"/>
        <v>0.31600000000000017</v>
      </c>
      <c r="G222" s="59">
        <f t="shared" si="90"/>
        <v>4.159999999999954</v>
      </c>
      <c r="H222" s="59">
        <f t="shared" si="94"/>
        <v>2.079999999999977</v>
      </c>
      <c r="I222" s="59">
        <v>1</v>
      </c>
      <c r="J222" s="60">
        <f t="shared" si="77"/>
        <v>1.9985599999999861</v>
      </c>
      <c r="K222" s="104">
        <f t="shared" si="78"/>
        <v>4.1570047999999256</v>
      </c>
      <c r="L222" s="49">
        <f t="shared" si="79"/>
        <v>10104057585011.373</v>
      </c>
      <c r="M222" s="46">
        <f t="shared" si="92"/>
        <v>43.200000000000024</v>
      </c>
      <c r="N222" s="50">
        <v>216</v>
      </c>
      <c r="O222" s="71">
        <f t="shared" si="80"/>
        <v>216</v>
      </c>
      <c r="P222" s="71">
        <f t="shared" si="81"/>
        <v>1</v>
      </c>
      <c r="Q222" s="51">
        <v>1</v>
      </c>
      <c r="R222" s="62">
        <f t="shared" si="82"/>
        <v>1</v>
      </c>
      <c r="S222" s="70">
        <f t="shared" si="74"/>
        <v>41278242816</v>
      </c>
      <c r="T222" s="70">
        <f t="shared" si="83"/>
        <v>8916100448256</v>
      </c>
      <c r="U222" s="70">
        <f t="shared" si="84"/>
        <v>101040575850113.73</v>
      </c>
      <c r="V222" s="70">
        <f t="shared" si="85"/>
        <v>505202879250568.62</v>
      </c>
      <c r="W222" s="70">
        <f t="shared" si="86"/>
        <v>16580.854248763531</v>
      </c>
      <c r="X222" s="99">
        <f t="shared" si="87"/>
        <v>11.332372984859921</v>
      </c>
      <c r="Y222" s="91">
        <f t="shared" si="88"/>
        <v>2.7260909068135124</v>
      </c>
    </row>
    <row r="223" spans="1:25">
      <c r="A223" s="46">
        <f t="shared" si="75"/>
        <v>461.4402368567516</v>
      </c>
      <c r="B223" s="46">
        <f t="shared" si="76"/>
        <v>7.2333333333333334</v>
      </c>
      <c r="C223" s="83">
        <f t="shared" si="93"/>
        <v>9.8550000000000004</v>
      </c>
      <c r="D223" s="87"/>
      <c r="E223" s="47">
        <f t="shared" si="73"/>
        <v>41.195828130749256</v>
      </c>
      <c r="F223" s="59">
        <f t="shared" si="89"/>
        <v>0.31700000000000017</v>
      </c>
      <c r="G223" s="59">
        <f t="shared" si="90"/>
        <v>4.1699999999999537</v>
      </c>
      <c r="H223" s="59">
        <f t="shared" si="94"/>
        <v>2.0849999999999769</v>
      </c>
      <c r="I223" s="59">
        <v>1</v>
      </c>
      <c r="J223" s="60">
        <f t="shared" si="77"/>
        <v>2.0048899999999859</v>
      </c>
      <c r="K223" s="104">
        <f t="shared" si="78"/>
        <v>4.1801956499999244</v>
      </c>
      <c r="L223" s="49">
        <f t="shared" si="79"/>
        <v>11606514326697.883</v>
      </c>
      <c r="M223" s="46">
        <f t="shared" si="92"/>
        <v>43.400000000000027</v>
      </c>
      <c r="N223" s="50">
        <v>217</v>
      </c>
      <c r="O223" s="71">
        <f t="shared" si="80"/>
        <v>217</v>
      </c>
      <c r="P223" s="71">
        <f t="shared" si="81"/>
        <v>1</v>
      </c>
      <c r="Q223" s="51">
        <v>1</v>
      </c>
      <c r="R223" s="62">
        <f t="shared" si="82"/>
        <v>1</v>
      </c>
      <c r="S223" s="70">
        <f t="shared" si="74"/>
        <v>41278242816</v>
      </c>
      <c r="T223" s="70">
        <f t="shared" si="83"/>
        <v>8957378691072</v>
      </c>
      <c r="U223" s="70">
        <f t="shared" si="84"/>
        <v>116065143266978.83</v>
      </c>
      <c r="V223" s="70">
        <f t="shared" si="85"/>
        <v>580325716334894.12</v>
      </c>
      <c r="W223" s="70">
        <f t="shared" si="86"/>
        <v>17180.958152299718</v>
      </c>
      <c r="X223" s="99">
        <f t="shared" si="87"/>
        <v>12.957489827092305</v>
      </c>
      <c r="Y223" s="91">
        <f t="shared" si="88"/>
        <v>3.0997328622866105</v>
      </c>
    </row>
    <row r="224" spans="1:25">
      <c r="A224" s="46">
        <f t="shared" si="75"/>
        <v>477.71289166685216</v>
      </c>
      <c r="B224" s="46">
        <f t="shared" si="76"/>
        <v>7.2666666666666666</v>
      </c>
      <c r="C224" s="83">
        <f t="shared" si="93"/>
        <v>9.8550000000000004</v>
      </c>
      <c r="D224" s="87"/>
      <c r="E224" s="47">
        <f t="shared" si="73"/>
        <v>41.425409717999244</v>
      </c>
      <c r="F224" s="59">
        <f t="shared" si="89"/>
        <v>0.31800000000000017</v>
      </c>
      <c r="G224" s="59">
        <f t="shared" si="90"/>
        <v>4.1799999999999535</v>
      </c>
      <c r="H224" s="59">
        <f t="shared" si="94"/>
        <v>2.0899999999999768</v>
      </c>
      <c r="I224" s="59">
        <v>1</v>
      </c>
      <c r="J224" s="60">
        <f t="shared" si="77"/>
        <v>2.0112399999999857</v>
      </c>
      <c r="K224" s="104">
        <f t="shared" si="78"/>
        <v>4.2034915999999232</v>
      </c>
      <c r="L224" s="49">
        <f t="shared" si="79"/>
        <v>13332383914327.375</v>
      </c>
      <c r="M224" s="46">
        <f t="shared" si="92"/>
        <v>43.600000000000023</v>
      </c>
      <c r="N224" s="50">
        <v>218</v>
      </c>
      <c r="O224" s="71">
        <f t="shared" si="80"/>
        <v>218</v>
      </c>
      <c r="P224" s="71">
        <f t="shared" si="81"/>
        <v>1</v>
      </c>
      <c r="Q224" s="51">
        <v>1</v>
      </c>
      <c r="R224" s="62">
        <f t="shared" si="82"/>
        <v>1</v>
      </c>
      <c r="S224" s="70">
        <f t="shared" si="74"/>
        <v>41278242816</v>
      </c>
      <c r="T224" s="70">
        <f t="shared" si="83"/>
        <v>8998656933888</v>
      </c>
      <c r="U224" s="70">
        <f t="shared" si="84"/>
        <v>133323839143273.75</v>
      </c>
      <c r="V224" s="70">
        <f t="shared" si="85"/>
        <v>666619195716368.75</v>
      </c>
      <c r="W224" s="70">
        <f t="shared" si="86"/>
        <v>17802.767096118023</v>
      </c>
      <c r="X224" s="99">
        <f t="shared" si="87"/>
        <v>14.815970885742974</v>
      </c>
      <c r="Y224" s="91">
        <f t="shared" si="88"/>
        <v>3.5246819300752845</v>
      </c>
    </row>
    <row r="225" spans="1:25">
      <c r="A225" s="46">
        <f t="shared" si="75"/>
        <v>494.559400409528</v>
      </c>
      <c r="B225" s="46">
        <f t="shared" si="76"/>
        <v>7.3</v>
      </c>
      <c r="C225" s="83">
        <f t="shared" si="93"/>
        <v>9.8550000000000004</v>
      </c>
      <c r="D225" s="87"/>
      <c r="E225" s="47">
        <f t="shared" si="73"/>
        <v>41.65603002224924</v>
      </c>
      <c r="F225" s="59">
        <f t="shared" si="89"/>
        <v>0.31900000000000017</v>
      </c>
      <c r="G225" s="59">
        <f t="shared" si="90"/>
        <v>4.1899999999999533</v>
      </c>
      <c r="H225" s="59">
        <f t="shared" si="94"/>
        <v>2.0949999999999767</v>
      </c>
      <c r="I225" s="59">
        <v>1</v>
      </c>
      <c r="J225" s="60">
        <f t="shared" si="77"/>
        <v>2.0176099999999857</v>
      </c>
      <c r="K225" s="104">
        <f t="shared" si="78"/>
        <v>4.2268929499999226</v>
      </c>
      <c r="L225" s="49">
        <f t="shared" si="79"/>
        <v>15314887470576.785</v>
      </c>
      <c r="M225" s="46">
        <f t="shared" si="92"/>
        <v>43.800000000000026</v>
      </c>
      <c r="N225" s="50">
        <v>219</v>
      </c>
      <c r="O225" s="71">
        <f t="shared" si="80"/>
        <v>219</v>
      </c>
      <c r="P225" s="71">
        <f t="shared" si="81"/>
        <v>1</v>
      </c>
      <c r="Q225" s="51">
        <v>1</v>
      </c>
      <c r="R225" s="62">
        <f t="shared" si="82"/>
        <v>1</v>
      </c>
      <c r="S225" s="70">
        <f t="shared" si="74"/>
        <v>41278242816</v>
      </c>
      <c r="T225" s="70">
        <f t="shared" si="83"/>
        <v>9039935176704</v>
      </c>
      <c r="U225" s="70">
        <f t="shared" si="84"/>
        <v>153148874705767.84</v>
      </c>
      <c r="V225" s="70">
        <f t="shared" si="85"/>
        <v>765744373528839.25</v>
      </c>
      <c r="W225" s="70">
        <f t="shared" si="86"/>
        <v>18447.065635275394</v>
      </c>
      <c r="X225" s="99">
        <f t="shared" si="87"/>
        <v>16.941368683752728</v>
      </c>
      <c r="Y225" s="91">
        <f t="shared" si="88"/>
        <v>4.0079956800782091</v>
      </c>
    </row>
    <row r="226" spans="1:25">
      <c r="A226" s="46">
        <f t="shared" si="75"/>
        <v>512.00000000000739</v>
      </c>
      <c r="B226" s="46">
        <f t="shared" si="76"/>
        <v>7.333333333333333</v>
      </c>
      <c r="C226" s="83">
        <f t="shared" si="93"/>
        <v>9.8550000000000004</v>
      </c>
      <c r="D226" s="87"/>
      <c r="E226" s="47">
        <f t="shared" si="73"/>
        <v>41.887691999999234</v>
      </c>
      <c r="F226" s="59">
        <f t="shared" si="89"/>
        <v>0.32000000000000017</v>
      </c>
      <c r="G226" s="59">
        <f t="shared" si="90"/>
        <v>4.1999999999999531</v>
      </c>
      <c r="H226" s="59">
        <f t="shared" si="94"/>
        <v>2.0999999999999766</v>
      </c>
      <c r="I226" s="59">
        <v>1</v>
      </c>
      <c r="J226" s="60">
        <f t="shared" si="77"/>
        <v>2.0239999999999854</v>
      </c>
      <c r="K226" s="104">
        <f t="shared" si="78"/>
        <v>4.2503999999999218</v>
      </c>
      <c r="L226" s="49">
        <f t="shared" si="79"/>
        <v>17592186044416.258</v>
      </c>
      <c r="M226" s="46">
        <f t="shared" si="92"/>
        <v>44.000000000000021</v>
      </c>
      <c r="N226" s="50">
        <v>220</v>
      </c>
      <c r="O226" s="71">
        <f t="shared" si="80"/>
        <v>220</v>
      </c>
      <c r="P226" s="71">
        <f t="shared" si="81"/>
        <v>1</v>
      </c>
      <c r="Q226" s="51">
        <v>4</v>
      </c>
      <c r="R226" s="62">
        <f t="shared" si="82"/>
        <v>1</v>
      </c>
      <c r="S226" s="70">
        <f t="shared" si="74"/>
        <v>165112971264</v>
      </c>
      <c r="T226" s="70">
        <f t="shared" si="83"/>
        <v>36324853678080</v>
      </c>
      <c r="U226" s="70">
        <f t="shared" si="84"/>
        <v>175921860444162.56</v>
      </c>
      <c r="V226" s="70">
        <f t="shared" si="85"/>
        <v>879609302220812.87</v>
      </c>
      <c r="W226" s="70">
        <f t="shared" si="86"/>
        <v>19114.666666666944</v>
      </c>
      <c r="X226" s="99">
        <f t="shared" si="87"/>
        <v>4.8430163546762328</v>
      </c>
      <c r="Y226" s="91">
        <f t="shared" si="88"/>
        <v>1.1394260198278567</v>
      </c>
    </row>
    <row r="227" spans="1:25">
      <c r="A227" s="46">
        <f t="shared" si="75"/>
        <v>530.05564100679294</v>
      </c>
      <c r="B227" s="46">
        <f t="shared" si="76"/>
        <v>7.3666666666666663</v>
      </c>
      <c r="C227" s="83">
        <f t="shared" si="93"/>
        <v>9.8550000000000004</v>
      </c>
      <c r="D227" s="87"/>
      <c r="E227" s="47">
        <f t="shared" si="73"/>
        <v>42.12039860774923</v>
      </c>
      <c r="F227" s="59">
        <f t="shared" si="89"/>
        <v>0.32100000000000017</v>
      </c>
      <c r="G227" s="59">
        <f t="shared" si="90"/>
        <v>4.2099999999999529</v>
      </c>
      <c r="H227" s="59">
        <f t="shared" si="94"/>
        <v>2.1049999999999764</v>
      </c>
      <c r="I227" s="59">
        <v>1</v>
      </c>
      <c r="J227" s="60">
        <f t="shared" si="77"/>
        <v>2.0304099999999856</v>
      </c>
      <c r="K227" s="104">
        <f t="shared" si="78"/>
        <v>4.2740130499999216</v>
      </c>
      <c r="L227" s="49">
        <f t="shared" si="79"/>
        <v>20208115170022.754</v>
      </c>
      <c r="M227" s="46">
        <f t="shared" si="92"/>
        <v>44.200000000000024</v>
      </c>
      <c r="N227" s="50">
        <v>221</v>
      </c>
      <c r="O227" s="71">
        <f t="shared" si="80"/>
        <v>221</v>
      </c>
      <c r="P227" s="71">
        <f t="shared" si="81"/>
        <v>1</v>
      </c>
      <c r="Q227" s="51">
        <v>1</v>
      </c>
      <c r="R227" s="62">
        <f t="shared" si="82"/>
        <v>1</v>
      </c>
      <c r="S227" s="70">
        <f t="shared" si="74"/>
        <v>165112971264</v>
      </c>
      <c r="T227" s="70">
        <f t="shared" si="83"/>
        <v>36489966649344</v>
      </c>
      <c r="U227" s="70">
        <f t="shared" si="84"/>
        <v>202081151700227.53</v>
      </c>
      <c r="V227" s="70">
        <f t="shared" si="85"/>
        <v>1010405758501137.7</v>
      </c>
      <c r="W227" s="70">
        <f t="shared" si="86"/>
        <v>19806.412452287164</v>
      </c>
      <c r="X227" s="99">
        <f t="shared" si="87"/>
        <v>5.537992227895348</v>
      </c>
      <c r="Y227" s="91">
        <f t="shared" si="88"/>
        <v>1.2957359191721349</v>
      </c>
    </row>
    <row r="228" spans="1:25">
      <c r="A228" s="46">
        <f t="shared" si="75"/>
        <v>548.74801281859004</v>
      </c>
      <c r="B228" s="46">
        <f t="shared" si="76"/>
        <v>7.4</v>
      </c>
      <c r="C228" s="83">
        <f t="shared" si="93"/>
        <v>9.8550000000000004</v>
      </c>
      <c r="D228" s="87"/>
      <c r="E228" s="47">
        <f t="shared" si="73"/>
        <v>42.354152801999213</v>
      </c>
      <c r="F228" s="59">
        <f t="shared" si="89"/>
        <v>0.32200000000000017</v>
      </c>
      <c r="G228" s="59">
        <f t="shared" si="90"/>
        <v>4.2199999999999527</v>
      </c>
      <c r="H228" s="59">
        <f t="shared" si="94"/>
        <v>2.1099999999999763</v>
      </c>
      <c r="I228" s="59">
        <v>1</v>
      </c>
      <c r="J228" s="60">
        <f t="shared" si="77"/>
        <v>2.0368399999999851</v>
      </c>
      <c r="K228" s="104">
        <f t="shared" si="78"/>
        <v>4.2977323999999202</v>
      </c>
      <c r="L228" s="49">
        <f t="shared" si="79"/>
        <v>23213028653395.766</v>
      </c>
      <c r="M228" s="46">
        <f t="shared" si="92"/>
        <v>44.40000000000002</v>
      </c>
      <c r="N228" s="50">
        <v>222</v>
      </c>
      <c r="O228" s="71">
        <f t="shared" si="80"/>
        <v>222</v>
      </c>
      <c r="P228" s="71">
        <f t="shared" si="81"/>
        <v>1</v>
      </c>
      <c r="Q228" s="51">
        <v>1</v>
      </c>
      <c r="R228" s="62">
        <f t="shared" si="82"/>
        <v>1</v>
      </c>
      <c r="S228" s="70">
        <f t="shared" si="74"/>
        <v>165112971264</v>
      </c>
      <c r="T228" s="70">
        <f t="shared" si="83"/>
        <v>36655079620608</v>
      </c>
      <c r="U228" s="70">
        <f t="shared" si="84"/>
        <v>232130286533957.66</v>
      </c>
      <c r="V228" s="70">
        <f t="shared" si="85"/>
        <v>1160651432669788.2</v>
      </c>
      <c r="W228" s="70">
        <f t="shared" si="86"/>
        <v>20523.175679415268</v>
      </c>
      <c r="X228" s="99">
        <f t="shared" si="87"/>
        <v>6.3328272353131307</v>
      </c>
      <c r="Y228" s="91">
        <f t="shared" si="88"/>
        <v>1.4735275828977272</v>
      </c>
    </row>
    <row r="229" spans="1:25">
      <c r="A229" s="46">
        <f t="shared" si="75"/>
        <v>568.09956969874497</v>
      </c>
      <c r="B229" s="46">
        <f t="shared" si="76"/>
        <v>7.4333333333333336</v>
      </c>
      <c r="C229" s="83">
        <f t="shared" si="93"/>
        <v>9.8550000000000004</v>
      </c>
      <c r="D229" s="87"/>
      <c r="E229" s="47">
        <f t="shared" si="73"/>
        <v>42.588957539249215</v>
      </c>
      <c r="F229" s="59">
        <f t="shared" si="89"/>
        <v>0.32300000000000018</v>
      </c>
      <c r="G229" s="59">
        <f t="shared" si="90"/>
        <v>4.2299999999999525</v>
      </c>
      <c r="H229" s="59">
        <f t="shared" si="94"/>
        <v>2.1149999999999762</v>
      </c>
      <c r="I229" s="59">
        <v>1</v>
      </c>
      <c r="J229" s="60">
        <f t="shared" si="77"/>
        <v>2.0432899999999852</v>
      </c>
      <c r="K229" s="104">
        <f t="shared" si="78"/>
        <v>4.3215583499999202</v>
      </c>
      <c r="L229" s="49">
        <f t="shared" si="79"/>
        <v>26664767828654.762</v>
      </c>
      <c r="M229" s="46">
        <f t="shared" si="92"/>
        <v>44.600000000000023</v>
      </c>
      <c r="N229" s="50">
        <v>223</v>
      </c>
      <c r="O229" s="71">
        <f t="shared" si="80"/>
        <v>223</v>
      </c>
      <c r="P229" s="71">
        <f t="shared" si="81"/>
        <v>1</v>
      </c>
      <c r="Q229" s="51">
        <v>1</v>
      </c>
      <c r="R229" s="62">
        <f t="shared" si="82"/>
        <v>1</v>
      </c>
      <c r="S229" s="70">
        <f t="shared" si="74"/>
        <v>165112971264</v>
      </c>
      <c r="T229" s="70">
        <f t="shared" si="83"/>
        <v>36820192591872</v>
      </c>
      <c r="U229" s="70">
        <f t="shared" si="84"/>
        <v>266647678286547.62</v>
      </c>
      <c r="V229" s="70">
        <f t="shared" si="85"/>
        <v>1333238391432738</v>
      </c>
      <c r="W229" s="70">
        <f t="shared" si="86"/>
        <v>21265.860559056357</v>
      </c>
      <c r="X229" s="99">
        <f t="shared" si="87"/>
        <v>7.2418871145559862</v>
      </c>
      <c r="Y229" s="91">
        <f t="shared" si="88"/>
        <v>1.6757582631173127</v>
      </c>
    </row>
    <row r="230" spans="1:25">
      <c r="A230" s="46">
        <f t="shared" si="75"/>
        <v>588.1335577584905</v>
      </c>
      <c r="B230" s="46">
        <f t="shared" si="76"/>
        <v>7.4666666666666668</v>
      </c>
      <c r="C230" s="83">
        <f t="shared" si="93"/>
        <v>9.8550000000000004</v>
      </c>
      <c r="D230" s="87"/>
      <c r="E230" s="47">
        <f t="shared" si="73"/>
        <v>42.824815775999205</v>
      </c>
      <c r="F230" s="59">
        <f t="shared" si="89"/>
        <v>0.32400000000000018</v>
      </c>
      <c r="G230" s="59">
        <f t="shared" si="90"/>
        <v>4.2399999999999523</v>
      </c>
      <c r="H230" s="59">
        <f t="shared" si="94"/>
        <v>2.1199999999999761</v>
      </c>
      <c r="I230" s="59">
        <v>1</v>
      </c>
      <c r="J230" s="60">
        <f t="shared" si="77"/>
        <v>2.0497599999999849</v>
      </c>
      <c r="K230" s="104">
        <f t="shared" si="78"/>
        <v>4.3454911999999188</v>
      </c>
      <c r="L230" s="49">
        <f t="shared" si="79"/>
        <v>30629774941153.586</v>
      </c>
      <c r="M230" s="46">
        <f t="shared" si="92"/>
        <v>44.800000000000026</v>
      </c>
      <c r="N230" s="50">
        <v>224</v>
      </c>
      <c r="O230" s="71">
        <f t="shared" si="80"/>
        <v>224</v>
      </c>
      <c r="P230" s="71">
        <f t="shared" si="81"/>
        <v>1</v>
      </c>
      <c r="Q230" s="51">
        <v>1</v>
      </c>
      <c r="R230" s="62">
        <f t="shared" si="82"/>
        <v>1</v>
      </c>
      <c r="S230" s="70">
        <f t="shared" si="74"/>
        <v>165112971264</v>
      </c>
      <c r="T230" s="70">
        <f t="shared" si="83"/>
        <v>36985305563136</v>
      </c>
      <c r="U230" s="70">
        <f t="shared" si="84"/>
        <v>306297749411535.87</v>
      </c>
      <c r="V230" s="70">
        <f t="shared" si="85"/>
        <v>1531488747057679.2</v>
      </c>
      <c r="W230" s="70">
        <f t="shared" si="86"/>
        <v>22035.403964018111</v>
      </c>
      <c r="X230" s="99">
        <f t="shared" si="87"/>
        <v>8.2816065663880583</v>
      </c>
      <c r="Y230" s="91">
        <f t="shared" si="88"/>
        <v>1.9057929668315088</v>
      </c>
    </row>
    <row r="231" spans="1:25">
      <c r="A231" s="46">
        <f t="shared" si="75"/>
        <v>608.87404288140226</v>
      </c>
      <c r="B231" s="46">
        <f t="shared" si="76"/>
        <v>7.5</v>
      </c>
      <c r="C231" s="83">
        <f t="shared" si="93"/>
        <v>9.8550000000000004</v>
      </c>
      <c r="D231" s="87"/>
      <c r="E231" s="47">
        <f t="shared" si="73"/>
        <v>43.061730468749211</v>
      </c>
      <c r="F231" s="59">
        <f t="shared" si="89"/>
        <v>0.32500000000000018</v>
      </c>
      <c r="G231" s="59">
        <f t="shared" si="90"/>
        <v>4.249999999999952</v>
      </c>
      <c r="H231" s="59">
        <f t="shared" si="94"/>
        <v>2.124999999999976</v>
      </c>
      <c r="I231" s="59">
        <v>1</v>
      </c>
      <c r="J231" s="60">
        <f t="shared" si="77"/>
        <v>2.0562499999999853</v>
      </c>
      <c r="K231" s="104">
        <f t="shared" si="78"/>
        <v>4.3695312499999197</v>
      </c>
      <c r="L231" s="49">
        <f t="shared" si="79"/>
        <v>35184372088832.539</v>
      </c>
      <c r="M231" s="46">
        <f t="shared" si="92"/>
        <v>45.000000000000028</v>
      </c>
      <c r="N231" s="50">
        <v>225</v>
      </c>
      <c r="O231" s="71">
        <f t="shared" si="80"/>
        <v>225</v>
      </c>
      <c r="P231" s="71">
        <f t="shared" si="81"/>
        <v>1</v>
      </c>
      <c r="Q231" s="51">
        <v>1</v>
      </c>
      <c r="R231" s="62">
        <f t="shared" si="82"/>
        <v>1</v>
      </c>
      <c r="S231" s="70">
        <f t="shared" si="74"/>
        <v>165112971264</v>
      </c>
      <c r="T231" s="70">
        <f t="shared" si="83"/>
        <v>37150418534400</v>
      </c>
      <c r="U231" s="70">
        <f t="shared" si="84"/>
        <v>351843720888325.37</v>
      </c>
      <c r="V231" s="70">
        <f t="shared" si="85"/>
        <v>1759218604441627</v>
      </c>
      <c r="W231" s="70">
        <f t="shared" si="86"/>
        <v>22832.776608052583</v>
      </c>
      <c r="X231" s="99">
        <f t="shared" si="87"/>
        <v>9.4707875380335302</v>
      </c>
      <c r="Y231" s="91">
        <f t="shared" si="88"/>
        <v>2.1674607632188705</v>
      </c>
    </row>
    <row r="232" spans="1:25">
      <c r="A232" s="46">
        <f t="shared" si="75"/>
        <v>630.34593963260659</v>
      </c>
      <c r="B232" s="46">
        <f t="shared" si="76"/>
        <v>7.5333333333333332</v>
      </c>
      <c r="C232" s="83">
        <f t="shared" si="93"/>
        <v>9.8550000000000004</v>
      </c>
      <c r="D232" s="87"/>
      <c r="E232" s="47">
        <f t="shared" si="73"/>
        <v>43.299704573999193</v>
      </c>
      <c r="F232" s="59">
        <f t="shared" si="89"/>
        <v>0.32600000000000018</v>
      </c>
      <c r="G232" s="59">
        <f t="shared" si="90"/>
        <v>4.2599999999999518</v>
      </c>
      <c r="H232" s="59">
        <f t="shared" ref="H232:H247" si="95">H231+0.5%</f>
        <v>2.1299999999999759</v>
      </c>
      <c r="I232" s="59">
        <v>1</v>
      </c>
      <c r="J232" s="60">
        <f t="shared" si="77"/>
        <v>2.0627599999999848</v>
      </c>
      <c r="K232" s="104">
        <f t="shared" si="78"/>
        <v>4.3936787999999183</v>
      </c>
      <c r="L232" s="49">
        <f t="shared" si="79"/>
        <v>40416230340045.523</v>
      </c>
      <c r="M232" s="46">
        <f t="shared" si="92"/>
        <v>45.200000000000024</v>
      </c>
      <c r="N232" s="50">
        <v>226</v>
      </c>
      <c r="O232" s="71">
        <f t="shared" si="80"/>
        <v>226</v>
      </c>
      <c r="P232" s="71">
        <f t="shared" si="81"/>
        <v>1</v>
      </c>
      <c r="Q232" s="51">
        <v>1</v>
      </c>
      <c r="R232" s="62">
        <f t="shared" si="82"/>
        <v>1</v>
      </c>
      <c r="S232" s="70">
        <f t="shared" si="74"/>
        <v>165112971264</v>
      </c>
      <c r="T232" s="70">
        <f t="shared" si="83"/>
        <v>37315531505664</v>
      </c>
      <c r="U232" s="70">
        <f t="shared" si="84"/>
        <v>404162303400455.25</v>
      </c>
      <c r="V232" s="70">
        <f t="shared" si="85"/>
        <v>2020811517002276.2</v>
      </c>
      <c r="W232" s="70">
        <f t="shared" si="86"/>
        <v>23658.984267543834</v>
      </c>
      <c r="X232" s="99">
        <f t="shared" si="87"/>
        <v>10.830940551901527</v>
      </c>
      <c r="Y232" s="91">
        <f t="shared" si="88"/>
        <v>2.4651188775797013</v>
      </c>
    </row>
    <row r="233" spans="1:25">
      <c r="A233" s="46">
        <f t="shared" si="75"/>
        <v>652.57504118747204</v>
      </c>
      <c r="B233" s="46">
        <f t="shared" si="76"/>
        <v>7.5666666666666664</v>
      </c>
      <c r="C233" s="83">
        <f t="shared" si="93"/>
        <v>9.8550000000000004</v>
      </c>
      <c r="D233" s="87"/>
      <c r="E233" s="47">
        <f t="shared" si="73"/>
        <v>43.538741048249186</v>
      </c>
      <c r="F233" s="59">
        <f t="shared" si="89"/>
        <v>0.32700000000000018</v>
      </c>
      <c r="G233" s="59">
        <f t="shared" si="90"/>
        <v>4.2699999999999516</v>
      </c>
      <c r="H233" s="59">
        <f t="shared" si="95"/>
        <v>2.1349999999999758</v>
      </c>
      <c r="I233" s="59">
        <v>1</v>
      </c>
      <c r="J233" s="60">
        <f t="shared" si="77"/>
        <v>2.0692899999999845</v>
      </c>
      <c r="K233" s="104">
        <f t="shared" si="78"/>
        <v>4.4179341499999172</v>
      </c>
      <c r="L233" s="49">
        <f t="shared" si="79"/>
        <v>46426057306791.555</v>
      </c>
      <c r="M233" s="46">
        <f t="shared" si="92"/>
        <v>45.400000000000027</v>
      </c>
      <c r="N233" s="50">
        <v>227</v>
      </c>
      <c r="O233" s="71">
        <f t="shared" si="80"/>
        <v>227</v>
      </c>
      <c r="P233" s="71">
        <f t="shared" si="81"/>
        <v>1</v>
      </c>
      <c r="Q233" s="51">
        <v>1</v>
      </c>
      <c r="R233" s="62">
        <f t="shared" si="82"/>
        <v>1</v>
      </c>
      <c r="S233" s="70">
        <f t="shared" si="74"/>
        <v>165112971264</v>
      </c>
      <c r="T233" s="70">
        <f t="shared" si="83"/>
        <v>37480644476928</v>
      </c>
      <c r="U233" s="70">
        <f t="shared" si="84"/>
        <v>464260573067915.56</v>
      </c>
      <c r="V233" s="70">
        <f t="shared" si="85"/>
        <v>2321302865339577.5</v>
      </c>
      <c r="W233" s="70">
        <f t="shared" si="86"/>
        <v>24515.069047276029</v>
      </c>
      <c r="X233" s="99">
        <f t="shared" si="87"/>
        <v>12.386675297264457</v>
      </c>
      <c r="Y233" s="91">
        <f t="shared" si="88"/>
        <v>2.8037256502034302</v>
      </c>
    </row>
    <row r="234" spans="1:25">
      <c r="A234" s="46">
        <f t="shared" si="75"/>
        <v>675.58805031573195</v>
      </c>
      <c r="B234" s="46">
        <f t="shared" si="76"/>
        <v>7.6</v>
      </c>
      <c r="C234" s="83">
        <f t="shared" si="93"/>
        <v>9.8550000000000004</v>
      </c>
      <c r="D234" s="87"/>
      <c r="E234" s="47">
        <f t="shared" si="73"/>
        <v>43.778842847999186</v>
      </c>
      <c r="F234" s="59">
        <f t="shared" si="89"/>
        <v>0.32800000000000018</v>
      </c>
      <c r="G234" s="59">
        <f t="shared" si="90"/>
        <v>4.2799999999999514</v>
      </c>
      <c r="H234" s="59">
        <f t="shared" si="95"/>
        <v>2.1399999999999757</v>
      </c>
      <c r="I234" s="59">
        <v>1</v>
      </c>
      <c r="J234" s="60">
        <f t="shared" si="77"/>
        <v>2.0758399999999848</v>
      </c>
      <c r="K234" s="104">
        <f t="shared" si="78"/>
        <v>4.4422975999999172</v>
      </c>
      <c r="L234" s="49">
        <f t="shared" si="79"/>
        <v>53329535657309.531</v>
      </c>
      <c r="M234" s="46">
        <f t="shared" si="92"/>
        <v>45.600000000000023</v>
      </c>
      <c r="N234" s="50">
        <v>228</v>
      </c>
      <c r="O234" s="71">
        <f t="shared" si="80"/>
        <v>228</v>
      </c>
      <c r="P234" s="71">
        <f t="shared" si="81"/>
        <v>1</v>
      </c>
      <c r="Q234" s="51">
        <v>1</v>
      </c>
      <c r="R234" s="62">
        <f t="shared" si="82"/>
        <v>1</v>
      </c>
      <c r="S234" s="70">
        <f t="shared" si="74"/>
        <v>165112971264</v>
      </c>
      <c r="T234" s="70">
        <f t="shared" si="83"/>
        <v>37645757448192</v>
      </c>
      <c r="U234" s="70">
        <f t="shared" si="84"/>
        <v>533295356573095.31</v>
      </c>
      <c r="V234" s="70">
        <f t="shared" si="85"/>
        <v>2666476782865476.5</v>
      </c>
      <c r="W234" s="70">
        <f t="shared" si="86"/>
        <v>25402.110691871523</v>
      </c>
      <c r="X234" s="99">
        <f t="shared" si="87"/>
        <v>14.166147601280571</v>
      </c>
      <c r="Y234" s="91">
        <f t="shared" si="88"/>
        <v>3.1889235879381053</v>
      </c>
    </row>
    <row r="235" spans="1:25">
      <c r="A235" s="46">
        <f t="shared" si="75"/>
        <v>699.41261145826104</v>
      </c>
      <c r="B235" s="46">
        <f t="shared" si="76"/>
        <v>7.6333333333333337</v>
      </c>
      <c r="C235" s="83">
        <f t="shared" si="93"/>
        <v>9.8550000000000004</v>
      </c>
      <c r="D235" s="87"/>
      <c r="E235" s="47">
        <f t="shared" si="73"/>
        <v>44.020012929749171</v>
      </c>
      <c r="F235" s="59">
        <f t="shared" si="89"/>
        <v>0.32900000000000018</v>
      </c>
      <c r="G235" s="59">
        <f t="shared" si="90"/>
        <v>4.2899999999999512</v>
      </c>
      <c r="H235" s="59">
        <f t="shared" si="95"/>
        <v>2.1449999999999756</v>
      </c>
      <c r="I235" s="59">
        <v>1</v>
      </c>
      <c r="J235" s="60">
        <f t="shared" si="77"/>
        <v>2.0824099999999843</v>
      </c>
      <c r="K235" s="104">
        <f t="shared" si="78"/>
        <v>4.4667694499999158</v>
      </c>
      <c r="L235" s="49">
        <f t="shared" si="79"/>
        <v>61259549882307.187</v>
      </c>
      <c r="M235" s="46">
        <f t="shared" si="92"/>
        <v>45.800000000000026</v>
      </c>
      <c r="N235" s="50">
        <v>229</v>
      </c>
      <c r="O235" s="71">
        <f t="shared" si="80"/>
        <v>229</v>
      </c>
      <c r="P235" s="71">
        <f t="shared" si="81"/>
        <v>1</v>
      </c>
      <c r="Q235" s="51">
        <v>1</v>
      </c>
      <c r="R235" s="62">
        <f t="shared" si="82"/>
        <v>1</v>
      </c>
      <c r="S235" s="70">
        <f t="shared" si="74"/>
        <v>165112971264</v>
      </c>
      <c r="T235" s="70">
        <f t="shared" si="83"/>
        <v>37810870419456</v>
      </c>
      <c r="U235" s="70">
        <f t="shared" si="84"/>
        <v>612595498823071.87</v>
      </c>
      <c r="V235" s="70">
        <f t="shared" si="85"/>
        <v>3062977494115359.5</v>
      </c>
      <c r="W235" s="70">
        <f t="shared" si="86"/>
        <v>26321.227944545892</v>
      </c>
      <c r="X235" s="99">
        <f t="shared" si="87"/>
        <v>16.201570924636904</v>
      </c>
      <c r="Y235" s="91">
        <f t="shared" si="88"/>
        <v>3.6271339065053403</v>
      </c>
    </row>
    <row r="236" spans="1:25">
      <c r="A236" s="46">
        <f t="shared" si="75"/>
        <v>724.07734393503563</v>
      </c>
      <c r="B236" s="46">
        <f t="shared" si="76"/>
        <v>7.666666666666667</v>
      </c>
      <c r="C236" s="83">
        <f t="shared" si="93"/>
        <v>9.8550000000000004</v>
      </c>
      <c r="D236" s="87"/>
      <c r="E236" s="47">
        <f t="shared" si="73"/>
        <v>44.262254249999167</v>
      </c>
      <c r="F236" s="59">
        <f t="shared" si="89"/>
        <v>0.33000000000000018</v>
      </c>
      <c r="G236" s="59">
        <f t="shared" si="90"/>
        <v>4.299999999999951</v>
      </c>
      <c r="H236" s="59">
        <f t="shared" si="95"/>
        <v>2.1499999999999755</v>
      </c>
      <c r="I236" s="59">
        <v>1</v>
      </c>
      <c r="J236" s="60">
        <f t="shared" si="77"/>
        <v>2.0889999999999844</v>
      </c>
      <c r="K236" s="104">
        <f t="shared" si="78"/>
        <v>4.4913499999999154</v>
      </c>
      <c r="L236" s="49">
        <f t="shared" si="79"/>
        <v>70368744177665.078</v>
      </c>
      <c r="M236" s="46">
        <f t="shared" si="92"/>
        <v>46.000000000000021</v>
      </c>
      <c r="N236" s="50">
        <v>230</v>
      </c>
      <c r="O236" s="71">
        <f t="shared" si="80"/>
        <v>230</v>
      </c>
      <c r="P236" s="71">
        <f t="shared" si="81"/>
        <v>1</v>
      </c>
      <c r="Q236" s="51">
        <v>4</v>
      </c>
      <c r="R236" s="62">
        <f t="shared" si="82"/>
        <v>1</v>
      </c>
      <c r="S236" s="70">
        <f t="shared" si="74"/>
        <v>660451885056</v>
      </c>
      <c r="T236" s="70">
        <f t="shared" si="83"/>
        <v>151903933562880</v>
      </c>
      <c r="U236" s="70">
        <f t="shared" si="84"/>
        <v>703687441776650.75</v>
      </c>
      <c r="V236" s="70">
        <f t="shared" si="85"/>
        <v>3518437208883254</v>
      </c>
      <c r="W236" s="70">
        <f t="shared" si="86"/>
        <v>27273.57995488634</v>
      </c>
      <c r="X236" s="99">
        <f t="shared" si="87"/>
        <v>4.6324504262120527</v>
      </c>
      <c r="Y236" s="91">
        <f t="shared" si="88"/>
        <v>1.0314160388774289</v>
      </c>
    </row>
    <row r="237" spans="1:25">
      <c r="A237" s="46">
        <f t="shared" si="75"/>
        <v>749.61187632417182</v>
      </c>
      <c r="B237" s="46">
        <f t="shared" si="76"/>
        <v>7.7</v>
      </c>
      <c r="C237" s="83">
        <f t="shared" si="93"/>
        <v>9.8550000000000004</v>
      </c>
      <c r="D237" s="87"/>
      <c r="E237" s="47">
        <f t="shared" si="73"/>
        <v>44.505569765249156</v>
      </c>
      <c r="F237" s="59">
        <f t="shared" si="89"/>
        <v>0.33100000000000018</v>
      </c>
      <c r="G237" s="59">
        <f t="shared" si="90"/>
        <v>4.3099999999999508</v>
      </c>
      <c r="H237" s="59">
        <f t="shared" si="95"/>
        <v>2.1549999999999754</v>
      </c>
      <c r="I237" s="59">
        <v>1</v>
      </c>
      <c r="J237" s="60">
        <f t="shared" si="77"/>
        <v>2.0956099999999842</v>
      </c>
      <c r="K237" s="104">
        <f t="shared" si="78"/>
        <v>4.5160395499999142</v>
      </c>
      <c r="L237" s="49">
        <f t="shared" si="79"/>
        <v>80832460680091.078</v>
      </c>
      <c r="M237" s="46">
        <f t="shared" si="92"/>
        <v>46.200000000000024</v>
      </c>
      <c r="N237" s="50">
        <v>231</v>
      </c>
      <c r="O237" s="71">
        <f t="shared" si="80"/>
        <v>231</v>
      </c>
      <c r="P237" s="71">
        <f t="shared" si="81"/>
        <v>1</v>
      </c>
      <c r="Q237" s="51">
        <v>1</v>
      </c>
      <c r="R237" s="62">
        <f t="shared" si="82"/>
        <v>1</v>
      </c>
      <c r="S237" s="70">
        <f t="shared" si="74"/>
        <v>660451885056</v>
      </c>
      <c r="T237" s="70">
        <f t="shared" si="83"/>
        <v>152564385447936</v>
      </c>
      <c r="U237" s="70">
        <f t="shared" si="84"/>
        <v>808324606800910.75</v>
      </c>
      <c r="V237" s="70">
        <f t="shared" si="85"/>
        <v>4041623034004554</v>
      </c>
      <c r="W237" s="70">
        <f t="shared" si="86"/>
        <v>28260.367737421278</v>
      </c>
      <c r="X237" s="99">
        <f t="shared" si="87"/>
        <v>5.2982523046098393</v>
      </c>
      <c r="Y237" s="91">
        <f t="shared" si="88"/>
        <v>1.1732076847311801</v>
      </c>
    </row>
    <row r="238" spans="1:25">
      <c r="A238" s="46">
        <f t="shared" si="75"/>
        <v>776.04688205333571</v>
      </c>
      <c r="B238" s="46">
        <f t="shared" si="76"/>
        <v>7.7333333333333334</v>
      </c>
      <c r="C238" s="83">
        <f t="shared" si="93"/>
        <v>9.8550000000000004</v>
      </c>
      <c r="D238" s="87"/>
      <c r="E238" s="47">
        <f t="shared" si="73"/>
        <v>44.749962431999151</v>
      </c>
      <c r="F238" s="59">
        <f t="shared" si="89"/>
        <v>0.33200000000000018</v>
      </c>
      <c r="G238" s="59">
        <f t="shared" si="90"/>
        <v>4.3199999999999505</v>
      </c>
      <c r="H238" s="59">
        <f t="shared" si="95"/>
        <v>2.1599999999999753</v>
      </c>
      <c r="I238" s="59">
        <v>1</v>
      </c>
      <c r="J238" s="60">
        <f t="shared" si="77"/>
        <v>2.1022399999999841</v>
      </c>
      <c r="K238" s="104">
        <f t="shared" si="78"/>
        <v>4.540838399999914</v>
      </c>
      <c r="L238" s="49">
        <f t="shared" si="79"/>
        <v>92852114613583.141</v>
      </c>
      <c r="M238" s="46">
        <f t="shared" si="92"/>
        <v>46.400000000000027</v>
      </c>
      <c r="N238" s="50">
        <v>232</v>
      </c>
      <c r="O238" s="71">
        <f t="shared" si="80"/>
        <v>232</v>
      </c>
      <c r="P238" s="71">
        <f t="shared" si="81"/>
        <v>1</v>
      </c>
      <c r="Q238" s="51">
        <v>1</v>
      </c>
      <c r="R238" s="62">
        <f t="shared" si="82"/>
        <v>1</v>
      </c>
      <c r="S238" s="70">
        <f t="shared" si="74"/>
        <v>660451885056</v>
      </c>
      <c r="T238" s="70">
        <f t="shared" si="83"/>
        <v>153224837332992</v>
      </c>
      <c r="U238" s="70">
        <f t="shared" si="84"/>
        <v>928521146135831.37</v>
      </c>
      <c r="V238" s="70">
        <f t="shared" si="85"/>
        <v>4642605730679157</v>
      </c>
      <c r="W238" s="70">
        <f t="shared" si="86"/>
        <v>29282.835682812536</v>
      </c>
      <c r="X238" s="99">
        <f t="shared" si="87"/>
        <v>6.0598605441358462</v>
      </c>
      <c r="Y238" s="91">
        <f t="shared" si="88"/>
        <v>1.3345245988353078</v>
      </c>
    </row>
    <row r="239" spans="1:25">
      <c r="A239" s="46">
        <f t="shared" si="75"/>
        <v>803.41411624628518</v>
      </c>
      <c r="B239" s="46">
        <f t="shared" si="76"/>
        <v>7.7666666666666666</v>
      </c>
      <c r="C239" s="83">
        <f t="shared" si="93"/>
        <v>9.8550000000000004</v>
      </c>
      <c r="D239" s="87"/>
      <c r="E239" s="47">
        <f t="shared" si="73"/>
        <v>44.995435206749143</v>
      </c>
      <c r="F239" s="59">
        <f t="shared" si="89"/>
        <v>0.33300000000000018</v>
      </c>
      <c r="G239" s="59">
        <f t="shared" si="90"/>
        <v>4.3299999999999503</v>
      </c>
      <c r="H239" s="59">
        <f t="shared" si="95"/>
        <v>2.1649999999999752</v>
      </c>
      <c r="I239" s="59">
        <v>1</v>
      </c>
      <c r="J239" s="60">
        <f t="shared" si="77"/>
        <v>2.1088899999999842</v>
      </c>
      <c r="K239" s="104">
        <f t="shared" si="78"/>
        <v>4.565746849999913</v>
      </c>
      <c r="L239" s="49">
        <f t="shared" si="79"/>
        <v>106659071314619.12</v>
      </c>
      <c r="M239" s="46">
        <f t="shared" si="92"/>
        <v>46.600000000000023</v>
      </c>
      <c r="N239" s="50">
        <v>233</v>
      </c>
      <c r="O239" s="71">
        <f t="shared" si="80"/>
        <v>233</v>
      </c>
      <c r="P239" s="71">
        <f t="shared" si="81"/>
        <v>1</v>
      </c>
      <c r="Q239" s="51">
        <v>1</v>
      </c>
      <c r="R239" s="62">
        <f t="shared" si="82"/>
        <v>1</v>
      </c>
      <c r="S239" s="70">
        <f t="shared" si="74"/>
        <v>660451885056</v>
      </c>
      <c r="T239" s="70">
        <f t="shared" si="83"/>
        <v>153885289218048</v>
      </c>
      <c r="U239" s="70">
        <f t="shared" si="84"/>
        <v>1066590713146191.2</v>
      </c>
      <c r="V239" s="70">
        <f t="shared" si="85"/>
        <v>5332953565730956</v>
      </c>
      <c r="W239" s="70">
        <f t="shared" si="86"/>
        <v>30342.273123568037</v>
      </c>
      <c r="X239" s="99">
        <f t="shared" si="87"/>
        <v>6.9310765087810564</v>
      </c>
      <c r="Y239" s="91">
        <f t="shared" si="88"/>
        <v>1.5180597471761248</v>
      </c>
    </row>
    <row r="240" spans="1:25">
      <c r="A240" s="46">
        <f t="shared" si="75"/>
        <v>831.74645386879808</v>
      </c>
      <c r="B240" s="46">
        <f t="shared" si="76"/>
        <v>7.8</v>
      </c>
      <c r="C240" s="83">
        <f t="shared" si="93"/>
        <v>9.8550000000000004</v>
      </c>
      <c r="D240" s="87"/>
      <c r="E240" s="47">
        <f t="shared" si="73"/>
        <v>45.241991045999136</v>
      </c>
      <c r="F240" s="59">
        <f t="shared" si="89"/>
        <v>0.33400000000000019</v>
      </c>
      <c r="G240" s="59">
        <f t="shared" si="90"/>
        <v>4.3399999999999501</v>
      </c>
      <c r="H240" s="59">
        <f t="shared" si="95"/>
        <v>2.1699999999999751</v>
      </c>
      <c r="I240" s="59">
        <v>1</v>
      </c>
      <c r="J240" s="60">
        <f t="shared" si="77"/>
        <v>2.1155599999999839</v>
      </c>
      <c r="K240" s="104">
        <f t="shared" si="78"/>
        <v>4.5907651999999119</v>
      </c>
      <c r="L240" s="49">
        <f t="shared" si="79"/>
        <v>122519099764614.42</v>
      </c>
      <c r="M240" s="46">
        <f t="shared" si="92"/>
        <v>46.800000000000026</v>
      </c>
      <c r="N240" s="50">
        <v>234</v>
      </c>
      <c r="O240" s="71">
        <f t="shared" si="80"/>
        <v>234</v>
      </c>
      <c r="P240" s="71">
        <f t="shared" si="81"/>
        <v>1</v>
      </c>
      <c r="Q240" s="51">
        <v>1</v>
      </c>
      <c r="R240" s="62">
        <f t="shared" si="82"/>
        <v>1</v>
      </c>
      <c r="S240" s="70">
        <f t="shared" si="74"/>
        <v>660451885056</v>
      </c>
      <c r="T240" s="70">
        <f t="shared" si="83"/>
        <v>154545741103104</v>
      </c>
      <c r="U240" s="70">
        <f t="shared" si="84"/>
        <v>1225190997646144.2</v>
      </c>
      <c r="V240" s="70">
        <f t="shared" si="85"/>
        <v>6125954988230721</v>
      </c>
      <c r="W240" s="70">
        <f t="shared" si="86"/>
        <v>31440.015956240564</v>
      </c>
      <c r="X240" s="99">
        <f t="shared" si="87"/>
        <v>7.9276917558586586</v>
      </c>
      <c r="Y240" s="91">
        <f t="shared" si="88"/>
        <v>1.7268780716249243</v>
      </c>
    </row>
    <row r="241" spans="1:25">
      <c r="A241" s="46">
        <f t="shared" si="75"/>
        <v>861.07792921981707</v>
      </c>
      <c r="B241" s="46">
        <f t="shared" si="76"/>
        <v>7.833333333333333</v>
      </c>
      <c r="C241" s="83">
        <f t="shared" si="93"/>
        <v>9.8550000000000004</v>
      </c>
      <c r="D241" s="87"/>
      <c r="E241" s="47">
        <f t="shared" si="73"/>
        <v>45.489632906249135</v>
      </c>
      <c r="F241" s="59">
        <f t="shared" si="89"/>
        <v>0.33500000000000019</v>
      </c>
      <c r="G241" s="59">
        <f t="shared" si="90"/>
        <v>4.3499999999999499</v>
      </c>
      <c r="H241" s="59">
        <f t="shared" si="95"/>
        <v>2.174999999999975</v>
      </c>
      <c r="I241" s="59">
        <v>1</v>
      </c>
      <c r="J241" s="60">
        <f t="shared" si="77"/>
        <v>2.1222499999999838</v>
      </c>
      <c r="K241" s="104">
        <f t="shared" si="78"/>
        <v>4.6158937499999118</v>
      </c>
      <c r="L241" s="49">
        <f t="shared" si="79"/>
        <v>140737488355330.22</v>
      </c>
      <c r="M241" s="46">
        <f t="shared" si="92"/>
        <v>47.000000000000028</v>
      </c>
      <c r="N241" s="50">
        <v>235</v>
      </c>
      <c r="O241" s="71">
        <f t="shared" si="80"/>
        <v>235</v>
      </c>
      <c r="P241" s="71">
        <f t="shared" si="81"/>
        <v>1</v>
      </c>
      <c r="Q241" s="51">
        <v>1</v>
      </c>
      <c r="R241" s="62">
        <f t="shared" si="82"/>
        <v>1</v>
      </c>
      <c r="S241" s="70">
        <f t="shared" si="74"/>
        <v>660451885056</v>
      </c>
      <c r="T241" s="70">
        <f t="shared" si="83"/>
        <v>155206192988160</v>
      </c>
      <c r="U241" s="70">
        <f t="shared" si="84"/>
        <v>1407374883553302.2</v>
      </c>
      <c r="V241" s="70">
        <f t="shared" si="85"/>
        <v>7036874417766511</v>
      </c>
      <c r="W241" s="70">
        <f t="shared" si="86"/>
        <v>32577.448322149747</v>
      </c>
      <c r="X241" s="99">
        <f t="shared" si="87"/>
        <v>9.0677753023725334</v>
      </c>
      <c r="Y241" s="91">
        <f t="shared" si="88"/>
        <v>1.9644679434774048</v>
      </c>
    </row>
    <row r="242" spans="1:25">
      <c r="A242" s="46">
        <f t="shared" si="75"/>
        <v>891.44377681524497</v>
      </c>
      <c r="B242" s="46">
        <f t="shared" si="76"/>
        <v>7.8666666666666663</v>
      </c>
      <c r="C242" s="83">
        <f t="shared" si="93"/>
        <v>9.8550000000000004</v>
      </c>
      <c r="D242" s="87"/>
      <c r="E242" s="47">
        <f t="shared" si="73"/>
        <v>45.73836374399913</v>
      </c>
      <c r="F242" s="59">
        <f t="shared" si="89"/>
        <v>0.33600000000000019</v>
      </c>
      <c r="G242" s="59">
        <f t="shared" si="90"/>
        <v>4.3599999999999497</v>
      </c>
      <c r="H242" s="59">
        <f t="shared" si="95"/>
        <v>2.1799999999999748</v>
      </c>
      <c r="I242" s="59">
        <v>1</v>
      </c>
      <c r="J242" s="60">
        <f t="shared" si="77"/>
        <v>2.1289599999999838</v>
      </c>
      <c r="K242" s="104">
        <f t="shared" si="78"/>
        <v>4.6411327999999115</v>
      </c>
      <c r="L242" s="49">
        <f t="shared" si="79"/>
        <v>161664921360182.22</v>
      </c>
      <c r="M242" s="46">
        <f t="shared" si="92"/>
        <v>47.200000000000031</v>
      </c>
      <c r="N242" s="50">
        <v>236</v>
      </c>
      <c r="O242" s="71">
        <f t="shared" si="80"/>
        <v>236</v>
      </c>
      <c r="P242" s="71">
        <f t="shared" si="81"/>
        <v>1</v>
      </c>
      <c r="Q242" s="51">
        <v>1</v>
      </c>
      <c r="R242" s="62">
        <f t="shared" si="82"/>
        <v>1</v>
      </c>
      <c r="S242" s="70">
        <f t="shared" si="74"/>
        <v>660451885056</v>
      </c>
      <c r="T242" s="70">
        <f t="shared" si="83"/>
        <v>155866644873216</v>
      </c>
      <c r="U242" s="70">
        <f t="shared" si="84"/>
        <v>1616649213601822.2</v>
      </c>
      <c r="V242" s="70">
        <f t="shared" si="85"/>
        <v>8083246068009111</v>
      </c>
      <c r="W242" s="70">
        <f t="shared" si="86"/>
        <v>33756.004348737275</v>
      </c>
      <c r="X242" s="99">
        <f t="shared" si="87"/>
        <v>10.372002392922656</v>
      </c>
      <c r="Y242" s="91">
        <f t="shared" si="88"/>
        <v>2.2347997439165832</v>
      </c>
    </row>
    <row r="243" spans="1:25">
      <c r="A243" s="46">
        <f t="shared" si="75"/>
        <v>922.88047371350467</v>
      </c>
      <c r="B243" s="46">
        <f t="shared" si="76"/>
        <v>7.9</v>
      </c>
      <c r="C243" s="83">
        <f t="shared" si="93"/>
        <v>9.8550000000000004</v>
      </c>
      <c r="D243" s="87"/>
      <c r="E243" s="47">
        <f t="shared" si="73"/>
        <v>45.988186515749113</v>
      </c>
      <c r="F243" s="59">
        <f t="shared" si="89"/>
        <v>0.33700000000000019</v>
      </c>
      <c r="G243" s="59">
        <f t="shared" si="90"/>
        <v>4.3699999999999495</v>
      </c>
      <c r="H243" s="59">
        <f t="shared" si="95"/>
        <v>2.1849999999999747</v>
      </c>
      <c r="I243" s="59">
        <v>1</v>
      </c>
      <c r="J243" s="60">
        <f t="shared" si="77"/>
        <v>2.1356899999999834</v>
      </c>
      <c r="K243" s="104">
        <f t="shared" si="78"/>
        <v>4.6664826499999101</v>
      </c>
      <c r="L243" s="49">
        <f t="shared" si="79"/>
        <v>185704229227166.31</v>
      </c>
      <c r="M243" s="46">
        <f t="shared" si="92"/>
        <v>47.40000000000002</v>
      </c>
      <c r="N243" s="50">
        <v>237</v>
      </c>
      <c r="O243" s="71">
        <f t="shared" si="80"/>
        <v>237</v>
      </c>
      <c r="P243" s="71">
        <f t="shared" si="81"/>
        <v>1</v>
      </c>
      <c r="Q243" s="51">
        <v>1</v>
      </c>
      <c r="R243" s="62">
        <f t="shared" si="82"/>
        <v>1</v>
      </c>
      <c r="S243" s="70">
        <f t="shared" si="74"/>
        <v>660451885056</v>
      </c>
      <c r="T243" s="70">
        <f t="shared" si="83"/>
        <v>156527096758272</v>
      </c>
      <c r="U243" s="70">
        <f t="shared" si="84"/>
        <v>1857042292271663</v>
      </c>
      <c r="V243" s="70">
        <f t="shared" si="85"/>
        <v>9285211461358316</v>
      </c>
      <c r="W243" s="70">
        <f t="shared" si="86"/>
        <v>34977.169953741824</v>
      </c>
      <c r="X243" s="99">
        <f t="shared" si="87"/>
        <v>11.864030769953725</v>
      </c>
      <c r="Y243" s="91">
        <f t="shared" si="88"/>
        <v>2.5423925598338939</v>
      </c>
    </row>
    <row r="244" spans="1:25">
      <c r="A244" s="46">
        <f t="shared" si="75"/>
        <v>955.42578333370591</v>
      </c>
      <c r="B244" s="46">
        <f t="shared" si="76"/>
        <v>7.9333333333333336</v>
      </c>
      <c r="C244" s="83">
        <f t="shared" si="93"/>
        <v>9.8550000000000004</v>
      </c>
      <c r="D244" s="87"/>
      <c r="E244" s="47">
        <f t="shared" si="73"/>
        <v>46.23910417799911</v>
      </c>
      <c r="F244" s="59">
        <f t="shared" si="89"/>
        <v>0.33800000000000019</v>
      </c>
      <c r="G244" s="59">
        <f t="shared" si="90"/>
        <v>4.3799999999999493</v>
      </c>
      <c r="H244" s="59">
        <f t="shared" si="95"/>
        <v>2.1899999999999746</v>
      </c>
      <c r="I244" s="59">
        <v>1</v>
      </c>
      <c r="J244" s="60">
        <f t="shared" si="77"/>
        <v>2.1424399999999837</v>
      </c>
      <c r="K244" s="104">
        <f t="shared" si="78"/>
        <v>4.6919435999999095</v>
      </c>
      <c r="L244" s="49">
        <f t="shared" si="79"/>
        <v>213318142629238.28</v>
      </c>
      <c r="M244" s="46">
        <f t="shared" si="92"/>
        <v>47.600000000000023</v>
      </c>
      <c r="N244" s="50">
        <v>238</v>
      </c>
      <c r="O244" s="71">
        <f t="shared" si="80"/>
        <v>238</v>
      </c>
      <c r="P244" s="71">
        <f t="shared" si="81"/>
        <v>1</v>
      </c>
      <c r="Q244" s="51">
        <v>1</v>
      </c>
      <c r="R244" s="62">
        <f t="shared" si="82"/>
        <v>1</v>
      </c>
      <c r="S244" s="70">
        <f t="shared" si="74"/>
        <v>660451885056</v>
      </c>
      <c r="T244" s="70">
        <f t="shared" si="83"/>
        <v>157187548643328</v>
      </c>
      <c r="U244" s="70">
        <f t="shared" si="84"/>
        <v>2133181426292382.7</v>
      </c>
      <c r="V244" s="70">
        <f t="shared" si="85"/>
        <v>1.0665907131461914E+16</v>
      </c>
      <c r="W244" s="70">
        <f t="shared" si="86"/>
        <v>36242.48471445858</v>
      </c>
      <c r="X244" s="99">
        <f t="shared" si="87"/>
        <v>13.570931315512491</v>
      </c>
      <c r="Y244" s="91">
        <f t="shared" si="88"/>
        <v>2.8923901206981157</v>
      </c>
    </row>
    <row r="245" spans="1:25">
      <c r="A245" s="46">
        <f t="shared" si="75"/>
        <v>989.1188008190577</v>
      </c>
      <c r="B245" s="46">
        <f t="shared" si="76"/>
        <v>7.9666666666666668</v>
      </c>
      <c r="C245" s="83">
        <f t="shared" si="93"/>
        <v>9.8550000000000004</v>
      </c>
      <c r="D245" s="87"/>
      <c r="E245" s="47">
        <f t="shared" si="73"/>
        <v>46.491119687249103</v>
      </c>
      <c r="F245" s="59">
        <f t="shared" si="89"/>
        <v>0.33900000000000019</v>
      </c>
      <c r="G245" s="59">
        <f t="shared" si="90"/>
        <v>4.3899999999999491</v>
      </c>
      <c r="H245" s="59">
        <f t="shared" si="95"/>
        <v>2.1949999999999745</v>
      </c>
      <c r="I245" s="59">
        <v>1</v>
      </c>
      <c r="J245" s="60">
        <f t="shared" si="77"/>
        <v>2.1492099999999832</v>
      </c>
      <c r="K245" s="104">
        <f t="shared" si="78"/>
        <v>4.7175159499999086</v>
      </c>
      <c r="L245" s="49">
        <f t="shared" si="79"/>
        <v>245038199529228.87</v>
      </c>
      <c r="M245" s="46">
        <f t="shared" si="92"/>
        <v>47.800000000000026</v>
      </c>
      <c r="N245" s="50">
        <v>239</v>
      </c>
      <c r="O245" s="71">
        <f t="shared" si="80"/>
        <v>239</v>
      </c>
      <c r="P245" s="71">
        <f t="shared" si="81"/>
        <v>1</v>
      </c>
      <c r="Q245" s="51">
        <v>1</v>
      </c>
      <c r="R245" s="62">
        <f t="shared" si="82"/>
        <v>1</v>
      </c>
      <c r="S245" s="70">
        <f t="shared" si="74"/>
        <v>660451885056</v>
      </c>
      <c r="T245" s="70">
        <f t="shared" si="83"/>
        <v>157848000528384</v>
      </c>
      <c r="U245" s="70">
        <f t="shared" si="84"/>
        <v>2450381995292289</v>
      </c>
      <c r="V245" s="70">
        <f t="shared" si="85"/>
        <v>1.2251909976461444E+16</v>
      </c>
      <c r="W245" s="70">
        <f t="shared" si="86"/>
        <v>37553.543804430228</v>
      </c>
      <c r="X245" s="99">
        <f t="shared" si="87"/>
        <v>15.523680927790179</v>
      </c>
      <c r="Y245" s="91">
        <f t="shared" si="88"/>
        <v>3.2906472584985069</v>
      </c>
    </row>
    <row r="246" spans="1:25">
      <c r="A246" s="46">
        <f t="shared" si="75"/>
        <v>1024.0000000000164</v>
      </c>
      <c r="B246" s="46">
        <f t="shared" si="76"/>
        <v>8</v>
      </c>
      <c r="C246" s="83">
        <f t="shared" si="93"/>
        <v>9.8550000000000004</v>
      </c>
      <c r="D246" s="87"/>
      <c r="E246" s="47">
        <f t="shared" si="73"/>
        <v>46.744235999999098</v>
      </c>
      <c r="F246" s="59">
        <f t="shared" si="89"/>
        <v>0.34000000000000019</v>
      </c>
      <c r="G246" s="59">
        <f t="shared" si="90"/>
        <v>4.3999999999999488</v>
      </c>
      <c r="H246" s="59">
        <f t="shared" si="95"/>
        <v>2.1999999999999744</v>
      </c>
      <c r="I246" s="59">
        <v>1</v>
      </c>
      <c r="J246" s="60">
        <f t="shared" si="77"/>
        <v>2.1559999999999833</v>
      </c>
      <c r="K246" s="104">
        <f t="shared" si="78"/>
        <v>4.7431999999999084</v>
      </c>
      <c r="L246" s="49">
        <f t="shared" si="79"/>
        <v>281474976710660.56</v>
      </c>
      <c r="M246" s="46">
        <f t="shared" si="92"/>
        <v>48.000000000000028</v>
      </c>
      <c r="N246" s="50">
        <v>240</v>
      </c>
      <c r="O246" s="71">
        <f t="shared" si="80"/>
        <v>240</v>
      </c>
      <c r="P246" s="71">
        <f t="shared" si="81"/>
        <v>1</v>
      </c>
      <c r="Q246" s="51">
        <v>4</v>
      </c>
      <c r="R246" s="62">
        <f t="shared" si="82"/>
        <v>1</v>
      </c>
      <c r="S246" s="70">
        <f t="shared" si="74"/>
        <v>2641807540224</v>
      </c>
      <c r="T246" s="70">
        <f t="shared" si="83"/>
        <v>634033809653760</v>
      </c>
      <c r="U246" s="70">
        <f t="shared" si="84"/>
        <v>2814749767106605.5</v>
      </c>
      <c r="V246" s="70">
        <f t="shared" si="85"/>
        <v>1.4073748835533028E+16</v>
      </c>
      <c r="W246" s="70">
        <f t="shared" si="86"/>
        <v>38912.000000000626</v>
      </c>
      <c r="X246" s="99">
        <f t="shared" si="87"/>
        <v>4.4394316584532207</v>
      </c>
      <c r="Y246" s="91">
        <f t="shared" si="88"/>
        <v>0.93595708771574182</v>
      </c>
    </row>
    <row r="247" spans="1:25">
      <c r="A247" s="46">
        <f t="shared" si="75"/>
        <v>1060.1112820135877</v>
      </c>
      <c r="B247" s="46">
        <f t="shared" si="76"/>
        <v>8.0333333333333332</v>
      </c>
      <c r="C247" s="83">
        <f t="shared" si="93"/>
        <v>9.8550000000000004</v>
      </c>
      <c r="D247" s="87"/>
      <c r="E247" s="47">
        <f t="shared" si="73"/>
        <v>46.998456072749093</v>
      </c>
      <c r="F247" s="59">
        <f t="shared" si="89"/>
        <v>0.34100000000000019</v>
      </c>
      <c r="G247" s="59">
        <f t="shared" si="90"/>
        <v>4.4099999999999486</v>
      </c>
      <c r="H247" s="59">
        <f t="shared" si="95"/>
        <v>2.2049999999999743</v>
      </c>
      <c r="I247" s="59">
        <v>1</v>
      </c>
      <c r="J247" s="60">
        <f t="shared" si="77"/>
        <v>2.1628099999999835</v>
      </c>
      <c r="K247" s="104">
        <f t="shared" si="78"/>
        <v>4.7689960499999078</v>
      </c>
      <c r="L247" s="49">
        <f t="shared" si="79"/>
        <v>323329842720364.5</v>
      </c>
      <c r="M247" s="46">
        <f t="shared" si="92"/>
        <v>48.200000000000017</v>
      </c>
      <c r="N247" s="50">
        <v>241</v>
      </c>
      <c r="O247" s="71">
        <f t="shared" si="80"/>
        <v>241</v>
      </c>
      <c r="P247" s="71">
        <f t="shared" si="81"/>
        <v>1</v>
      </c>
      <c r="Q247" s="51">
        <v>1</v>
      </c>
      <c r="R247" s="62">
        <f t="shared" si="82"/>
        <v>1</v>
      </c>
      <c r="S247" s="70">
        <f t="shared" si="74"/>
        <v>2641807540224</v>
      </c>
      <c r="T247" s="70">
        <f t="shared" si="83"/>
        <v>636675617193984</v>
      </c>
      <c r="U247" s="70">
        <f t="shared" si="84"/>
        <v>3233298427203645</v>
      </c>
      <c r="V247" s="70">
        <f t="shared" si="85"/>
        <v>1.6166492136018224E+16</v>
      </c>
      <c r="W247" s="70">
        <f t="shared" si="86"/>
        <v>40319.565759250116</v>
      </c>
      <c r="X247" s="99">
        <f t="shared" si="87"/>
        <v>5.0784078106426289</v>
      </c>
      <c r="Y247" s="91">
        <f t="shared" si="88"/>
        <v>1.0648798525724774</v>
      </c>
    </row>
    <row r="248" spans="1:25">
      <c r="A248" s="46">
        <f t="shared" si="75"/>
        <v>1097.4960256371819</v>
      </c>
      <c r="B248" s="46">
        <f t="shared" si="76"/>
        <v>8.0666666666666664</v>
      </c>
      <c r="C248" s="83">
        <f t="shared" si="93"/>
        <v>9.8550000000000004</v>
      </c>
      <c r="D248" s="87"/>
      <c r="E248" s="47">
        <f t="shared" si="73"/>
        <v>47.253782861999078</v>
      </c>
      <c r="F248" s="59">
        <f t="shared" si="89"/>
        <v>0.34200000000000019</v>
      </c>
      <c r="G248" s="59">
        <f t="shared" si="90"/>
        <v>4.4199999999999484</v>
      </c>
      <c r="H248" s="59">
        <f t="shared" ref="H248:H263" si="96">H247+0.5%</f>
        <v>2.2099999999999742</v>
      </c>
      <c r="I248" s="59">
        <v>1</v>
      </c>
      <c r="J248" s="60">
        <f t="shared" si="77"/>
        <v>2.1696399999999829</v>
      </c>
      <c r="K248" s="104">
        <f t="shared" si="78"/>
        <v>4.7949043999999059</v>
      </c>
      <c r="L248" s="49">
        <f t="shared" si="79"/>
        <v>371408458454332.81</v>
      </c>
      <c r="M248" s="46">
        <f t="shared" si="92"/>
        <v>48.40000000000002</v>
      </c>
      <c r="N248" s="50">
        <v>242</v>
      </c>
      <c r="O248" s="71">
        <f t="shared" si="80"/>
        <v>242</v>
      </c>
      <c r="P248" s="71">
        <f t="shared" si="81"/>
        <v>1</v>
      </c>
      <c r="Q248" s="51">
        <v>1</v>
      </c>
      <c r="R248" s="62">
        <f t="shared" si="82"/>
        <v>1</v>
      </c>
      <c r="S248" s="70">
        <f t="shared" si="74"/>
        <v>2641807540224</v>
      </c>
      <c r="T248" s="70">
        <f t="shared" si="83"/>
        <v>639317424734208</v>
      </c>
      <c r="U248" s="70">
        <f t="shared" si="84"/>
        <v>3714084584543328</v>
      </c>
      <c r="V248" s="70">
        <f t="shared" si="85"/>
        <v>1.857042292271664E+16</v>
      </c>
      <c r="W248" s="70">
        <f t="shared" si="86"/>
        <v>41778.015375922056</v>
      </c>
      <c r="X248" s="99">
        <f t="shared" si="87"/>
        <v>5.8094530836343683</v>
      </c>
      <c r="Y248" s="91">
        <f t="shared" si="88"/>
        <v>1.2115889283703931</v>
      </c>
    </row>
    <row r="249" spans="1:25">
      <c r="A249" s="46">
        <f t="shared" si="75"/>
        <v>1136.1991393974918</v>
      </c>
      <c r="B249" s="46">
        <f t="shared" si="76"/>
        <v>8.1</v>
      </c>
      <c r="C249" s="83">
        <f t="shared" si="93"/>
        <v>9.8550000000000004</v>
      </c>
      <c r="D249" s="87"/>
      <c r="E249" s="47">
        <f t="shared" si="73"/>
        <v>47.510219324249071</v>
      </c>
      <c r="F249" s="59">
        <f t="shared" si="89"/>
        <v>0.34300000000000019</v>
      </c>
      <c r="G249" s="59">
        <f t="shared" si="90"/>
        <v>4.4299999999999482</v>
      </c>
      <c r="H249" s="59">
        <f t="shared" si="96"/>
        <v>2.2149999999999741</v>
      </c>
      <c r="I249" s="59">
        <v>1</v>
      </c>
      <c r="J249" s="60">
        <f t="shared" si="77"/>
        <v>2.1764899999999829</v>
      </c>
      <c r="K249" s="104">
        <f t="shared" si="78"/>
        <v>4.8209253499999054</v>
      </c>
      <c r="L249" s="49">
        <f t="shared" si="79"/>
        <v>426636285258476.75</v>
      </c>
      <c r="M249" s="46">
        <f t="shared" si="92"/>
        <v>48.600000000000023</v>
      </c>
      <c r="N249" s="50">
        <v>243</v>
      </c>
      <c r="O249" s="71">
        <f t="shared" si="80"/>
        <v>243</v>
      </c>
      <c r="P249" s="71">
        <f t="shared" si="81"/>
        <v>1</v>
      </c>
      <c r="Q249" s="51">
        <v>1</v>
      </c>
      <c r="R249" s="62">
        <f t="shared" si="82"/>
        <v>1</v>
      </c>
      <c r="S249" s="70">
        <f t="shared" si="74"/>
        <v>2641807540224</v>
      </c>
      <c r="T249" s="70">
        <f t="shared" si="83"/>
        <v>641959232274432</v>
      </c>
      <c r="U249" s="70">
        <f t="shared" si="84"/>
        <v>4266362852584767.5</v>
      </c>
      <c r="V249" s="70">
        <f t="shared" si="85"/>
        <v>2.1331814262923836E+16</v>
      </c>
      <c r="W249" s="70">
        <f t="shared" si="86"/>
        <v>43289.187211044438</v>
      </c>
      <c r="X249" s="99">
        <f t="shared" si="87"/>
        <v>6.6458470228229922</v>
      </c>
      <c r="Y249" s="91">
        <f t="shared" si="88"/>
        <v>1.3785417819886223</v>
      </c>
    </row>
    <row r="250" spans="1:25">
      <c r="A250" s="46">
        <f t="shared" si="75"/>
        <v>1176.267115516983</v>
      </c>
      <c r="B250" s="46">
        <f t="shared" si="76"/>
        <v>8.1333333333333329</v>
      </c>
      <c r="C250" s="83">
        <f t="shared" si="93"/>
        <v>9.8550000000000004</v>
      </c>
      <c r="D250" s="87"/>
      <c r="E250" s="47">
        <f t="shared" si="73"/>
        <v>47.767768415999058</v>
      </c>
      <c r="F250" s="59">
        <f t="shared" si="89"/>
        <v>0.34400000000000019</v>
      </c>
      <c r="G250" s="59">
        <f t="shared" si="90"/>
        <v>4.439999999999948</v>
      </c>
      <c r="H250" s="59">
        <f t="shared" si="96"/>
        <v>2.219999999999974</v>
      </c>
      <c r="I250" s="59">
        <v>1</v>
      </c>
      <c r="J250" s="60">
        <f t="shared" si="77"/>
        <v>2.1833599999999826</v>
      </c>
      <c r="K250" s="104">
        <f t="shared" si="78"/>
        <v>4.8470591999999044</v>
      </c>
      <c r="L250" s="49">
        <f t="shared" si="79"/>
        <v>490076399058458.06</v>
      </c>
      <c r="M250" s="46">
        <f t="shared" si="92"/>
        <v>48.800000000000026</v>
      </c>
      <c r="N250" s="50">
        <v>244</v>
      </c>
      <c r="O250" s="71">
        <f t="shared" si="80"/>
        <v>244</v>
      </c>
      <c r="P250" s="71">
        <f t="shared" si="81"/>
        <v>1</v>
      </c>
      <c r="Q250" s="51">
        <v>1</v>
      </c>
      <c r="R250" s="62">
        <f t="shared" si="82"/>
        <v>1</v>
      </c>
      <c r="S250" s="70">
        <f t="shared" si="74"/>
        <v>2641807540224</v>
      </c>
      <c r="T250" s="70">
        <f t="shared" si="83"/>
        <v>644601039814656</v>
      </c>
      <c r="U250" s="70">
        <f t="shared" si="84"/>
        <v>4900763990584581</v>
      </c>
      <c r="V250" s="70">
        <f t="shared" si="85"/>
        <v>2.4503819952922904E+16</v>
      </c>
      <c r="W250" s="70">
        <f t="shared" si="86"/>
        <v>44854.98600504762</v>
      </c>
      <c r="X250" s="99">
        <f t="shared" si="87"/>
        <v>7.6027863560283917</v>
      </c>
      <c r="Y250" s="91">
        <f t="shared" si="88"/>
        <v>1.5685358982264013</v>
      </c>
    </row>
    <row r="251" spans="1:25">
      <c r="A251" s="46">
        <f t="shared" si="75"/>
        <v>1217.7480857628063</v>
      </c>
      <c r="B251" s="46">
        <f t="shared" si="76"/>
        <v>8.1666666666666661</v>
      </c>
      <c r="C251" s="83">
        <f t="shared" si="93"/>
        <v>9.8550000000000004</v>
      </c>
      <c r="D251" s="87"/>
      <c r="E251" s="47">
        <f t="shared" si="73"/>
        <v>48.026433093749063</v>
      </c>
      <c r="F251" s="59">
        <f t="shared" si="89"/>
        <v>0.3450000000000002</v>
      </c>
      <c r="G251" s="59">
        <f t="shared" si="90"/>
        <v>4.4499999999999478</v>
      </c>
      <c r="H251" s="59">
        <f t="shared" si="96"/>
        <v>2.2249999999999739</v>
      </c>
      <c r="I251" s="59">
        <v>1</v>
      </c>
      <c r="J251" s="60">
        <f t="shared" si="77"/>
        <v>2.1902499999999829</v>
      </c>
      <c r="K251" s="104">
        <f t="shared" si="78"/>
        <v>4.8733062499999047</v>
      </c>
      <c r="L251" s="49">
        <f t="shared" si="79"/>
        <v>562949953421321.12</v>
      </c>
      <c r="M251" s="46">
        <f t="shared" si="92"/>
        <v>49.000000000000021</v>
      </c>
      <c r="N251" s="50">
        <v>245</v>
      </c>
      <c r="O251" s="71">
        <f t="shared" si="80"/>
        <v>245</v>
      </c>
      <c r="P251" s="71">
        <f t="shared" si="81"/>
        <v>1</v>
      </c>
      <c r="Q251" s="51">
        <v>1</v>
      </c>
      <c r="R251" s="62">
        <f t="shared" si="82"/>
        <v>1</v>
      </c>
      <c r="S251" s="70">
        <f t="shared" si="74"/>
        <v>2641807540224</v>
      </c>
      <c r="T251" s="70">
        <f t="shared" si="83"/>
        <v>647242847354880</v>
      </c>
      <c r="U251" s="70">
        <f t="shared" si="84"/>
        <v>5629499534213211</v>
      </c>
      <c r="V251" s="70">
        <f t="shared" si="85"/>
        <v>2.8147497671066056E+16</v>
      </c>
      <c r="W251" s="70">
        <f t="shared" si="86"/>
        <v>46477.385273280437</v>
      </c>
      <c r="X251" s="99">
        <f t="shared" si="87"/>
        <v>8.6976620247246768</v>
      </c>
      <c r="Y251" s="91">
        <f t="shared" si="88"/>
        <v>1.7847558882072816</v>
      </c>
    </row>
    <row r="252" spans="1:25">
      <c r="A252" s="46">
        <f t="shared" si="75"/>
        <v>1260.691879265215</v>
      </c>
      <c r="B252" s="46">
        <f t="shared" si="76"/>
        <v>8.1999999999999993</v>
      </c>
      <c r="C252" s="83">
        <f t="shared" si="93"/>
        <v>9.8550000000000004</v>
      </c>
      <c r="D252" s="87"/>
      <c r="E252" s="47">
        <f t="shared" si="73"/>
        <v>48.286216313999049</v>
      </c>
      <c r="F252" s="59">
        <f t="shared" si="89"/>
        <v>0.3460000000000002</v>
      </c>
      <c r="G252" s="59">
        <f t="shared" si="90"/>
        <v>4.4599999999999476</v>
      </c>
      <c r="H252" s="59">
        <f t="shared" si="96"/>
        <v>2.2299999999999738</v>
      </c>
      <c r="I252" s="59">
        <v>1</v>
      </c>
      <c r="J252" s="60">
        <f t="shared" si="77"/>
        <v>2.1971599999999825</v>
      </c>
      <c r="K252" s="104">
        <f t="shared" si="78"/>
        <v>4.8996667999999035</v>
      </c>
      <c r="L252" s="49">
        <f t="shared" si="79"/>
        <v>646659685440729.12</v>
      </c>
      <c r="M252" s="46">
        <f t="shared" si="92"/>
        <v>49.200000000000024</v>
      </c>
      <c r="N252" s="50">
        <v>246</v>
      </c>
      <c r="O252" s="71">
        <f t="shared" si="80"/>
        <v>246</v>
      </c>
      <c r="P252" s="71">
        <f t="shared" si="81"/>
        <v>1</v>
      </c>
      <c r="Q252" s="51">
        <v>1</v>
      </c>
      <c r="R252" s="62">
        <f t="shared" si="82"/>
        <v>1</v>
      </c>
      <c r="S252" s="70">
        <f t="shared" si="74"/>
        <v>2641807540224</v>
      </c>
      <c r="T252" s="70">
        <f t="shared" si="83"/>
        <v>649884654895104</v>
      </c>
      <c r="U252" s="70">
        <f t="shared" si="84"/>
        <v>6466596854407291</v>
      </c>
      <c r="V252" s="70">
        <f t="shared" si="85"/>
        <v>3.2332984272036456E+16</v>
      </c>
      <c r="W252" s="70">
        <f t="shared" si="86"/>
        <v>48158.429787931214</v>
      </c>
      <c r="X252" s="99">
        <f t="shared" si="87"/>
        <v>9.9503762793892179</v>
      </c>
      <c r="Y252" s="91">
        <f t="shared" si="88"/>
        <v>2.0308271328551184</v>
      </c>
    </row>
    <row r="253" spans="1:25">
      <c r="A253" s="46">
        <f t="shared" si="75"/>
        <v>1305.1500823749461</v>
      </c>
      <c r="B253" s="46">
        <f t="shared" si="76"/>
        <v>8.2333333333333325</v>
      </c>
      <c r="C253" s="83">
        <f t="shared" si="93"/>
        <v>9.8550000000000004</v>
      </c>
      <c r="D253" s="87"/>
      <c r="E253" s="47">
        <f t="shared" si="73"/>
        <v>48.547121033249034</v>
      </c>
      <c r="F253" s="59">
        <f t="shared" si="89"/>
        <v>0.3470000000000002</v>
      </c>
      <c r="G253" s="59">
        <f t="shared" si="90"/>
        <v>4.4699999999999473</v>
      </c>
      <c r="H253" s="59">
        <f t="shared" si="96"/>
        <v>2.2349999999999737</v>
      </c>
      <c r="I253" s="59">
        <v>1</v>
      </c>
      <c r="J253" s="60">
        <f t="shared" si="77"/>
        <v>2.2040899999999821</v>
      </c>
      <c r="K253" s="104">
        <f t="shared" si="78"/>
        <v>4.9261411499999017</v>
      </c>
      <c r="L253" s="49">
        <f t="shared" si="79"/>
        <v>742816916908666</v>
      </c>
      <c r="M253" s="46">
        <f t="shared" si="92"/>
        <v>49.400000000000027</v>
      </c>
      <c r="N253" s="50">
        <v>247</v>
      </c>
      <c r="O253" s="71">
        <f t="shared" si="80"/>
        <v>247</v>
      </c>
      <c r="P253" s="71">
        <f t="shared" si="81"/>
        <v>1</v>
      </c>
      <c r="Q253" s="51">
        <v>1</v>
      </c>
      <c r="R253" s="62">
        <f t="shared" si="82"/>
        <v>1</v>
      </c>
      <c r="S253" s="70">
        <f t="shared" si="74"/>
        <v>2641807540224</v>
      </c>
      <c r="T253" s="70">
        <f t="shared" si="83"/>
        <v>652526462435328</v>
      </c>
      <c r="U253" s="70">
        <f t="shared" si="84"/>
        <v>7428169169086660</v>
      </c>
      <c r="V253" s="70">
        <f t="shared" si="85"/>
        <v>3.7140845845433296E+16</v>
      </c>
      <c r="W253" s="70">
        <f t="shared" si="86"/>
        <v>49900.238149468772</v>
      </c>
      <c r="X253" s="99">
        <f t="shared" si="87"/>
        <v>11.383705637566948</v>
      </c>
      <c r="Y253" s="91">
        <f t="shared" si="88"/>
        <v>2.3108768691224317</v>
      </c>
    </row>
    <row r="254" spans="1:25">
      <c r="A254" s="46">
        <f t="shared" si="75"/>
        <v>1351.1761006314662</v>
      </c>
      <c r="B254" s="46">
        <f t="shared" si="76"/>
        <v>8.2666666666666675</v>
      </c>
      <c r="C254" s="83">
        <f t="shared" si="93"/>
        <v>9.8550000000000004</v>
      </c>
      <c r="D254" s="87"/>
      <c r="E254" s="47">
        <f t="shared" si="73"/>
        <v>48.809150207999032</v>
      </c>
      <c r="F254" s="59">
        <f t="shared" si="89"/>
        <v>0.3480000000000002</v>
      </c>
      <c r="G254" s="59">
        <f t="shared" si="90"/>
        <v>4.4799999999999471</v>
      </c>
      <c r="H254" s="59">
        <f t="shared" si="96"/>
        <v>2.2399999999999736</v>
      </c>
      <c r="I254" s="59">
        <v>1</v>
      </c>
      <c r="J254" s="60">
        <f t="shared" si="77"/>
        <v>2.2110399999999824</v>
      </c>
      <c r="K254" s="104">
        <f t="shared" si="78"/>
        <v>4.9527295999999019</v>
      </c>
      <c r="L254" s="49">
        <f t="shared" si="79"/>
        <v>853272570516953.75</v>
      </c>
      <c r="M254" s="46">
        <f t="shared" si="92"/>
        <v>49.60000000000003</v>
      </c>
      <c r="N254" s="50">
        <v>248</v>
      </c>
      <c r="O254" s="71">
        <f t="shared" si="80"/>
        <v>248</v>
      </c>
      <c r="P254" s="71">
        <f t="shared" si="81"/>
        <v>1</v>
      </c>
      <c r="Q254" s="51">
        <v>1</v>
      </c>
      <c r="R254" s="62">
        <f t="shared" si="82"/>
        <v>1</v>
      </c>
      <c r="S254" s="70">
        <f t="shared" si="74"/>
        <v>2641807540224</v>
      </c>
      <c r="T254" s="70">
        <f t="shared" si="83"/>
        <v>655168269975552</v>
      </c>
      <c r="U254" s="70">
        <f t="shared" si="84"/>
        <v>8532725705169538</v>
      </c>
      <c r="V254" s="70">
        <f t="shared" si="85"/>
        <v>4.2663628525847688E+16</v>
      </c>
      <c r="W254" s="70">
        <f t="shared" si="86"/>
        <v>51705.005450830773</v>
      </c>
      <c r="X254" s="99">
        <f t="shared" si="87"/>
        <v>13.023716343112804</v>
      </c>
      <c r="Y254" s="91">
        <f t="shared" si="88"/>
        <v>2.6296037528705507</v>
      </c>
    </row>
    <row r="255" spans="1:25">
      <c r="A255" s="46">
        <f t="shared" si="75"/>
        <v>1398.8252229165244</v>
      </c>
      <c r="B255" s="46">
        <f t="shared" si="76"/>
        <v>8.3000000000000007</v>
      </c>
      <c r="C255" s="83">
        <f t="shared" si="93"/>
        <v>9.8550000000000004</v>
      </c>
      <c r="D255" s="87"/>
      <c r="E255" s="47">
        <f t="shared" si="73"/>
        <v>49.072306794749032</v>
      </c>
      <c r="F255" s="59">
        <f t="shared" si="89"/>
        <v>0.3490000000000002</v>
      </c>
      <c r="G255" s="59">
        <f t="shared" si="90"/>
        <v>4.4899999999999469</v>
      </c>
      <c r="H255" s="59">
        <f t="shared" si="96"/>
        <v>2.2449999999999735</v>
      </c>
      <c r="I255" s="59">
        <v>1</v>
      </c>
      <c r="J255" s="60">
        <f t="shared" si="77"/>
        <v>2.2180099999999823</v>
      </c>
      <c r="K255" s="104">
        <f t="shared" si="78"/>
        <v>4.9794324499999014</v>
      </c>
      <c r="L255" s="49">
        <f t="shared" si="79"/>
        <v>980152798116916.62</v>
      </c>
      <c r="M255" s="46">
        <f t="shared" si="92"/>
        <v>49.800000000000033</v>
      </c>
      <c r="N255" s="50">
        <v>249</v>
      </c>
      <c r="O255" s="71">
        <f t="shared" si="80"/>
        <v>249</v>
      </c>
      <c r="P255" s="71">
        <f t="shared" si="81"/>
        <v>1</v>
      </c>
      <c r="Q255" s="51">
        <v>1</v>
      </c>
      <c r="R255" s="62">
        <f t="shared" si="82"/>
        <v>1</v>
      </c>
      <c r="S255" s="70">
        <f t="shared" si="74"/>
        <v>2641807540224</v>
      </c>
      <c r="T255" s="70">
        <f t="shared" si="83"/>
        <v>657810077515776</v>
      </c>
      <c r="U255" s="70">
        <f t="shared" si="84"/>
        <v>9801527981169166</v>
      </c>
      <c r="V255" s="70">
        <f t="shared" si="85"/>
        <v>4.9007639905845832E+16</v>
      </c>
      <c r="W255" s="70">
        <f t="shared" si="86"/>
        <v>53575.006037702879</v>
      </c>
      <c r="X255" s="99">
        <f t="shared" si="87"/>
        <v>14.900239926674123</v>
      </c>
      <c r="Y255" s="91">
        <f t="shared" si="88"/>
        <v>2.9923570760909546</v>
      </c>
    </row>
    <row r="256" spans="1:25">
      <c r="A256" s="46">
        <f t="shared" si="75"/>
        <v>1448.1546878700738</v>
      </c>
      <c r="B256" s="46">
        <f t="shared" si="76"/>
        <v>8.3333333333333339</v>
      </c>
      <c r="C256" s="83">
        <f t="shared" si="93"/>
        <v>9.8550000000000004</v>
      </c>
      <c r="D256" s="87"/>
      <c r="E256" s="47">
        <f t="shared" si="73"/>
        <v>49.336593749999018</v>
      </c>
      <c r="F256" s="59">
        <f t="shared" si="89"/>
        <v>0.3500000000000002</v>
      </c>
      <c r="G256" s="59">
        <f t="shared" si="90"/>
        <v>4.4999999999999467</v>
      </c>
      <c r="H256" s="59">
        <f t="shared" si="96"/>
        <v>2.2499999999999734</v>
      </c>
      <c r="I256" s="59">
        <v>1</v>
      </c>
      <c r="J256" s="60">
        <f t="shared" si="77"/>
        <v>2.2249999999999819</v>
      </c>
      <c r="K256" s="104">
        <f t="shared" si="78"/>
        <v>5.0062499999999002</v>
      </c>
      <c r="L256" s="49">
        <f t="shared" si="79"/>
        <v>1125899906842642.8</v>
      </c>
      <c r="M256" s="46">
        <f t="shared" si="92"/>
        <v>50.000000000000021</v>
      </c>
      <c r="N256" s="50">
        <v>250</v>
      </c>
      <c r="O256" s="71">
        <f t="shared" si="80"/>
        <v>250</v>
      </c>
      <c r="P256" s="71">
        <f t="shared" si="81"/>
        <v>1</v>
      </c>
      <c r="Q256" s="51">
        <v>4</v>
      </c>
      <c r="R256" s="62">
        <f t="shared" si="82"/>
        <v>1</v>
      </c>
      <c r="S256" s="70">
        <f t="shared" si="74"/>
        <v>10567230160896</v>
      </c>
      <c r="T256" s="70">
        <f t="shared" si="83"/>
        <v>2641807540224000</v>
      </c>
      <c r="U256" s="70">
        <f t="shared" si="84"/>
        <v>1.1258999068426428E+16</v>
      </c>
      <c r="V256" s="70">
        <f t="shared" si="85"/>
        <v>5.6294995342132136E+16</v>
      </c>
      <c r="W256" s="70">
        <f t="shared" si="86"/>
        <v>55512.596368352832</v>
      </c>
      <c r="X256" s="99">
        <f t="shared" si="87"/>
        <v>4.2618543921150946</v>
      </c>
      <c r="Y256" s="91">
        <f t="shared" si="88"/>
        <v>0.85130674499179615</v>
      </c>
    </row>
    <row r="257" spans="1:25">
      <c r="A257" s="46">
        <f t="shared" si="75"/>
        <v>1499.2237526483457</v>
      </c>
      <c r="B257" s="46">
        <f t="shared" si="76"/>
        <v>8.3666666666666671</v>
      </c>
      <c r="C257" s="83">
        <f t="shared" si="93"/>
        <v>9.8550000000000004</v>
      </c>
      <c r="D257" s="87"/>
      <c r="E257" s="47">
        <f t="shared" si="73"/>
        <v>49.602014030249016</v>
      </c>
      <c r="F257" s="59">
        <f t="shared" si="89"/>
        <v>0.3510000000000002</v>
      </c>
      <c r="G257" s="59">
        <f t="shared" si="90"/>
        <v>4.5099999999999465</v>
      </c>
      <c r="H257" s="59">
        <f t="shared" si="96"/>
        <v>2.2549999999999732</v>
      </c>
      <c r="I257" s="59">
        <v>1</v>
      </c>
      <c r="J257" s="60">
        <f t="shared" si="77"/>
        <v>2.2320099999999821</v>
      </c>
      <c r="K257" s="104">
        <f t="shared" si="78"/>
        <v>5.0331825499998999</v>
      </c>
      <c r="L257" s="49">
        <f t="shared" si="79"/>
        <v>1293319370881458.7</v>
      </c>
      <c r="M257" s="46">
        <f t="shared" si="92"/>
        <v>50.200000000000024</v>
      </c>
      <c r="N257" s="50">
        <v>251</v>
      </c>
      <c r="O257" s="71">
        <f t="shared" si="80"/>
        <v>251</v>
      </c>
      <c r="P257" s="71">
        <f t="shared" si="81"/>
        <v>1</v>
      </c>
      <c r="Q257" s="51">
        <v>1</v>
      </c>
      <c r="R257" s="62">
        <f t="shared" si="82"/>
        <v>1</v>
      </c>
      <c r="S257" s="70">
        <f t="shared" si="74"/>
        <v>10567230160896</v>
      </c>
      <c r="T257" s="70">
        <f t="shared" si="83"/>
        <v>2652374770384896</v>
      </c>
      <c r="U257" s="70">
        <f t="shared" si="84"/>
        <v>1.2933193708814588E+16</v>
      </c>
      <c r="V257" s="70">
        <f t="shared" si="85"/>
        <v>6.4665968544072936E+16</v>
      </c>
      <c r="W257" s="70">
        <f t="shared" si="86"/>
        <v>57520.217976608197</v>
      </c>
      <c r="X257" s="99">
        <f t="shared" si="87"/>
        <v>4.8760808062345591</v>
      </c>
      <c r="Y257" s="91">
        <f t="shared" si="88"/>
        <v>0.96878679797430678</v>
      </c>
    </row>
    <row r="258" spans="1:25">
      <c r="A258" s="46">
        <f t="shared" si="75"/>
        <v>1552.0937641066739</v>
      </c>
      <c r="B258" s="46">
        <f t="shared" si="76"/>
        <v>8.4</v>
      </c>
      <c r="C258" s="83">
        <f t="shared" si="93"/>
        <v>9.8550000000000004</v>
      </c>
      <c r="D258" s="87"/>
      <c r="E258" s="47">
        <f t="shared" si="73"/>
        <v>49.868570591999003</v>
      </c>
      <c r="F258" s="59">
        <f t="shared" si="89"/>
        <v>0.3520000000000002</v>
      </c>
      <c r="G258" s="59">
        <f t="shared" si="90"/>
        <v>4.5199999999999463</v>
      </c>
      <c r="H258" s="59">
        <f t="shared" si="96"/>
        <v>2.2599999999999731</v>
      </c>
      <c r="I258" s="59">
        <v>1</v>
      </c>
      <c r="J258" s="60">
        <f t="shared" si="77"/>
        <v>2.2390399999999819</v>
      </c>
      <c r="K258" s="104">
        <f t="shared" si="78"/>
        <v>5.0602303999998988</v>
      </c>
      <c r="L258" s="49">
        <f t="shared" si="79"/>
        <v>1485633833817332</v>
      </c>
      <c r="M258" s="46">
        <f t="shared" si="92"/>
        <v>50.400000000000027</v>
      </c>
      <c r="N258" s="50">
        <v>252</v>
      </c>
      <c r="O258" s="71">
        <f t="shared" si="80"/>
        <v>252</v>
      </c>
      <c r="P258" s="71">
        <f t="shared" si="81"/>
        <v>1</v>
      </c>
      <c r="Q258" s="51">
        <v>1</v>
      </c>
      <c r="R258" s="62">
        <f t="shared" si="82"/>
        <v>1</v>
      </c>
      <c r="S258" s="70">
        <f t="shared" si="74"/>
        <v>10567230160896</v>
      </c>
      <c r="T258" s="70">
        <f t="shared" si="83"/>
        <v>2662942000545792</v>
      </c>
      <c r="U258" s="70">
        <f t="shared" si="84"/>
        <v>1.485633833817332E+16</v>
      </c>
      <c r="V258" s="70">
        <f t="shared" si="85"/>
        <v>7.4281691690866592E+16</v>
      </c>
      <c r="W258" s="70">
        <f t="shared" si="86"/>
        <v>59600.400541696275</v>
      </c>
      <c r="X258" s="99">
        <f t="shared" si="87"/>
        <v>5.5789192311091984</v>
      </c>
      <c r="Y258" s="91">
        <f t="shared" si="88"/>
        <v>1.1025030068016883</v>
      </c>
    </row>
    <row r="259" spans="1:25">
      <c r="A259" s="46">
        <f t="shared" si="75"/>
        <v>1606.8282324925726</v>
      </c>
      <c r="B259" s="46">
        <f t="shared" si="76"/>
        <v>8.4333333333333336</v>
      </c>
      <c r="C259" s="83">
        <f t="shared" si="93"/>
        <v>9.8550000000000004</v>
      </c>
      <c r="D259" s="87"/>
      <c r="E259" s="47">
        <f t="shared" si="73"/>
        <v>50.136266391749004</v>
      </c>
      <c r="F259" s="59">
        <f t="shared" si="89"/>
        <v>0.3530000000000002</v>
      </c>
      <c r="G259" s="59">
        <f t="shared" si="90"/>
        <v>4.5299999999999461</v>
      </c>
      <c r="H259" s="59">
        <f t="shared" si="96"/>
        <v>2.264999999999973</v>
      </c>
      <c r="I259" s="59">
        <v>1</v>
      </c>
      <c r="J259" s="60">
        <f t="shared" si="77"/>
        <v>2.2460899999999819</v>
      </c>
      <c r="K259" s="104">
        <f t="shared" si="78"/>
        <v>5.0873938499998985</v>
      </c>
      <c r="L259" s="49">
        <f t="shared" si="79"/>
        <v>1706545141033907.7</v>
      </c>
      <c r="M259" s="46">
        <f t="shared" si="92"/>
        <v>50.600000000000023</v>
      </c>
      <c r="N259" s="50">
        <v>253</v>
      </c>
      <c r="O259" s="71">
        <f t="shared" si="80"/>
        <v>253</v>
      </c>
      <c r="P259" s="71">
        <f t="shared" si="81"/>
        <v>1</v>
      </c>
      <c r="Q259" s="51">
        <v>1</v>
      </c>
      <c r="R259" s="62">
        <f t="shared" si="82"/>
        <v>1</v>
      </c>
      <c r="S259" s="70">
        <f t="shared" si="74"/>
        <v>10567230160896</v>
      </c>
      <c r="T259" s="70">
        <f t="shared" si="83"/>
        <v>2673509230706688</v>
      </c>
      <c r="U259" s="70">
        <f t="shared" si="84"/>
        <v>1.7065451410339078E+16</v>
      </c>
      <c r="V259" s="70">
        <f t="shared" si="85"/>
        <v>8.5327257051695392E+16</v>
      </c>
      <c r="W259" s="70">
        <f t="shared" si="86"/>
        <v>61755.765068797882</v>
      </c>
      <c r="X259" s="99">
        <f t="shared" si="87"/>
        <v>6.3831653223161577</v>
      </c>
      <c r="Y259" s="91">
        <f t="shared" si="88"/>
        <v>1.2547024096269419</v>
      </c>
    </row>
    <row r="260" spans="1:25">
      <c r="A260" s="46">
        <f t="shared" si="75"/>
        <v>1663.4929077375984</v>
      </c>
      <c r="B260" s="46">
        <f t="shared" si="76"/>
        <v>8.4666666666666668</v>
      </c>
      <c r="C260" s="83">
        <f t="shared" si="93"/>
        <v>9.8550000000000004</v>
      </c>
      <c r="D260" s="87"/>
      <c r="E260" s="47">
        <f t="shared" si="73"/>
        <v>50.405104385998989</v>
      </c>
      <c r="F260" s="59">
        <f t="shared" si="89"/>
        <v>0.3540000000000002</v>
      </c>
      <c r="G260" s="59">
        <f t="shared" si="90"/>
        <v>4.5399999999999459</v>
      </c>
      <c r="H260" s="59">
        <f t="shared" si="96"/>
        <v>2.2699999999999729</v>
      </c>
      <c r="I260" s="59">
        <v>1</v>
      </c>
      <c r="J260" s="60">
        <f t="shared" si="77"/>
        <v>2.2531599999999816</v>
      </c>
      <c r="K260" s="104">
        <f t="shared" si="78"/>
        <v>5.1146731999998973</v>
      </c>
      <c r="L260" s="49">
        <f t="shared" si="79"/>
        <v>1960305596233833.2</v>
      </c>
      <c r="M260" s="46">
        <f t="shared" si="92"/>
        <v>50.800000000000026</v>
      </c>
      <c r="N260" s="50">
        <v>254</v>
      </c>
      <c r="O260" s="71">
        <f t="shared" si="80"/>
        <v>254</v>
      </c>
      <c r="P260" s="71">
        <f t="shared" si="81"/>
        <v>1</v>
      </c>
      <c r="Q260" s="51">
        <v>1</v>
      </c>
      <c r="R260" s="62">
        <f t="shared" si="82"/>
        <v>1</v>
      </c>
      <c r="S260" s="70">
        <f t="shared" si="74"/>
        <v>10567230160896</v>
      </c>
      <c r="T260" s="70">
        <f t="shared" si="83"/>
        <v>2684076460867584</v>
      </c>
      <c r="U260" s="70">
        <f t="shared" si="84"/>
        <v>1.9603055962338332E+16</v>
      </c>
      <c r="V260" s="70">
        <f t="shared" si="85"/>
        <v>9.8015279811691664E+16</v>
      </c>
      <c r="W260" s="70">
        <f t="shared" si="86"/>
        <v>63989.027184306287</v>
      </c>
      <c r="X260" s="99">
        <f t="shared" si="87"/>
        <v>7.3034640585469628</v>
      </c>
      <c r="Y260" s="91">
        <f t="shared" si="88"/>
        <v>1.4279434429060121</v>
      </c>
    </row>
    <row r="261" spans="1:25">
      <c r="A261" s="46">
        <f t="shared" si="75"/>
        <v>1722.1558584396371</v>
      </c>
      <c r="B261" s="46">
        <f t="shared" si="76"/>
        <v>8.5</v>
      </c>
      <c r="C261" s="83">
        <f t="shared" si="93"/>
        <v>9.8550000000000004</v>
      </c>
      <c r="D261" s="87"/>
      <c r="E261" s="47">
        <f t="shared" si="73"/>
        <v>50.675087531248977</v>
      </c>
      <c r="F261" s="59">
        <f t="shared" si="89"/>
        <v>0.3550000000000002</v>
      </c>
      <c r="G261" s="59">
        <f t="shared" si="90"/>
        <v>4.5499999999999456</v>
      </c>
      <c r="H261" s="59">
        <f t="shared" si="96"/>
        <v>2.2749999999999728</v>
      </c>
      <c r="I261" s="59">
        <v>1</v>
      </c>
      <c r="J261" s="60">
        <f t="shared" si="77"/>
        <v>2.2602499999999814</v>
      </c>
      <c r="K261" s="104">
        <f t="shared" si="78"/>
        <v>5.142068749999896</v>
      </c>
      <c r="L261" s="49">
        <f t="shared" si="79"/>
        <v>2251799813685286.5</v>
      </c>
      <c r="M261" s="46">
        <f t="shared" si="92"/>
        <v>51.000000000000028</v>
      </c>
      <c r="N261" s="50">
        <v>255</v>
      </c>
      <c r="O261" s="71">
        <f t="shared" si="80"/>
        <v>255</v>
      </c>
      <c r="P261" s="71">
        <f t="shared" si="81"/>
        <v>1</v>
      </c>
      <c r="Q261" s="51">
        <v>1</v>
      </c>
      <c r="R261" s="62">
        <f t="shared" si="82"/>
        <v>1</v>
      </c>
      <c r="S261" s="70">
        <f t="shared" si="74"/>
        <v>10567230160896</v>
      </c>
      <c r="T261" s="70">
        <f t="shared" si="83"/>
        <v>2694643691028480</v>
      </c>
      <c r="U261" s="70">
        <f t="shared" si="84"/>
        <v>2.2517998136852864E+16</v>
      </c>
      <c r="V261" s="70">
        <f t="shared" si="85"/>
        <v>1.1258999068426432E+17</v>
      </c>
      <c r="W261" s="70">
        <f t="shared" si="86"/>
        <v>66303.00054992603</v>
      </c>
      <c r="X261" s="99">
        <f t="shared" si="87"/>
        <v>8.3565772394413642</v>
      </c>
      <c r="Y261" s="91">
        <f t="shared" si="88"/>
        <v>1.6251391503549097</v>
      </c>
    </row>
    <row r="262" spans="1:25">
      <c r="A262" s="46">
        <f t="shared" si="75"/>
        <v>1782.8875536304927</v>
      </c>
      <c r="B262" s="46">
        <f t="shared" si="76"/>
        <v>8.5333333333333332</v>
      </c>
      <c r="C262" s="83">
        <f t="shared" si="93"/>
        <v>9.8550000000000004</v>
      </c>
      <c r="D262" s="87"/>
      <c r="E262" s="47">
        <f t="shared" ref="E262:E325" si="97">C262*K262*1</f>
        <v>50.946218783998972</v>
      </c>
      <c r="F262" s="59">
        <f t="shared" si="89"/>
        <v>0.35600000000000021</v>
      </c>
      <c r="G262" s="59">
        <f t="shared" si="90"/>
        <v>4.5599999999999454</v>
      </c>
      <c r="H262" s="59">
        <f t="shared" si="96"/>
        <v>2.2799999999999727</v>
      </c>
      <c r="I262" s="59">
        <v>1</v>
      </c>
      <c r="J262" s="60">
        <f t="shared" si="77"/>
        <v>2.2673599999999814</v>
      </c>
      <c r="K262" s="104">
        <f t="shared" si="78"/>
        <v>5.1695807999998955</v>
      </c>
      <c r="L262" s="49">
        <f t="shared" si="79"/>
        <v>2586638741762918.5</v>
      </c>
      <c r="M262" s="46">
        <f t="shared" si="92"/>
        <v>51.200000000000031</v>
      </c>
      <c r="N262" s="50">
        <v>256</v>
      </c>
      <c r="O262" s="71">
        <f t="shared" si="80"/>
        <v>256</v>
      </c>
      <c r="P262" s="71">
        <f t="shared" si="81"/>
        <v>1</v>
      </c>
      <c r="Q262" s="51">
        <v>1</v>
      </c>
      <c r="R262" s="62">
        <f t="shared" si="82"/>
        <v>1</v>
      </c>
      <c r="S262" s="70">
        <f t="shared" ref="S262:S325" si="98">S261*Q262</f>
        <v>10567230160896</v>
      </c>
      <c r="T262" s="70">
        <f t="shared" si="83"/>
        <v>2705210921189376</v>
      </c>
      <c r="U262" s="70">
        <f t="shared" si="84"/>
        <v>2.5866387417629184E+16</v>
      </c>
      <c r="V262" s="70">
        <f t="shared" si="85"/>
        <v>1.2933193708814592E+17</v>
      </c>
      <c r="W262" s="70">
        <f t="shared" si="86"/>
        <v>68700.600399894975</v>
      </c>
      <c r="X262" s="99">
        <f t="shared" si="87"/>
        <v>9.561689705975585</v>
      </c>
      <c r="Y262" s="91">
        <f t="shared" si="88"/>
        <v>1.849606394773011</v>
      </c>
    </row>
    <row r="263" spans="1:25">
      <c r="A263" s="46">
        <f t="shared" ref="A263:A306" si="99">POWER(POWER(2,0.05),N263-40)</f>
        <v>1845.7609474270123</v>
      </c>
      <c r="B263" s="46">
        <f t="shared" ref="B263:B326" si="100">N263/30</f>
        <v>8.5666666666666664</v>
      </c>
      <c r="C263" s="83">
        <f t="shared" si="93"/>
        <v>12.14</v>
      </c>
      <c r="D263" s="86">
        <f>1+N263/200</f>
        <v>2.2850000000000001</v>
      </c>
      <c r="E263" s="47">
        <f t="shared" si="97"/>
        <v>63.094125150998735</v>
      </c>
      <c r="F263" s="59">
        <f t="shared" si="89"/>
        <v>0.35700000000000021</v>
      </c>
      <c r="G263" s="59">
        <f t="shared" si="90"/>
        <v>4.5699999999999452</v>
      </c>
      <c r="H263" s="59">
        <f t="shared" si="96"/>
        <v>2.2849999999999726</v>
      </c>
      <c r="I263" s="59">
        <v>1</v>
      </c>
      <c r="J263" s="60">
        <f t="shared" ref="J263:J326" si="101">(1-F263)+F263*G263</f>
        <v>2.2744899999999815</v>
      </c>
      <c r="K263" s="104">
        <f t="shared" ref="K263:K326" si="102">J263*H263*I263</f>
        <v>5.1972096499998957</v>
      </c>
      <c r="L263" s="49">
        <f t="shared" ref="L263:L326" si="103">POWER($M$1,N263)</f>
        <v>2971267667634665</v>
      </c>
      <c r="M263" s="46">
        <f t="shared" si="92"/>
        <v>51.400000000000034</v>
      </c>
      <c r="N263" s="50">
        <v>257</v>
      </c>
      <c r="O263" s="71">
        <f t="shared" ref="O263:O326" si="104">$N263-P$3</f>
        <v>257</v>
      </c>
      <c r="P263" s="71">
        <f t="shared" ref="P263:P326" si="105">Q$3</f>
        <v>1</v>
      </c>
      <c r="Q263" s="51">
        <v>1</v>
      </c>
      <c r="R263" s="62">
        <f t="shared" ref="R263:R326" si="106">R$3</f>
        <v>1</v>
      </c>
      <c r="S263" s="70">
        <f t="shared" si="98"/>
        <v>10567230160896</v>
      </c>
      <c r="T263" s="70">
        <f t="shared" ref="T263:T326" si="107">O263*S263*R263</f>
        <v>2715778151350272</v>
      </c>
      <c r="U263" s="70">
        <f t="shared" ref="U263:U326" si="108">10*Q$3*P263*POWER($M$1,O263)</f>
        <v>2.9712676676346648E+16</v>
      </c>
      <c r="V263" s="70">
        <f t="shared" ref="V263:V326" si="109">50*Q$3*P263*POWER($M$1,O263)</f>
        <v>1.4856338338173325E+17</v>
      </c>
      <c r="W263" s="70">
        <f t="shared" ref="W263:W326" si="110">$A263*(30+$B263)</f>
        <v>71184.847205768441</v>
      </c>
      <c r="X263" s="99">
        <f t="shared" ref="X263:X326" si="111">U263/T263</f>
        <v>10.940759892914539</v>
      </c>
      <c r="Y263" s="91">
        <f t="shared" ref="Y263:Y326" si="112">X263/K263</f>
        <v>2.1051219076595764</v>
      </c>
    </row>
    <row r="264" spans="1:25">
      <c r="A264" s="46">
        <f t="shared" si="99"/>
        <v>1910.851566667415</v>
      </c>
      <c r="B264" s="46">
        <f t="shared" si="100"/>
        <v>8.6</v>
      </c>
      <c r="C264" s="83">
        <f t="shared" si="93"/>
        <v>12.14</v>
      </c>
      <c r="D264" s="87"/>
      <c r="E264" s="47">
        <f t="shared" si="97"/>
        <v>63.430960983998723</v>
      </c>
      <c r="F264" s="59">
        <f t="shared" ref="F264:F327" si="113">F263+0.1%</f>
        <v>0.35800000000000021</v>
      </c>
      <c r="G264" s="59">
        <f t="shared" ref="G264:G327" si="114">G263+1%</f>
        <v>4.579999999999945</v>
      </c>
      <c r="H264" s="59">
        <f t="shared" ref="H264:H279" si="115">H263+0.5%</f>
        <v>2.2899999999999725</v>
      </c>
      <c r="I264" s="59">
        <v>1</v>
      </c>
      <c r="J264" s="60">
        <f t="shared" si="101"/>
        <v>2.2816399999999812</v>
      </c>
      <c r="K264" s="104">
        <f t="shared" si="102"/>
        <v>5.2249555999998947</v>
      </c>
      <c r="L264" s="49">
        <f t="shared" si="103"/>
        <v>3413090282067817</v>
      </c>
      <c r="M264" s="46">
        <f t="shared" ref="M264:M327" si="116">LOG(L264,2)</f>
        <v>51.600000000000023</v>
      </c>
      <c r="N264" s="50">
        <v>258</v>
      </c>
      <c r="O264" s="71">
        <f t="shared" si="104"/>
        <v>258</v>
      </c>
      <c r="P264" s="71">
        <f t="shared" si="105"/>
        <v>1</v>
      </c>
      <c r="Q264" s="51">
        <v>1</v>
      </c>
      <c r="R264" s="62">
        <f t="shared" si="106"/>
        <v>1</v>
      </c>
      <c r="S264" s="70">
        <f t="shared" si="98"/>
        <v>10567230160896</v>
      </c>
      <c r="T264" s="70">
        <f t="shared" si="107"/>
        <v>2726345381511168</v>
      </c>
      <c r="U264" s="70">
        <f t="shared" si="108"/>
        <v>3.4130902820678168E+16</v>
      </c>
      <c r="V264" s="70">
        <f t="shared" si="109"/>
        <v>1.7065451410339085E+17</v>
      </c>
      <c r="W264" s="70">
        <f t="shared" si="110"/>
        <v>73758.870473362229</v>
      </c>
      <c r="X264" s="99">
        <f t="shared" si="111"/>
        <v>12.518921136015415</v>
      </c>
      <c r="Y264" s="91">
        <f t="shared" si="112"/>
        <v>2.395986127808563</v>
      </c>
    </row>
    <row r="265" spans="1:25">
      <c r="A265" s="46">
        <f t="shared" si="99"/>
        <v>1978.2376016381183</v>
      </c>
      <c r="B265" s="46">
        <f t="shared" si="100"/>
        <v>8.6333333333333329</v>
      </c>
      <c r="C265" s="83">
        <f t="shared" si="93"/>
        <v>12.14</v>
      </c>
      <c r="D265" s="87"/>
      <c r="E265" s="47">
        <f t="shared" si="97"/>
        <v>63.769222052998707</v>
      </c>
      <c r="F265" s="59">
        <f t="shared" si="113"/>
        <v>0.35900000000000021</v>
      </c>
      <c r="G265" s="59">
        <f t="shared" si="114"/>
        <v>4.5899999999999448</v>
      </c>
      <c r="H265" s="59">
        <f t="shared" si="115"/>
        <v>2.2949999999999724</v>
      </c>
      <c r="I265" s="59">
        <v>1</v>
      </c>
      <c r="J265" s="60">
        <f t="shared" si="101"/>
        <v>2.2888099999999811</v>
      </c>
      <c r="K265" s="104">
        <f t="shared" si="102"/>
        <v>5.2528189499998934</v>
      </c>
      <c r="L265" s="49">
        <f t="shared" si="103"/>
        <v>3920611192467668</v>
      </c>
      <c r="M265" s="46">
        <f t="shared" si="116"/>
        <v>51.800000000000026</v>
      </c>
      <c r="N265" s="50">
        <v>259</v>
      </c>
      <c r="O265" s="71">
        <f t="shared" si="104"/>
        <v>259</v>
      </c>
      <c r="P265" s="71">
        <f t="shared" si="105"/>
        <v>1</v>
      </c>
      <c r="Q265" s="51">
        <v>1</v>
      </c>
      <c r="R265" s="62">
        <f t="shared" si="106"/>
        <v>1</v>
      </c>
      <c r="S265" s="70">
        <f t="shared" si="98"/>
        <v>10567230160896</v>
      </c>
      <c r="T265" s="70">
        <f t="shared" si="107"/>
        <v>2736912611672064</v>
      </c>
      <c r="U265" s="70">
        <f t="shared" si="108"/>
        <v>3.920611192467668E+16</v>
      </c>
      <c r="V265" s="70">
        <f t="shared" si="109"/>
        <v>1.9603055962338339E+17</v>
      </c>
      <c r="W265" s="70">
        <f t="shared" si="110"/>
        <v>76425.912676619308</v>
      </c>
      <c r="X265" s="99">
        <f t="shared" si="111"/>
        <v>14.324941087806403</v>
      </c>
      <c r="Y265" s="91">
        <f t="shared" si="112"/>
        <v>2.7270959125302983</v>
      </c>
    </row>
    <row r="266" spans="1:25">
      <c r="A266" s="46">
        <f t="shared" si="99"/>
        <v>2048.0000000000359</v>
      </c>
      <c r="B266" s="46">
        <f t="shared" si="100"/>
        <v>8.6666666666666661</v>
      </c>
      <c r="C266" s="83">
        <f t="shared" si="93"/>
        <v>12.14</v>
      </c>
      <c r="D266" s="87"/>
      <c r="E266" s="47">
        <f t="shared" si="97"/>
        <v>64.108911999998696</v>
      </c>
      <c r="F266" s="59">
        <f t="shared" si="113"/>
        <v>0.36000000000000021</v>
      </c>
      <c r="G266" s="59">
        <f t="shared" si="114"/>
        <v>4.5999999999999446</v>
      </c>
      <c r="H266" s="59">
        <f t="shared" si="115"/>
        <v>2.2999999999999723</v>
      </c>
      <c r="I266" s="59">
        <v>1</v>
      </c>
      <c r="J266" s="60">
        <f t="shared" si="101"/>
        <v>2.2959999999999807</v>
      </c>
      <c r="K266" s="104">
        <f t="shared" si="102"/>
        <v>5.2807999999998918</v>
      </c>
      <c r="L266" s="49">
        <f t="shared" si="103"/>
        <v>4503599627370574</v>
      </c>
      <c r="M266" s="46">
        <f t="shared" si="116"/>
        <v>52.000000000000028</v>
      </c>
      <c r="N266" s="50">
        <v>260</v>
      </c>
      <c r="O266" s="71">
        <f t="shared" si="104"/>
        <v>260</v>
      </c>
      <c r="P266" s="71">
        <f t="shared" si="105"/>
        <v>1</v>
      </c>
      <c r="Q266" s="51">
        <v>4</v>
      </c>
      <c r="R266" s="62">
        <f t="shared" si="106"/>
        <v>1</v>
      </c>
      <c r="S266" s="70">
        <f t="shared" si="98"/>
        <v>42268920643584</v>
      </c>
      <c r="T266" s="70">
        <f t="shared" si="107"/>
        <v>1.098991936733184E+16</v>
      </c>
      <c r="U266" s="70">
        <f t="shared" si="108"/>
        <v>4.5035996273705744E+16</v>
      </c>
      <c r="V266" s="70">
        <f t="shared" si="109"/>
        <v>2.251799813685287E+17</v>
      </c>
      <c r="W266" s="70">
        <f t="shared" si="110"/>
        <v>79189.333333334711</v>
      </c>
      <c r="X266" s="99">
        <f t="shared" si="111"/>
        <v>4.0979369154952856</v>
      </c>
      <c r="Y266" s="91">
        <f t="shared" si="112"/>
        <v>0.77600683901972611</v>
      </c>
    </row>
    <row r="267" spans="1:25">
      <c r="A267" s="46">
        <f t="shared" si="99"/>
        <v>2120.2225640271786</v>
      </c>
      <c r="B267" s="46">
        <f t="shared" si="100"/>
        <v>8.6999999999999993</v>
      </c>
      <c r="C267" s="83">
        <f t="shared" si="93"/>
        <v>12.14</v>
      </c>
      <c r="D267" s="87"/>
      <c r="E267" s="47">
        <f t="shared" si="97"/>
        <v>64.450034466998673</v>
      </c>
      <c r="F267" s="59">
        <f t="shared" si="113"/>
        <v>0.36100000000000021</v>
      </c>
      <c r="G267" s="59">
        <f t="shared" si="114"/>
        <v>4.6099999999999444</v>
      </c>
      <c r="H267" s="59">
        <f t="shared" si="115"/>
        <v>2.3049999999999722</v>
      </c>
      <c r="I267" s="59">
        <v>1</v>
      </c>
      <c r="J267" s="60">
        <f t="shared" si="101"/>
        <v>2.3032099999999804</v>
      </c>
      <c r="K267" s="104">
        <f t="shared" si="102"/>
        <v>5.3088990499998907</v>
      </c>
      <c r="L267" s="49">
        <f t="shared" si="103"/>
        <v>5173277483525838</v>
      </c>
      <c r="M267" s="46">
        <f t="shared" si="116"/>
        <v>52.200000000000031</v>
      </c>
      <c r="N267" s="50">
        <v>261</v>
      </c>
      <c r="O267" s="71">
        <f t="shared" si="104"/>
        <v>261</v>
      </c>
      <c r="P267" s="71">
        <f t="shared" si="105"/>
        <v>1</v>
      </c>
      <c r="Q267" s="51">
        <v>1</v>
      </c>
      <c r="R267" s="62">
        <f t="shared" si="106"/>
        <v>1</v>
      </c>
      <c r="S267" s="70">
        <f t="shared" si="98"/>
        <v>42268920643584</v>
      </c>
      <c r="T267" s="70">
        <f t="shared" si="107"/>
        <v>1.1032188287975424E+16</v>
      </c>
      <c r="U267" s="70">
        <f t="shared" si="108"/>
        <v>5.1732774835258384E+16</v>
      </c>
      <c r="V267" s="70">
        <f t="shared" si="109"/>
        <v>2.586638741762919E+17</v>
      </c>
      <c r="W267" s="70">
        <f t="shared" si="110"/>
        <v>82052.61322785182</v>
      </c>
      <c r="X267" s="99">
        <f t="shared" si="111"/>
        <v>4.6892577868386018</v>
      </c>
      <c r="Y267" s="91">
        <f t="shared" si="112"/>
        <v>0.88328253045962479</v>
      </c>
    </row>
    <row r="268" spans="1:25">
      <c r="A268" s="46">
        <f t="shared" si="99"/>
        <v>2194.992051274367</v>
      </c>
      <c r="B268" s="46">
        <f t="shared" si="100"/>
        <v>8.7333333333333325</v>
      </c>
      <c r="C268" s="83">
        <f t="shared" si="93"/>
        <v>12.14</v>
      </c>
      <c r="D268" s="87"/>
      <c r="E268" s="47">
        <f t="shared" si="97"/>
        <v>64.792593095998683</v>
      </c>
      <c r="F268" s="59">
        <f t="shared" si="113"/>
        <v>0.36200000000000021</v>
      </c>
      <c r="G268" s="59">
        <f t="shared" si="114"/>
        <v>4.6199999999999442</v>
      </c>
      <c r="H268" s="59">
        <f t="shared" si="115"/>
        <v>2.3099999999999721</v>
      </c>
      <c r="I268" s="59">
        <v>1</v>
      </c>
      <c r="J268" s="60">
        <f t="shared" si="101"/>
        <v>2.3104399999999807</v>
      </c>
      <c r="K268" s="104">
        <f t="shared" si="102"/>
        <v>5.337116399999891</v>
      </c>
      <c r="L268" s="49">
        <f t="shared" si="103"/>
        <v>5942535335269331</v>
      </c>
      <c r="M268" s="46">
        <f t="shared" si="116"/>
        <v>52.400000000000027</v>
      </c>
      <c r="N268" s="50">
        <v>262</v>
      </c>
      <c r="O268" s="71">
        <f t="shared" si="104"/>
        <v>262</v>
      </c>
      <c r="P268" s="71">
        <f t="shared" si="105"/>
        <v>1</v>
      </c>
      <c r="Q268" s="51">
        <v>1</v>
      </c>
      <c r="R268" s="62">
        <f t="shared" si="106"/>
        <v>1</v>
      </c>
      <c r="S268" s="70">
        <f t="shared" si="98"/>
        <v>42268920643584</v>
      </c>
      <c r="T268" s="70">
        <f t="shared" si="107"/>
        <v>1.1074457208619008E+16</v>
      </c>
      <c r="U268" s="70">
        <f t="shared" si="108"/>
        <v>5.9425353352693312E+16</v>
      </c>
      <c r="V268" s="70">
        <f t="shared" si="109"/>
        <v>2.9712676676346656E+17</v>
      </c>
      <c r="W268" s="70">
        <f t="shared" si="110"/>
        <v>85019.358786027151</v>
      </c>
      <c r="X268" s="99">
        <f t="shared" si="111"/>
        <v>5.3659833825935825</v>
      </c>
      <c r="Y268" s="91">
        <f t="shared" si="112"/>
        <v>1.0054087226940922</v>
      </c>
    </row>
    <row r="269" spans="1:25">
      <c r="A269" s="46">
        <f t="shared" si="99"/>
        <v>2272.3982787949872</v>
      </c>
      <c r="B269" s="46">
        <f t="shared" si="100"/>
        <v>8.7666666666666675</v>
      </c>
      <c r="C269" s="83">
        <f t="shared" si="93"/>
        <v>12.14</v>
      </c>
      <c r="D269" s="87"/>
      <c r="E269" s="47">
        <f t="shared" si="97"/>
        <v>65.13659152899865</v>
      </c>
      <c r="F269" s="59">
        <f t="shared" si="113"/>
        <v>0.36300000000000021</v>
      </c>
      <c r="G269" s="59">
        <f t="shared" si="114"/>
        <v>4.6299999999999439</v>
      </c>
      <c r="H269" s="59">
        <f t="shared" si="115"/>
        <v>2.314999999999972</v>
      </c>
      <c r="I269" s="59">
        <v>1</v>
      </c>
      <c r="J269" s="60">
        <f t="shared" si="101"/>
        <v>2.3176899999999803</v>
      </c>
      <c r="K269" s="104">
        <f t="shared" si="102"/>
        <v>5.365452349999889</v>
      </c>
      <c r="L269" s="49">
        <f t="shared" si="103"/>
        <v>6826180564135636</v>
      </c>
      <c r="M269" s="46">
        <f t="shared" si="116"/>
        <v>52.60000000000003</v>
      </c>
      <c r="N269" s="50">
        <v>263</v>
      </c>
      <c r="O269" s="71">
        <f t="shared" si="104"/>
        <v>263</v>
      </c>
      <c r="P269" s="71">
        <f t="shared" si="105"/>
        <v>1</v>
      </c>
      <c r="Q269" s="51">
        <v>1</v>
      </c>
      <c r="R269" s="62">
        <f t="shared" si="106"/>
        <v>1</v>
      </c>
      <c r="S269" s="70">
        <f t="shared" si="98"/>
        <v>42268920643584</v>
      </c>
      <c r="T269" s="70">
        <f t="shared" si="107"/>
        <v>1.1116726129262592E+16</v>
      </c>
      <c r="U269" s="70">
        <f t="shared" si="108"/>
        <v>6.826180564135636E+16</v>
      </c>
      <c r="V269" s="70">
        <f t="shared" si="109"/>
        <v>3.4130902820678182E+17</v>
      </c>
      <c r="W269" s="70">
        <f t="shared" si="110"/>
        <v>88093.306607952327</v>
      </c>
      <c r="X269" s="99">
        <f t="shared" si="111"/>
        <v>6.1404594165246724</v>
      </c>
      <c r="Y269" s="91">
        <f t="shared" si="112"/>
        <v>1.1444439379887139</v>
      </c>
    </row>
    <row r="270" spans="1:25">
      <c r="A270" s="46">
        <f t="shared" si="99"/>
        <v>2352.5342310339697</v>
      </c>
      <c r="B270" s="46">
        <f t="shared" si="100"/>
        <v>8.8000000000000007</v>
      </c>
      <c r="C270" s="83">
        <f t="shared" si="93"/>
        <v>12.14</v>
      </c>
      <c r="D270" s="87"/>
      <c r="E270" s="47">
        <f t="shared" si="97"/>
        <v>65.482033407998657</v>
      </c>
      <c r="F270" s="59">
        <f t="shared" si="113"/>
        <v>0.36400000000000021</v>
      </c>
      <c r="G270" s="59">
        <f t="shared" si="114"/>
        <v>4.6399999999999437</v>
      </c>
      <c r="H270" s="59">
        <f t="shared" si="115"/>
        <v>2.3199999999999719</v>
      </c>
      <c r="I270" s="59">
        <v>1</v>
      </c>
      <c r="J270" s="60">
        <f t="shared" si="101"/>
        <v>2.3249599999999804</v>
      </c>
      <c r="K270" s="104">
        <f t="shared" si="102"/>
        <v>5.3939071999998891</v>
      </c>
      <c r="L270" s="49">
        <f t="shared" si="103"/>
        <v>7841222384935338</v>
      </c>
      <c r="M270" s="46">
        <f t="shared" si="116"/>
        <v>52.800000000000026</v>
      </c>
      <c r="N270" s="50">
        <v>264</v>
      </c>
      <c r="O270" s="71">
        <f t="shared" si="104"/>
        <v>264</v>
      </c>
      <c r="P270" s="71">
        <f t="shared" si="105"/>
        <v>1</v>
      </c>
      <c r="Q270" s="51">
        <v>1</v>
      </c>
      <c r="R270" s="62">
        <f t="shared" si="106"/>
        <v>1</v>
      </c>
      <c r="S270" s="70">
        <f t="shared" si="98"/>
        <v>42268920643584</v>
      </c>
      <c r="T270" s="70">
        <f t="shared" si="107"/>
        <v>1.1158995049906176E+16</v>
      </c>
      <c r="U270" s="70">
        <f t="shared" si="108"/>
        <v>7.8412223849353376E+16</v>
      </c>
      <c r="V270" s="70">
        <f t="shared" si="109"/>
        <v>3.9206111924676691E+17</v>
      </c>
      <c r="W270" s="70">
        <f t="shared" si="110"/>
        <v>91278.328164118022</v>
      </c>
      <c r="X270" s="99">
        <f t="shared" si="111"/>
        <v>7.0268176926929149</v>
      </c>
      <c r="Y270" s="91">
        <f t="shared" si="112"/>
        <v>1.3027324038302066</v>
      </c>
    </row>
    <row r="271" spans="1:25">
      <c r="A271" s="46">
        <f t="shared" si="99"/>
        <v>2435.4961715256163</v>
      </c>
      <c r="B271" s="46">
        <f t="shared" si="100"/>
        <v>8.8333333333333339</v>
      </c>
      <c r="C271" s="83">
        <f t="shared" si="93"/>
        <v>12.14</v>
      </c>
      <c r="D271" s="87"/>
      <c r="E271" s="47">
        <f t="shared" si="97"/>
        <v>65.828922374998641</v>
      </c>
      <c r="F271" s="59">
        <f t="shared" si="113"/>
        <v>0.36500000000000021</v>
      </c>
      <c r="G271" s="59">
        <f t="shared" si="114"/>
        <v>4.6499999999999435</v>
      </c>
      <c r="H271" s="59">
        <f t="shared" si="115"/>
        <v>2.3249999999999718</v>
      </c>
      <c r="I271" s="59">
        <v>1</v>
      </c>
      <c r="J271" s="60">
        <f t="shared" si="101"/>
        <v>2.3322499999999802</v>
      </c>
      <c r="K271" s="104">
        <f t="shared" si="102"/>
        <v>5.4224812499998878</v>
      </c>
      <c r="L271" s="49">
        <f t="shared" si="103"/>
        <v>9007199254741152</v>
      </c>
      <c r="M271" s="46">
        <f t="shared" si="116"/>
        <v>53.000000000000028</v>
      </c>
      <c r="N271" s="50">
        <v>265</v>
      </c>
      <c r="O271" s="71">
        <f t="shared" si="104"/>
        <v>265</v>
      </c>
      <c r="P271" s="71">
        <f t="shared" si="105"/>
        <v>1</v>
      </c>
      <c r="Q271" s="51">
        <v>1</v>
      </c>
      <c r="R271" s="62">
        <f t="shared" si="106"/>
        <v>1</v>
      </c>
      <c r="S271" s="70">
        <f t="shared" si="98"/>
        <v>42268920643584</v>
      </c>
      <c r="T271" s="70">
        <f t="shared" si="107"/>
        <v>1.120126397054976E+16</v>
      </c>
      <c r="U271" s="70">
        <f t="shared" si="108"/>
        <v>9.007199254741152E+16</v>
      </c>
      <c r="V271" s="70">
        <f t="shared" si="109"/>
        <v>4.503599627370576E+17</v>
      </c>
      <c r="W271" s="70">
        <f t="shared" si="110"/>
        <v>94578.434660911444</v>
      </c>
      <c r="X271" s="99">
        <f t="shared" si="111"/>
        <v>8.0412347021039601</v>
      </c>
      <c r="Y271" s="91">
        <f t="shared" si="112"/>
        <v>1.4829437542276658</v>
      </c>
    </row>
    <row r="272" spans="1:25">
      <c r="A272" s="46">
        <f t="shared" si="99"/>
        <v>2521.3837585304345</v>
      </c>
      <c r="B272" s="46">
        <f t="shared" si="100"/>
        <v>8.8666666666666671</v>
      </c>
      <c r="C272" s="83">
        <f t="shared" si="93"/>
        <v>12.14</v>
      </c>
      <c r="D272" s="87"/>
      <c r="E272" s="47">
        <f t="shared" si="97"/>
        <v>66.177262071998641</v>
      </c>
      <c r="F272" s="59">
        <f t="shared" si="113"/>
        <v>0.36600000000000021</v>
      </c>
      <c r="G272" s="59">
        <f t="shared" si="114"/>
        <v>4.6599999999999433</v>
      </c>
      <c r="H272" s="59">
        <f t="shared" si="115"/>
        <v>2.3299999999999716</v>
      </c>
      <c r="I272" s="59">
        <v>1</v>
      </c>
      <c r="J272" s="60">
        <f t="shared" si="101"/>
        <v>2.3395599999999801</v>
      </c>
      <c r="K272" s="104">
        <f t="shared" si="102"/>
        <v>5.4511747999998876</v>
      </c>
      <c r="L272" s="49">
        <f t="shared" si="103"/>
        <v>1.034655496705168E+16</v>
      </c>
      <c r="M272" s="46">
        <f t="shared" si="116"/>
        <v>53.200000000000024</v>
      </c>
      <c r="N272" s="50">
        <v>266</v>
      </c>
      <c r="O272" s="71">
        <f t="shared" si="104"/>
        <v>266</v>
      </c>
      <c r="P272" s="71">
        <f t="shared" si="105"/>
        <v>1</v>
      </c>
      <c r="Q272" s="51">
        <v>1</v>
      </c>
      <c r="R272" s="62">
        <f t="shared" si="106"/>
        <v>1</v>
      </c>
      <c r="S272" s="70">
        <f t="shared" si="98"/>
        <v>42268920643584</v>
      </c>
      <c r="T272" s="70">
        <f t="shared" si="107"/>
        <v>1.1243532891193344E+16</v>
      </c>
      <c r="U272" s="70">
        <f t="shared" si="108"/>
        <v>1.034655496705168E+17</v>
      </c>
      <c r="V272" s="70">
        <f t="shared" si="109"/>
        <v>5.17327748352584E+17</v>
      </c>
      <c r="W272" s="70">
        <f t="shared" si="110"/>
        <v>97997.782081549551</v>
      </c>
      <c r="X272" s="99">
        <f t="shared" si="111"/>
        <v>9.2022276869539521</v>
      </c>
      <c r="Y272" s="91">
        <f t="shared" si="112"/>
        <v>1.6881182542438635</v>
      </c>
    </row>
    <row r="273" spans="1:25">
      <c r="A273" s="46">
        <f t="shared" si="99"/>
        <v>2610.3001647498963</v>
      </c>
      <c r="B273" s="46">
        <f t="shared" si="100"/>
        <v>8.9</v>
      </c>
      <c r="C273" s="83">
        <f t="shared" si="93"/>
        <v>12.14</v>
      </c>
      <c r="D273" s="87"/>
      <c r="E273" s="47">
        <f t="shared" si="97"/>
        <v>66.527056140998624</v>
      </c>
      <c r="F273" s="59">
        <f t="shared" si="113"/>
        <v>0.36700000000000021</v>
      </c>
      <c r="G273" s="59">
        <f t="shared" si="114"/>
        <v>4.6699999999999431</v>
      </c>
      <c r="H273" s="59">
        <f t="shared" si="115"/>
        <v>2.3349999999999715</v>
      </c>
      <c r="I273" s="59">
        <v>1</v>
      </c>
      <c r="J273" s="60">
        <f t="shared" si="101"/>
        <v>2.3468899999999797</v>
      </c>
      <c r="K273" s="104">
        <f t="shared" si="102"/>
        <v>5.4799881499998859</v>
      </c>
      <c r="L273" s="49">
        <f t="shared" si="103"/>
        <v>1.1885070670538668E+16</v>
      </c>
      <c r="M273" s="46">
        <f t="shared" si="116"/>
        <v>53.400000000000027</v>
      </c>
      <c r="N273" s="50">
        <v>267</v>
      </c>
      <c r="O273" s="71">
        <f t="shared" si="104"/>
        <v>267</v>
      </c>
      <c r="P273" s="71">
        <f t="shared" si="105"/>
        <v>1</v>
      </c>
      <c r="Q273" s="51">
        <v>1</v>
      </c>
      <c r="R273" s="62">
        <f t="shared" si="106"/>
        <v>1</v>
      </c>
      <c r="S273" s="70">
        <f t="shared" si="98"/>
        <v>42268920643584</v>
      </c>
      <c r="T273" s="70">
        <f t="shared" si="107"/>
        <v>1.1285801811836928E+16</v>
      </c>
      <c r="U273" s="70">
        <f t="shared" si="108"/>
        <v>1.1885070670538669E+17</v>
      </c>
      <c r="V273" s="70">
        <f t="shared" si="109"/>
        <v>5.9425353352693338E+17</v>
      </c>
      <c r="W273" s="70">
        <f t="shared" si="110"/>
        <v>101540.67640877096</v>
      </c>
      <c r="X273" s="99">
        <f t="shared" si="111"/>
        <v>10.530993604790408</v>
      </c>
      <c r="Y273" s="91">
        <f t="shared" si="112"/>
        <v>1.9217183169986649</v>
      </c>
    </row>
    <row r="274" spans="1:25">
      <c r="A274" s="46">
        <f t="shared" si="99"/>
        <v>2702.3522012629369</v>
      </c>
      <c r="B274" s="46">
        <f t="shared" si="100"/>
        <v>8.9333333333333336</v>
      </c>
      <c r="C274" s="83">
        <f t="shared" si="93"/>
        <v>12.14</v>
      </c>
      <c r="D274" s="87"/>
      <c r="E274" s="47">
        <f t="shared" si="97"/>
        <v>66.878308223998616</v>
      </c>
      <c r="F274" s="59">
        <f t="shared" si="113"/>
        <v>0.36800000000000022</v>
      </c>
      <c r="G274" s="59">
        <f t="shared" si="114"/>
        <v>4.6799999999999429</v>
      </c>
      <c r="H274" s="59">
        <f t="shared" si="115"/>
        <v>2.3399999999999714</v>
      </c>
      <c r="I274" s="59">
        <v>1</v>
      </c>
      <c r="J274" s="60">
        <f t="shared" si="101"/>
        <v>2.3542399999999799</v>
      </c>
      <c r="K274" s="104">
        <f t="shared" si="102"/>
        <v>5.5089215999998853</v>
      </c>
      <c r="L274" s="49">
        <f t="shared" si="103"/>
        <v>1.3652361128271278E+16</v>
      </c>
      <c r="M274" s="46">
        <f t="shared" si="116"/>
        <v>53.60000000000003</v>
      </c>
      <c r="N274" s="50">
        <v>268</v>
      </c>
      <c r="O274" s="71">
        <f t="shared" si="104"/>
        <v>268</v>
      </c>
      <c r="P274" s="71">
        <f t="shared" si="105"/>
        <v>1</v>
      </c>
      <c r="Q274" s="51">
        <v>1</v>
      </c>
      <c r="R274" s="62">
        <f t="shared" si="106"/>
        <v>1</v>
      </c>
      <c r="S274" s="70">
        <f t="shared" si="98"/>
        <v>42268920643584</v>
      </c>
      <c r="T274" s="70">
        <f t="shared" si="107"/>
        <v>1.1328070732480512E+16</v>
      </c>
      <c r="U274" s="70">
        <f t="shared" si="108"/>
        <v>1.3652361128271278E+17</v>
      </c>
      <c r="V274" s="70">
        <f t="shared" si="109"/>
        <v>6.826180564135639E+17</v>
      </c>
      <c r="W274" s="70">
        <f t="shared" si="110"/>
        <v>105211.57903583701</v>
      </c>
      <c r="X274" s="99">
        <f t="shared" si="111"/>
        <v>12.051797213029774</v>
      </c>
      <c r="Y274" s="91">
        <f t="shared" si="112"/>
        <v>2.1876871896361756</v>
      </c>
    </row>
    <row r="275" spans="1:25">
      <c r="A275" s="46">
        <f t="shared" si="99"/>
        <v>2797.6504458330528</v>
      </c>
      <c r="B275" s="46">
        <f t="shared" si="100"/>
        <v>8.9666666666666668</v>
      </c>
      <c r="C275" s="83">
        <f t="shared" si="93"/>
        <v>12.14</v>
      </c>
      <c r="D275" s="87"/>
      <c r="E275" s="47">
        <f t="shared" si="97"/>
        <v>67.231021962998597</v>
      </c>
      <c r="F275" s="59">
        <f t="shared" si="113"/>
        <v>0.36900000000000022</v>
      </c>
      <c r="G275" s="59">
        <f t="shared" si="114"/>
        <v>4.6899999999999427</v>
      </c>
      <c r="H275" s="59">
        <f t="shared" si="115"/>
        <v>2.3449999999999713</v>
      </c>
      <c r="I275" s="59">
        <v>1</v>
      </c>
      <c r="J275" s="60">
        <f t="shared" si="101"/>
        <v>2.3616099999999793</v>
      </c>
      <c r="K275" s="104">
        <f t="shared" si="102"/>
        <v>5.5379754499998839</v>
      </c>
      <c r="L275" s="49">
        <f t="shared" si="103"/>
        <v>1.5682444769870682E+16</v>
      </c>
      <c r="M275" s="46">
        <f t="shared" si="116"/>
        <v>53.800000000000033</v>
      </c>
      <c r="N275" s="50">
        <v>269</v>
      </c>
      <c r="O275" s="71">
        <f t="shared" si="104"/>
        <v>269</v>
      </c>
      <c r="P275" s="71">
        <f t="shared" si="105"/>
        <v>1</v>
      </c>
      <c r="Q275" s="51">
        <v>1</v>
      </c>
      <c r="R275" s="62">
        <f t="shared" si="106"/>
        <v>1</v>
      </c>
      <c r="S275" s="70">
        <f t="shared" si="98"/>
        <v>42268920643584</v>
      </c>
      <c r="T275" s="70">
        <f t="shared" si="107"/>
        <v>1.1370339653124096E+16</v>
      </c>
      <c r="U275" s="70">
        <f t="shared" si="108"/>
        <v>1.5682444769870682E+17</v>
      </c>
      <c r="V275" s="70">
        <f t="shared" si="109"/>
        <v>7.8412223849353408E+17</v>
      </c>
      <c r="W275" s="70">
        <f t="shared" si="110"/>
        <v>109015.11237262796</v>
      </c>
      <c r="X275" s="99">
        <f t="shared" si="111"/>
        <v>13.792415396809892</v>
      </c>
      <c r="Y275" s="91">
        <f t="shared" si="112"/>
        <v>2.4905158069651936</v>
      </c>
    </row>
    <row r="276" spans="1:25">
      <c r="A276" s="46">
        <f t="shared" si="99"/>
        <v>2896.3093757401516</v>
      </c>
      <c r="B276" s="46">
        <f t="shared" si="100"/>
        <v>9</v>
      </c>
      <c r="C276" s="83">
        <f t="shared" si="93"/>
        <v>12.14</v>
      </c>
      <c r="D276" s="87"/>
      <c r="E276" s="47">
        <f t="shared" si="97"/>
        <v>67.585200999998591</v>
      </c>
      <c r="F276" s="59">
        <f t="shared" si="113"/>
        <v>0.37000000000000022</v>
      </c>
      <c r="G276" s="59">
        <f t="shared" si="114"/>
        <v>4.6999999999999424</v>
      </c>
      <c r="H276" s="59">
        <f t="shared" si="115"/>
        <v>2.3499999999999712</v>
      </c>
      <c r="I276" s="59">
        <v>1</v>
      </c>
      <c r="J276" s="60">
        <f t="shared" si="101"/>
        <v>2.3689999999999793</v>
      </c>
      <c r="K276" s="104">
        <f t="shared" si="102"/>
        <v>5.5671499999998835</v>
      </c>
      <c r="L276" s="49">
        <f t="shared" si="103"/>
        <v>1.8014398509482304E+16</v>
      </c>
      <c r="M276" s="46">
        <f t="shared" si="116"/>
        <v>54.000000000000021</v>
      </c>
      <c r="N276" s="50">
        <v>270</v>
      </c>
      <c r="O276" s="71">
        <f t="shared" si="104"/>
        <v>270</v>
      </c>
      <c r="P276" s="71">
        <f t="shared" si="105"/>
        <v>1</v>
      </c>
      <c r="Q276" s="51">
        <v>4</v>
      </c>
      <c r="R276" s="62">
        <f t="shared" si="106"/>
        <v>1</v>
      </c>
      <c r="S276" s="70">
        <f t="shared" si="98"/>
        <v>169075682574336</v>
      </c>
      <c r="T276" s="70">
        <f t="shared" si="107"/>
        <v>4.565043429507072E+16</v>
      </c>
      <c r="U276" s="70">
        <f t="shared" si="108"/>
        <v>1.8014398509482304E+17</v>
      </c>
      <c r="V276" s="70">
        <f t="shared" si="109"/>
        <v>9.007199254741152E+17</v>
      </c>
      <c r="W276" s="70">
        <f t="shared" si="110"/>
        <v>112956.06565386591</v>
      </c>
      <c r="X276" s="99">
        <f t="shared" si="111"/>
        <v>3.9461614741806472</v>
      </c>
      <c r="Y276" s="91">
        <f t="shared" si="112"/>
        <v>0.70882973768997237</v>
      </c>
    </row>
    <row r="277" spans="1:25">
      <c r="A277" s="46">
        <f t="shared" si="99"/>
        <v>2998.4475052966964</v>
      </c>
      <c r="B277" s="46">
        <f t="shared" si="100"/>
        <v>9.0333333333333332</v>
      </c>
      <c r="C277" s="83">
        <f t="shared" si="93"/>
        <v>12.14</v>
      </c>
      <c r="D277" s="87"/>
      <c r="E277" s="47">
        <f t="shared" si="97"/>
        <v>67.940848976998581</v>
      </c>
      <c r="F277" s="59">
        <f t="shared" si="113"/>
        <v>0.37100000000000022</v>
      </c>
      <c r="G277" s="59">
        <f t="shared" si="114"/>
        <v>4.7099999999999422</v>
      </c>
      <c r="H277" s="59">
        <f t="shared" si="115"/>
        <v>2.3549999999999711</v>
      </c>
      <c r="I277" s="59">
        <v>1</v>
      </c>
      <c r="J277" s="60">
        <f t="shared" si="101"/>
        <v>2.3764099999999795</v>
      </c>
      <c r="K277" s="104">
        <f t="shared" si="102"/>
        <v>5.5964455499998831</v>
      </c>
      <c r="L277" s="49">
        <f t="shared" si="103"/>
        <v>2.0693109934103368E+16</v>
      </c>
      <c r="M277" s="46">
        <f t="shared" si="116"/>
        <v>54.200000000000024</v>
      </c>
      <c r="N277" s="50">
        <v>271</v>
      </c>
      <c r="O277" s="71">
        <f t="shared" si="104"/>
        <v>271</v>
      </c>
      <c r="P277" s="71">
        <f t="shared" si="105"/>
        <v>1</v>
      </c>
      <c r="Q277" s="51">
        <v>1</v>
      </c>
      <c r="R277" s="62">
        <f t="shared" si="106"/>
        <v>1</v>
      </c>
      <c r="S277" s="70">
        <f t="shared" si="98"/>
        <v>169075682574336</v>
      </c>
      <c r="T277" s="70">
        <f t="shared" si="107"/>
        <v>4.5819509977645056E+16</v>
      </c>
      <c r="U277" s="70">
        <f t="shared" si="108"/>
        <v>2.0693109934103366E+17</v>
      </c>
      <c r="V277" s="70">
        <f t="shared" si="109"/>
        <v>1.0346554967051684E+18</v>
      </c>
      <c r="W277" s="70">
        <f t="shared" si="110"/>
        <v>117039.4009567477</v>
      </c>
      <c r="X277" s="99">
        <f t="shared" si="111"/>
        <v>4.5162224441508334</v>
      </c>
      <c r="Y277" s="91">
        <f t="shared" si="112"/>
        <v>0.80698050285701928</v>
      </c>
    </row>
    <row r="278" spans="1:25">
      <c r="A278" s="46">
        <f t="shared" si="99"/>
        <v>3104.1875282133524</v>
      </c>
      <c r="B278" s="46">
        <f t="shared" si="100"/>
        <v>9.0666666666666664</v>
      </c>
      <c r="C278" s="83">
        <f t="shared" ref="C278:C341" si="117">IF(D278&gt;0,C277+D278,C277)</f>
        <v>12.14</v>
      </c>
      <c r="D278" s="87"/>
      <c r="E278" s="47">
        <f t="shared" si="97"/>
        <v>68.297969535998561</v>
      </c>
      <c r="F278" s="59">
        <f t="shared" si="113"/>
        <v>0.37200000000000022</v>
      </c>
      <c r="G278" s="59">
        <f t="shared" si="114"/>
        <v>4.719999999999942</v>
      </c>
      <c r="H278" s="59">
        <f t="shared" si="115"/>
        <v>2.359999999999971</v>
      </c>
      <c r="I278" s="59">
        <v>1</v>
      </c>
      <c r="J278" s="60">
        <f t="shared" si="101"/>
        <v>2.3838399999999793</v>
      </c>
      <c r="K278" s="104">
        <f t="shared" si="102"/>
        <v>5.6258623999998818</v>
      </c>
      <c r="L278" s="49">
        <f t="shared" si="103"/>
        <v>2.3770141341077344E+16</v>
      </c>
      <c r="M278" s="46">
        <f t="shared" si="116"/>
        <v>54.400000000000027</v>
      </c>
      <c r="N278" s="50">
        <v>272</v>
      </c>
      <c r="O278" s="71">
        <f t="shared" si="104"/>
        <v>272</v>
      </c>
      <c r="P278" s="71">
        <f t="shared" si="105"/>
        <v>1</v>
      </c>
      <c r="Q278" s="51">
        <v>1</v>
      </c>
      <c r="R278" s="62">
        <f t="shared" si="106"/>
        <v>1</v>
      </c>
      <c r="S278" s="70">
        <f t="shared" si="98"/>
        <v>169075682574336</v>
      </c>
      <c r="T278" s="70">
        <f t="shared" si="107"/>
        <v>4.5988585660219392E+16</v>
      </c>
      <c r="U278" s="70">
        <f t="shared" si="108"/>
        <v>2.3770141341077344E+17</v>
      </c>
      <c r="V278" s="70">
        <f t="shared" si="109"/>
        <v>1.1885070670538673E+18</v>
      </c>
      <c r="W278" s="70">
        <f t="shared" si="110"/>
        <v>121270.25943553496</v>
      </c>
      <c r="X278" s="99">
        <f t="shared" si="111"/>
        <v>5.1687045817629409</v>
      </c>
      <c r="Y278" s="91">
        <f t="shared" si="112"/>
        <v>0.91873995740867209</v>
      </c>
    </row>
    <row r="279" spans="1:25">
      <c r="A279" s="46">
        <f t="shared" si="99"/>
        <v>3213.6564649851507</v>
      </c>
      <c r="B279" s="46">
        <f t="shared" si="100"/>
        <v>9.1</v>
      </c>
      <c r="C279" s="83">
        <f t="shared" si="117"/>
        <v>12.14</v>
      </c>
      <c r="D279" s="87"/>
      <c r="E279" s="47">
        <f t="shared" si="97"/>
        <v>68.656566318998557</v>
      </c>
      <c r="F279" s="59">
        <f t="shared" si="113"/>
        <v>0.37300000000000022</v>
      </c>
      <c r="G279" s="59">
        <f t="shared" si="114"/>
        <v>4.7299999999999418</v>
      </c>
      <c r="H279" s="59">
        <f t="shared" si="115"/>
        <v>2.3649999999999709</v>
      </c>
      <c r="I279" s="59">
        <v>1</v>
      </c>
      <c r="J279" s="60">
        <f t="shared" si="101"/>
        <v>2.3912899999999793</v>
      </c>
      <c r="K279" s="104">
        <f t="shared" si="102"/>
        <v>5.6554008499998814</v>
      </c>
      <c r="L279" s="49">
        <f t="shared" si="103"/>
        <v>2.7304722256542564E+16</v>
      </c>
      <c r="M279" s="46">
        <f t="shared" si="116"/>
        <v>54.60000000000003</v>
      </c>
      <c r="N279" s="50">
        <v>273</v>
      </c>
      <c r="O279" s="71">
        <f t="shared" si="104"/>
        <v>273</v>
      </c>
      <c r="P279" s="71">
        <f t="shared" si="105"/>
        <v>1</v>
      </c>
      <c r="Q279" s="51">
        <v>1</v>
      </c>
      <c r="R279" s="62">
        <f t="shared" si="106"/>
        <v>1</v>
      </c>
      <c r="S279" s="70">
        <f t="shared" si="98"/>
        <v>169075682574336</v>
      </c>
      <c r="T279" s="70">
        <f t="shared" si="107"/>
        <v>4.6157661342793728E+16</v>
      </c>
      <c r="U279" s="70">
        <f t="shared" si="108"/>
        <v>2.7304722256542563E+17</v>
      </c>
      <c r="V279" s="70">
        <f t="shared" si="109"/>
        <v>1.3652361128271283E+18</v>
      </c>
      <c r="W279" s="70">
        <f t="shared" si="110"/>
        <v>125653.9677809194</v>
      </c>
      <c r="X279" s="99">
        <f t="shared" si="111"/>
        <v>5.9155341631721248</v>
      </c>
      <c r="Y279" s="91">
        <f t="shared" si="112"/>
        <v>1.0459973254013017</v>
      </c>
    </row>
    <row r="280" spans="1:25">
      <c r="A280" s="46">
        <f t="shared" si="99"/>
        <v>3326.9858154752037</v>
      </c>
      <c r="B280" s="46">
        <f t="shared" si="100"/>
        <v>9.1333333333333329</v>
      </c>
      <c r="C280" s="83">
        <f t="shared" si="117"/>
        <v>12.14</v>
      </c>
      <c r="D280" s="87"/>
      <c r="E280" s="47">
        <f t="shared" si="97"/>
        <v>69.01664296799855</v>
      </c>
      <c r="F280" s="59">
        <f t="shared" si="113"/>
        <v>0.37400000000000022</v>
      </c>
      <c r="G280" s="59">
        <f t="shared" si="114"/>
        <v>4.7399999999999416</v>
      </c>
      <c r="H280" s="59">
        <f t="shared" ref="H280:H295" si="118">H279+0.5%</f>
        <v>2.3699999999999708</v>
      </c>
      <c r="I280" s="59">
        <v>1</v>
      </c>
      <c r="J280" s="60">
        <f t="shared" si="101"/>
        <v>2.3987599999999789</v>
      </c>
      <c r="K280" s="104">
        <f t="shared" si="102"/>
        <v>5.6850611999998799</v>
      </c>
      <c r="L280" s="49">
        <f t="shared" si="103"/>
        <v>3.1364889539741372E+16</v>
      </c>
      <c r="M280" s="46">
        <f t="shared" si="116"/>
        <v>54.800000000000026</v>
      </c>
      <c r="N280" s="50">
        <v>274</v>
      </c>
      <c r="O280" s="71">
        <f t="shared" si="104"/>
        <v>274</v>
      </c>
      <c r="P280" s="71">
        <f t="shared" si="105"/>
        <v>1</v>
      </c>
      <c r="Q280" s="51">
        <v>1</v>
      </c>
      <c r="R280" s="62">
        <f t="shared" si="106"/>
        <v>1</v>
      </c>
      <c r="S280" s="70">
        <f t="shared" si="98"/>
        <v>169075682574336</v>
      </c>
      <c r="T280" s="70">
        <f t="shared" si="107"/>
        <v>4.6326737025368064E+16</v>
      </c>
      <c r="U280" s="70">
        <f t="shared" si="108"/>
        <v>3.136488953974137E+17</v>
      </c>
      <c r="V280" s="70">
        <f t="shared" si="109"/>
        <v>1.5682444769870687E+18</v>
      </c>
      <c r="W280" s="70">
        <f t="shared" si="110"/>
        <v>130196.04491226297</v>
      </c>
      <c r="X280" s="99">
        <f t="shared" si="111"/>
        <v>6.7703644922296737</v>
      </c>
      <c r="Y280" s="91">
        <f t="shared" si="112"/>
        <v>1.1909044166894487</v>
      </c>
    </row>
    <row r="281" spans="1:25">
      <c r="A281" s="46">
        <f t="shared" si="99"/>
        <v>3444.3117168792796</v>
      </c>
      <c r="B281" s="46">
        <f t="shared" si="100"/>
        <v>9.1666666666666661</v>
      </c>
      <c r="C281" s="83">
        <f t="shared" si="117"/>
        <v>12.14</v>
      </c>
      <c r="D281" s="87"/>
      <c r="E281" s="47">
        <f t="shared" si="97"/>
        <v>69.378203124998535</v>
      </c>
      <c r="F281" s="59">
        <f t="shared" si="113"/>
        <v>0.37500000000000022</v>
      </c>
      <c r="G281" s="59">
        <f t="shared" si="114"/>
        <v>4.7499999999999414</v>
      </c>
      <c r="H281" s="59">
        <f t="shared" si="118"/>
        <v>2.3749999999999707</v>
      </c>
      <c r="I281" s="59">
        <v>1</v>
      </c>
      <c r="J281" s="60">
        <f t="shared" si="101"/>
        <v>2.4062499999999787</v>
      </c>
      <c r="K281" s="104">
        <f t="shared" si="102"/>
        <v>5.7148437499998792</v>
      </c>
      <c r="L281" s="49">
        <f t="shared" si="103"/>
        <v>3.6028797018964632E+16</v>
      </c>
      <c r="M281" s="46">
        <f t="shared" si="116"/>
        <v>55.000000000000028</v>
      </c>
      <c r="N281" s="50">
        <v>275</v>
      </c>
      <c r="O281" s="71">
        <f t="shared" si="104"/>
        <v>275</v>
      </c>
      <c r="P281" s="71">
        <f t="shared" si="105"/>
        <v>1</v>
      </c>
      <c r="Q281" s="51">
        <v>1</v>
      </c>
      <c r="R281" s="62">
        <f t="shared" si="106"/>
        <v>1</v>
      </c>
      <c r="S281" s="70">
        <f t="shared" si="98"/>
        <v>169075682574336</v>
      </c>
      <c r="T281" s="70">
        <f t="shared" si="107"/>
        <v>4.64958127079424E+16</v>
      </c>
      <c r="U281" s="70">
        <f t="shared" si="108"/>
        <v>3.6028797018964634E+17</v>
      </c>
      <c r="V281" s="70">
        <f t="shared" si="109"/>
        <v>1.8014398509482317E+18</v>
      </c>
      <c r="W281" s="70">
        <f t="shared" si="110"/>
        <v>134902.20891110512</v>
      </c>
      <c r="X281" s="99">
        <f t="shared" si="111"/>
        <v>7.7488261674820036</v>
      </c>
      <c r="Y281" s="91">
        <f t="shared" si="112"/>
        <v>1.3559121660119171</v>
      </c>
    </row>
    <row r="282" spans="1:25">
      <c r="A282" s="46">
        <f t="shared" si="99"/>
        <v>3565.7751072609922</v>
      </c>
      <c r="B282" s="46">
        <f t="shared" si="100"/>
        <v>9.1999999999999993</v>
      </c>
      <c r="C282" s="83">
        <f t="shared" si="117"/>
        <v>12.14</v>
      </c>
      <c r="D282" s="87"/>
      <c r="E282" s="47">
        <f t="shared" si="97"/>
        <v>69.741250431998523</v>
      </c>
      <c r="F282" s="59">
        <f t="shared" si="113"/>
        <v>0.37600000000000022</v>
      </c>
      <c r="G282" s="59">
        <f t="shared" si="114"/>
        <v>4.7599999999999412</v>
      </c>
      <c r="H282" s="59">
        <f t="shared" si="118"/>
        <v>2.3799999999999706</v>
      </c>
      <c r="I282" s="59">
        <v>1</v>
      </c>
      <c r="J282" s="60">
        <f t="shared" si="101"/>
        <v>2.4137599999999786</v>
      </c>
      <c r="K282" s="104">
        <f t="shared" si="102"/>
        <v>5.7447487999998783</v>
      </c>
      <c r="L282" s="49">
        <f t="shared" si="103"/>
        <v>4.1386219868206752E+16</v>
      </c>
      <c r="M282" s="46">
        <f t="shared" si="116"/>
        <v>55.200000000000031</v>
      </c>
      <c r="N282" s="50">
        <v>276</v>
      </c>
      <c r="O282" s="71">
        <f t="shared" si="104"/>
        <v>276</v>
      </c>
      <c r="P282" s="71">
        <f t="shared" si="105"/>
        <v>1</v>
      </c>
      <c r="Q282" s="51">
        <v>1</v>
      </c>
      <c r="R282" s="62">
        <f t="shared" si="106"/>
        <v>1</v>
      </c>
      <c r="S282" s="70">
        <f t="shared" si="98"/>
        <v>169075682574336</v>
      </c>
      <c r="T282" s="70">
        <f t="shared" si="107"/>
        <v>4.6664888390516736E+16</v>
      </c>
      <c r="U282" s="70">
        <f t="shared" si="108"/>
        <v>4.1386219868206752E+17</v>
      </c>
      <c r="V282" s="70">
        <f t="shared" si="109"/>
        <v>2.0693109934103375E+18</v>
      </c>
      <c r="W282" s="70">
        <f t="shared" si="110"/>
        <v>139778.38420463091</v>
      </c>
      <c r="X282" s="99">
        <f t="shared" si="111"/>
        <v>8.8688136403251914</v>
      </c>
      <c r="Y282" s="91">
        <f t="shared" si="112"/>
        <v>1.5438122621350092</v>
      </c>
    </row>
    <row r="283" spans="1:25">
      <c r="A283" s="46">
        <f t="shared" si="99"/>
        <v>3691.5218948540301</v>
      </c>
      <c r="B283" s="46">
        <f t="shared" si="100"/>
        <v>9.2333333333333325</v>
      </c>
      <c r="C283" s="83">
        <f t="shared" si="117"/>
        <v>12.14</v>
      </c>
      <c r="D283" s="87"/>
      <c r="E283" s="47">
        <f t="shared" si="97"/>
        <v>70.10578853099851</v>
      </c>
      <c r="F283" s="59">
        <f t="shared" si="113"/>
        <v>0.37700000000000022</v>
      </c>
      <c r="G283" s="59">
        <f t="shared" si="114"/>
        <v>4.769999999999941</v>
      </c>
      <c r="H283" s="59">
        <f t="shared" si="118"/>
        <v>2.3849999999999705</v>
      </c>
      <c r="I283" s="59">
        <v>1</v>
      </c>
      <c r="J283" s="60">
        <f t="shared" si="101"/>
        <v>2.4212899999999786</v>
      </c>
      <c r="K283" s="104">
        <f t="shared" si="102"/>
        <v>5.7747766499998772</v>
      </c>
      <c r="L283" s="49">
        <f t="shared" si="103"/>
        <v>4.7540282682154696E+16</v>
      </c>
      <c r="M283" s="46">
        <f t="shared" si="116"/>
        <v>55.400000000000034</v>
      </c>
      <c r="N283" s="50">
        <v>277</v>
      </c>
      <c r="O283" s="71">
        <f t="shared" si="104"/>
        <v>277</v>
      </c>
      <c r="P283" s="71">
        <f t="shared" si="105"/>
        <v>1</v>
      </c>
      <c r="Q283" s="51">
        <v>1</v>
      </c>
      <c r="R283" s="62">
        <f t="shared" si="106"/>
        <v>1</v>
      </c>
      <c r="S283" s="70">
        <f t="shared" si="98"/>
        <v>169075682574336</v>
      </c>
      <c r="T283" s="70">
        <f t="shared" si="107"/>
        <v>4.6833964073091072E+16</v>
      </c>
      <c r="U283" s="70">
        <f t="shared" si="108"/>
        <v>4.7540282682154694E+17</v>
      </c>
      <c r="V283" s="70">
        <f t="shared" si="109"/>
        <v>2.377014134107735E+18</v>
      </c>
      <c r="W283" s="70">
        <f t="shared" si="110"/>
        <v>144830.70900810644</v>
      </c>
      <c r="X283" s="99">
        <f t="shared" si="111"/>
        <v>10.150813330249242</v>
      </c>
      <c r="Y283" s="91">
        <f t="shared" si="112"/>
        <v>1.7577845768718099</v>
      </c>
    </row>
    <row r="284" spans="1:25">
      <c r="A284" s="46">
        <f t="shared" si="99"/>
        <v>3821.7031333348355</v>
      </c>
      <c r="B284" s="46">
        <f t="shared" si="100"/>
        <v>9.2666666666666675</v>
      </c>
      <c r="C284" s="83">
        <f t="shared" si="117"/>
        <v>12.14</v>
      </c>
      <c r="D284" s="87"/>
      <c r="E284" s="47">
        <f t="shared" si="97"/>
        <v>70.471821063998505</v>
      </c>
      <c r="F284" s="59">
        <f t="shared" si="113"/>
        <v>0.37800000000000022</v>
      </c>
      <c r="G284" s="59">
        <f t="shared" si="114"/>
        <v>4.7799999999999407</v>
      </c>
      <c r="H284" s="59">
        <f t="shared" si="118"/>
        <v>2.3899999999999704</v>
      </c>
      <c r="I284" s="59">
        <v>1</v>
      </c>
      <c r="J284" s="60">
        <f t="shared" si="101"/>
        <v>2.4288399999999783</v>
      </c>
      <c r="K284" s="104">
        <f t="shared" si="102"/>
        <v>5.8049275999998766</v>
      </c>
      <c r="L284" s="49">
        <f t="shared" si="103"/>
        <v>5.4609444513085136E+16</v>
      </c>
      <c r="M284" s="46">
        <f t="shared" si="116"/>
        <v>55.600000000000023</v>
      </c>
      <c r="N284" s="50">
        <v>278</v>
      </c>
      <c r="O284" s="71">
        <f t="shared" si="104"/>
        <v>278</v>
      </c>
      <c r="P284" s="71">
        <f t="shared" si="105"/>
        <v>1</v>
      </c>
      <c r="Q284" s="51">
        <v>1</v>
      </c>
      <c r="R284" s="62">
        <f t="shared" si="106"/>
        <v>1</v>
      </c>
      <c r="S284" s="70">
        <f t="shared" si="98"/>
        <v>169075682574336</v>
      </c>
      <c r="T284" s="70">
        <f t="shared" si="107"/>
        <v>4.7003039755665408E+16</v>
      </c>
      <c r="U284" s="70">
        <f t="shared" si="108"/>
        <v>5.4609444513085133E+17</v>
      </c>
      <c r="V284" s="70">
        <f t="shared" si="109"/>
        <v>2.7304722256542566E+18</v>
      </c>
      <c r="W284" s="70">
        <f t="shared" si="110"/>
        <v>150065.54303561454</v>
      </c>
      <c r="X284" s="99">
        <f t="shared" si="111"/>
        <v>11.618279327668995</v>
      </c>
      <c r="Y284" s="91">
        <f t="shared" si="112"/>
        <v>2.0014512028830889</v>
      </c>
    </row>
    <row r="285" spans="1:25">
      <c r="A285" s="46">
        <f t="shared" si="99"/>
        <v>3956.4752032762431</v>
      </c>
      <c r="B285" s="46">
        <f t="shared" si="100"/>
        <v>9.3000000000000007</v>
      </c>
      <c r="C285" s="83">
        <f t="shared" si="117"/>
        <v>12.14</v>
      </c>
      <c r="D285" s="87"/>
      <c r="E285" s="47">
        <f t="shared" si="97"/>
        <v>70.83935167299849</v>
      </c>
      <c r="F285" s="59">
        <f t="shared" si="113"/>
        <v>0.37900000000000023</v>
      </c>
      <c r="G285" s="59">
        <f t="shared" si="114"/>
        <v>4.7899999999999405</v>
      </c>
      <c r="H285" s="59">
        <f t="shared" si="118"/>
        <v>2.3949999999999703</v>
      </c>
      <c r="I285" s="59">
        <v>1</v>
      </c>
      <c r="J285" s="60">
        <f t="shared" si="101"/>
        <v>2.4364099999999782</v>
      </c>
      <c r="K285" s="104">
        <f t="shared" si="102"/>
        <v>5.8352019499998757</v>
      </c>
      <c r="L285" s="49">
        <f t="shared" si="103"/>
        <v>6.2729779079482768E+16</v>
      </c>
      <c r="M285" s="46">
        <f t="shared" si="116"/>
        <v>55.800000000000026</v>
      </c>
      <c r="N285" s="50">
        <v>279</v>
      </c>
      <c r="O285" s="71">
        <f t="shared" si="104"/>
        <v>279</v>
      </c>
      <c r="P285" s="71">
        <f t="shared" si="105"/>
        <v>1</v>
      </c>
      <c r="Q285" s="51">
        <v>1</v>
      </c>
      <c r="R285" s="62">
        <f t="shared" si="106"/>
        <v>1</v>
      </c>
      <c r="S285" s="70">
        <f t="shared" si="98"/>
        <v>169075682574336</v>
      </c>
      <c r="T285" s="70">
        <f t="shared" si="107"/>
        <v>4.7172115438239744E+16</v>
      </c>
      <c r="U285" s="70">
        <f t="shared" si="108"/>
        <v>6.2729779079482765E+17</v>
      </c>
      <c r="V285" s="70">
        <f t="shared" si="109"/>
        <v>3.1364889539741384E+18</v>
      </c>
      <c r="W285" s="70">
        <f t="shared" si="110"/>
        <v>155489.47548875635</v>
      </c>
      <c r="X285" s="99">
        <f t="shared" si="111"/>
        <v>13.298063590472626</v>
      </c>
      <c r="Y285" s="91">
        <f t="shared" si="112"/>
        <v>2.2789380220975746</v>
      </c>
    </row>
    <row r="286" spans="1:25">
      <c r="A286" s="46">
        <f t="shared" si="99"/>
        <v>4096.0000000000782</v>
      </c>
      <c r="B286" s="46">
        <f t="shared" si="100"/>
        <v>9.3333333333333339</v>
      </c>
      <c r="C286" s="83">
        <f t="shared" si="117"/>
        <v>12.14</v>
      </c>
      <c r="D286" s="87"/>
      <c r="E286" s="47">
        <f t="shared" si="97"/>
        <v>71.208383999998475</v>
      </c>
      <c r="F286" s="59">
        <f t="shared" si="113"/>
        <v>0.38000000000000023</v>
      </c>
      <c r="G286" s="59">
        <f t="shared" si="114"/>
        <v>4.7999999999999403</v>
      </c>
      <c r="H286" s="59">
        <f t="shared" si="118"/>
        <v>2.3999999999999702</v>
      </c>
      <c r="I286" s="59">
        <v>1</v>
      </c>
      <c r="J286" s="60">
        <f t="shared" si="101"/>
        <v>2.4439999999999782</v>
      </c>
      <c r="K286" s="104">
        <f t="shared" si="102"/>
        <v>5.8655999999998745</v>
      </c>
      <c r="L286" s="49">
        <f t="shared" si="103"/>
        <v>7.205759403792928E+16</v>
      </c>
      <c r="M286" s="46">
        <f t="shared" si="116"/>
        <v>56.000000000000028</v>
      </c>
      <c r="N286" s="50">
        <v>280</v>
      </c>
      <c r="O286" s="71">
        <f t="shared" si="104"/>
        <v>280</v>
      </c>
      <c r="P286" s="71">
        <f t="shared" si="105"/>
        <v>1</v>
      </c>
      <c r="Q286" s="51">
        <v>4</v>
      </c>
      <c r="R286" s="62">
        <f t="shared" si="106"/>
        <v>1</v>
      </c>
      <c r="S286" s="70">
        <f t="shared" si="98"/>
        <v>676302730297344</v>
      </c>
      <c r="T286" s="70">
        <f t="shared" si="107"/>
        <v>1.8936476448325632E+17</v>
      </c>
      <c r="U286" s="70">
        <f t="shared" si="108"/>
        <v>7.205759403792928E+17</v>
      </c>
      <c r="V286" s="70">
        <f t="shared" si="109"/>
        <v>3.6028797018964639E+18</v>
      </c>
      <c r="W286" s="70">
        <f t="shared" si="110"/>
        <v>161109.33333333643</v>
      </c>
      <c r="X286" s="99">
        <f t="shared" si="111"/>
        <v>3.8052271358170557</v>
      </c>
      <c r="Y286" s="91">
        <f t="shared" si="112"/>
        <v>0.64873621382588942</v>
      </c>
    </row>
    <row r="287" spans="1:25">
      <c r="A287" s="46">
        <f t="shared" si="99"/>
        <v>4240.4451280543635</v>
      </c>
      <c r="B287" s="46">
        <f t="shared" si="100"/>
        <v>9.3666666666666671</v>
      </c>
      <c r="C287" s="83">
        <f t="shared" si="117"/>
        <v>12.14</v>
      </c>
      <c r="D287" s="87"/>
      <c r="E287" s="47">
        <f t="shared" si="97"/>
        <v>71.578921686998484</v>
      </c>
      <c r="F287" s="59">
        <f t="shared" si="113"/>
        <v>0.38100000000000023</v>
      </c>
      <c r="G287" s="59">
        <f t="shared" si="114"/>
        <v>4.8099999999999401</v>
      </c>
      <c r="H287" s="59">
        <f t="shared" si="118"/>
        <v>2.4049999999999701</v>
      </c>
      <c r="I287" s="59">
        <v>1</v>
      </c>
      <c r="J287" s="60">
        <f t="shared" si="101"/>
        <v>2.4516099999999783</v>
      </c>
      <c r="K287" s="104">
        <f t="shared" si="102"/>
        <v>5.8961220499998745</v>
      </c>
      <c r="L287" s="49">
        <f t="shared" si="103"/>
        <v>8.2772439736413536E+16</v>
      </c>
      <c r="M287" s="46">
        <f t="shared" si="116"/>
        <v>56.200000000000031</v>
      </c>
      <c r="N287" s="50">
        <v>281</v>
      </c>
      <c r="O287" s="71">
        <f t="shared" si="104"/>
        <v>281</v>
      </c>
      <c r="P287" s="71">
        <f t="shared" si="105"/>
        <v>1</v>
      </c>
      <c r="Q287" s="51">
        <v>1</v>
      </c>
      <c r="R287" s="62">
        <f t="shared" si="106"/>
        <v>1</v>
      </c>
      <c r="S287" s="70">
        <f t="shared" si="98"/>
        <v>676302730297344</v>
      </c>
      <c r="T287" s="70">
        <f t="shared" si="107"/>
        <v>1.9004106721355366E+17</v>
      </c>
      <c r="U287" s="70">
        <f t="shared" si="108"/>
        <v>8.2772439736413542E+17</v>
      </c>
      <c r="V287" s="70">
        <f t="shared" si="109"/>
        <v>4.1386219868206766E+18</v>
      </c>
      <c r="W287" s="70">
        <f t="shared" si="110"/>
        <v>166932.18987440679</v>
      </c>
      <c r="X287" s="99">
        <f t="shared" si="111"/>
        <v>4.3555027842166441</v>
      </c>
      <c r="Y287" s="91">
        <f t="shared" si="112"/>
        <v>0.73870634754189612</v>
      </c>
    </row>
    <row r="288" spans="1:25">
      <c r="A288" s="46">
        <f t="shared" si="99"/>
        <v>4389.9841025487412</v>
      </c>
      <c r="B288" s="46">
        <f t="shared" si="100"/>
        <v>9.4</v>
      </c>
      <c r="C288" s="83">
        <f t="shared" si="117"/>
        <v>12.14</v>
      </c>
      <c r="D288" s="87"/>
      <c r="E288" s="47">
        <f t="shared" si="97"/>
        <v>71.950968375998471</v>
      </c>
      <c r="F288" s="59">
        <f t="shared" si="113"/>
        <v>0.38200000000000023</v>
      </c>
      <c r="G288" s="59">
        <f t="shared" si="114"/>
        <v>4.8199999999999399</v>
      </c>
      <c r="H288" s="59">
        <f t="shared" si="118"/>
        <v>2.4099999999999699</v>
      </c>
      <c r="I288" s="59">
        <v>1</v>
      </c>
      <c r="J288" s="60">
        <f t="shared" si="101"/>
        <v>2.4592399999999781</v>
      </c>
      <c r="K288" s="104">
        <f t="shared" si="102"/>
        <v>5.9267683999998733</v>
      </c>
      <c r="L288" s="49">
        <f t="shared" si="103"/>
        <v>9.5080565364309424E+16</v>
      </c>
      <c r="M288" s="46">
        <f t="shared" si="116"/>
        <v>56.400000000000027</v>
      </c>
      <c r="N288" s="50">
        <v>282</v>
      </c>
      <c r="O288" s="71">
        <f t="shared" si="104"/>
        <v>282</v>
      </c>
      <c r="P288" s="71">
        <f t="shared" si="105"/>
        <v>1</v>
      </c>
      <c r="Q288" s="51">
        <v>1</v>
      </c>
      <c r="R288" s="62">
        <f t="shared" si="106"/>
        <v>1</v>
      </c>
      <c r="S288" s="70">
        <f t="shared" si="98"/>
        <v>676302730297344</v>
      </c>
      <c r="T288" s="70">
        <f t="shared" si="107"/>
        <v>1.9071736994385101E+17</v>
      </c>
      <c r="U288" s="70">
        <f t="shared" si="108"/>
        <v>9.5080565364309427E+17</v>
      </c>
      <c r="V288" s="70">
        <f t="shared" si="109"/>
        <v>4.7540282682154711E+18</v>
      </c>
      <c r="W288" s="70">
        <f t="shared" si="110"/>
        <v>172965.37364042041</v>
      </c>
      <c r="X288" s="99">
        <f t="shared" si="111"/>
        <v>4.9854171852465266</v>
      </c>
      <c r="Y288" s="91">
        <f t="shared" si="112"/>
        <v>0.84116956303651635</v>
      </c>
    </row>
    <row r="289" spans="1:25">
      <c r="A289" s="46">
        <f t="shared" si="99"/>
        <v>4544.7965575899816</v>
      </c>
      <c r="B289" s="46">
        <f t="shared" si="100"/>
        <v>9.4333333333333336</v>
      </c>
      <c r="C289" s="83">
        <f t="shared" si="117"/>
        <v>12.14</v>
      </c>
      <c r="D289" s="87"/>
      <c r="E289" s="47">
        <f t="shared" si="97"/>
        <v>72.32452770899846</v>
      </c>
      <c r="F289" s="59">
        <f t="shared" si="113"/>
        <v>0.38300000000000023</v>
      </c>
      <c r="G289" s="59">
        <f t="shared" si="114"/>
        <v>4.8299999999999397</v>
      </c>
      <c r="H289" s="59">
        <f t="shared" si="118"/>
        <v>2.4149999999999698</v>
      </c>
      <c r="I289" s="59">
        <v>1</v>
      </c>
      <c r="J289" s="60">
        <f t="shared" si="101"/>
        <v>2.466889999999978</v>
      </c>
      <c r="K289" s="104">
        <f t="shared" si="102"/>
        <v>5.9575393499998723</v>
      </c>
      <c r="L289" s="49">
        <f t="shared" si="103"/>
        <v>1.092188890261703E+17</v>
      </c>
      <c r="M289" s="46">
        <f t="shared" si="116"/>
        <v>56.60000000000003</v>
      </c>
      <c r="N289" s="50">
        <v>283</v>
      </c>
      <c r="O289" s="71">
        <f t="shared" si="104"/>
        <v>283</v>
      </c>
      <c r="P289" s="71">
        <f t="shared" si="105"/>
        <v>1</v>
      </c>
      <c r="Q289" s="51">
        <v>1</v>
      </c>
      <c r="R289" s="62">
        <f t="shared" si="106"/>
        <v>1</v>
      </c>
      <c r="S289" s="70">
        <f t="shared" si="98"/>
        <v>676302730297344</v>
      </c>
      <c r="T289" s="70">
        <f t="shared" si="107"/>
        <v>1.9139367267414835E+17</v>
      </c>
      <c r="U289" s="70">
        <f t="shared" si="108"/>
        <v>1.092188890261703E+18</v>
      </c>
      <c r="V289" s="70">
        <f t="shared" si="109"/>
        <v>5.4609444513085153E+18</v>
      </c>
      <c r="W289" s="70">
        <f t="shared" si="110"/>
        <v>179216.47758763161</v>
      </c>
      <c r="X289" s="99">
        <f t="shared" si="111"/>
        <v>5.7065046874416634</v>
      </c>
      <c r="Y289" s="91">
        <f t="shared" si="112"/>
        <v>0.95786269333525853</v>
      </c>
    </row>
    <row r="290" spans="1:25">
      <c r="A290" s="46">
        <f t="shared" si="99"/>
        <v>4705.0684620679476</v>
      </c>
      <c r="B290" s="46">
        <f t="shared" si="100"/>
        <v>9.4666666666666668</v>
      </c>
      <c r="C290" s="83">
        <f t="shared" si="117"/>
        <v>12.14</v>
      </c>
      <c r="D290" s="87"/>
      <c r="E290" s="47">
        <f t="shared" si="97"/>
        <v>72.699603327998432</v>
      </c>
      <c r="F290" s="59">
        <f t="shared" si="113"/>
        <v>0.38400000000000023</v>
      </c>
      <c r="G290" s="59">
        <f t="shared" si="114"/>
        <v>4.8399999999999395</v>
      </c>
      <c r="H290" s="59">
        <f t="shared" si="118"/>
        <v>2.4199999999999697</v>
      </c>
      <c r="I290" s="59">
        <v>1</v>
      </c>
      <c r="J290" s="60">
        <f t="shared" si="101"/>
        <v>2.4745599999999777</v>
      </c>
      <c r="K290" s="104">
        <f t="shared" si="102"/>
        <v>5.9884351999998708</v>
      </c>
      <c r="L290" s="49">
        <f t="shared" si="103"/>
        <v>1.2545955815896558E+17</v>
      </c>
      <c r="M290" s="46">
        <f t="shared" si="116"/>
        <v>56.800000000000033</v>
      </c>
      <c r="N290" s="50">
        <v>284</v>
      </c>
      <c r="O290" s="71">
        <f t="shared" si="104"/>
        <v>284</v>
      </c>
      <c r="P290" s="71">
        <f t="shared" si="105"/>
        <v>1</v>
      </c>
      <c r="Q290" s="51">
        <v>1</v>
      </c>
      <c r="R290" s="62">
        <f t="shared" si="106"/>
        <v>1</v>
      </c>
      <c r="S290" s="70">
        <f t="shared" si="98"/>
        <v>676302730297344</v>
      </c>
      <c r="T290" s="70">
        <f t="shared" si="107"/>
        <v>1.920699754044457E+17</v>
      </c>
      <c r="U290" s="70">
        <f t="shared" si="108"/>
        <v>1.2545955815896558E+18</v>
      </c>
      <c r="V290" s="70">
        <f t="shared" si="109"/>
        <v>6.2729779079482788E+18</v>
      </c>
      <c r="W290" s="70">
        <f t="shared" si="110"/>
        <v>185693.36863628167</v>
      </c>
      <c r="X290" s="99">
        <f t="shared" si="111"/>
        <v>6.5319713763060996</v>
      </c>
      <c r="Y290" s="91">
        <f t="shared" si="112"/>
        <v>1.0907643078956988</v>
      </c>
    </row>
    <row r="291" spans="1:25">
      <c r="A291" s="46">
        <f t="shared" si="99"/>
        <v>4870.9923430512408</v>
      </c>
      <c r="B291" s="46">
        <f t="shared" si="100"/>
        <v>9.5</v>
      </c>
      <c r="C291" s="83">
        <f t="shared" si="117"/>
        <v>12.14</v>
      </c>
      <c r="D291" s="87"/>
      <c r="E291" s="47">
        <f t="shared" si="97"/>
        <v>73.076198874998425</v>
      </c>
      <c r="F291" s="59">
        <f t="shared" si="113"/>
        <v>0.38500000000000023</v>
      </c>
      <c r="G291" s="59">
        <f t="shared" si="114"/>
        <v>4.8499999999999392</v>
      </c>
      <c r="H291" s="59">
        <f t="shared" si="118"/>
        <v>2.4249999999999696</v>
      </c>
      <c r="I291" s="59">
        <v>1</v>
      </c>
      <c r="J291" s="60">
        <f t="shared" si="101"/>
        <v>2.4822499999999774</v>
      </c>
      <c r="K291" s="104">
        <f t="shared" si="102"/>
        <v>6.0194562499998696</v>
      </c>
      <c r="L291" s="49">
        <f t="shared" si="103"/>
        <v>1.4411518807585862E+17</v>
      </c>
      <c r="M291" s="46">
        <f t="shared" si="116"/>
        <v>57.000000000000036</v>
      </c>
      <c r="N291" s="50">
        <v>285</v>
      </c>
      <c r="O291" s="71">
        <f t="shared" si="104"/>
        <v>285</v>
      </c>
      <c r="P291" s="71">
        <f t="shared" si="105"/>
        <v>1</v>
      </c>
      <c r="Q291" s="51">
        <v>1</v>
      </c>
      <c r="R291" s="62">
        <f t="shared" si="106"/>
        <v>1</v>
      </c>
      <c r="S291" s="70">
        <f t="shared" si="98"/>
        <v>676302730297344</v>
      </c>
      <c r="T291" s="70">
        <f t="shared" si="107"/>
        <v>1.9274627813474304E+17</v>
      </c>
      <c r="U291" s="70">
        <f t="shared" si="108"/>
        <v>1.4411518807585864E+18</v>
      </c>
      <c r="V291" s="70">
        <f t="shared" si="109"/>
        <v>7.2057594037929308E+18</v>
      </c>
      <c r="W291" s="70">
        <f t="shared" si="110"/>
        <v>192404.19755052403</v>
      </c>
      <c r="X291" s="99">
        <f t="shared" si="111"/>
        <v>7.4769375300264995</v>
      </c>
      <c r="Y291" s="91">
        <f t="shared" si="112"/>
        <v>1.2421283949072079</v>
      </c>
    </row>
    <row r="292" spans="1:25">
      <c r="A292" s="46">
        <f t="shared" si="99"/>
        <v>5042.7675170608754</v>
      </c>
      <c r="B292" s="46">
        <f t="shared" si="100"/>
        <v>9.5333333333333332</v>
      </c>
      <c r="C292" s="83">
        <f t="shared" si="117"/>
        <v>12.14</v>
      </c>
      <c r="D292" s="87"/>
      <c r="E292" s="47">
        <f t="shared" si="97"/>
        <v>73.454317991998408</v>
      </c>
      <c r="F292" s="59">
        <f t="shared" si="113"/>
        <v>0.38600000000000023</v>
      </c>
      <c r="G292" s="59">
        <f t="shared" si="114"/>
        <v>4.859999999999939</v>
      </c>
      <c r="H292" s="59">
        <f t="shared" si="118"/>
        <v>2.4299999999999695</v>
      </c>
      <c r="I292" s="59">
        <v>1</v>
      </c>
      <c r="J292" s="60">
        <f t="shared" si="101"/>
        <v>2.4899599999999773</v>
      </c>
      <c r="K292" s="104">
        <f t="shared" si="102"/>
        <v>6.0506027999998686</v>
      </c>
      <c r="L292" s="49">
        <f t="shared" si="103"/>
        <v>1.6554487947282707E+17</v>
      </c>
      <c r="M292" s="46">
        <f t="shared" si="116"/>
        <v>57.200000000000024</v>
      </c>
      <c r="N292" s="50">
        <v>286</v>
      </c>
      <c r="O292" s="71">
        <f t="shared" si="104"/>
        <v>286</v>
      </c>
      <c r="P292" s="71">
        <f t="shared" si="105"/>
        <v>1</v>
      </c>
      <c r="Q292" s="51">
        <v>1</v>
      </c>
      <c r="R292" s="62">
        <f t="shared" si="106"/>
        <v>1</v>
      </c>
      <c r="S292" s="70">
        <f t="shared" si="98"/>
        <v>676302730297344</v>
      </c>
      <c r="T292" s="70">
        <f t="shared" si="107"/>
        <v>1.9342258086504038E+17</v>
      </c>
      <c r="U292" s="70">
        <f t="shared" si="108"/>
        <v>1.6554487947282708E+18</v>
      </c>
      <c r="V292" s="70">
        <f t="shared" si="109"/>
        <v>8.2772439736413532E+18</v>
      </c>
      <c r="W292" s="70">
        <f t="shared" si="110"/>
        <v>199357.40917447326</v>
      </c>
      <c r="X292" s="99">
        <f t="shared" si="111"/>
        <v>8.5587152612928463</v>
      </c>
      <c r="Y292" s="91">
        <f t="shared" si="112"/>
        <v>1.4145227416503083</v>
      </c>
    </row>
    <row r="293" spans="1:25">
      <c r="A293" s="46">
        <f t="shared" si="99"/>
        <v>5220.6003294998009</v>
      </c>
      <c r="B293" s="46">
        <f t="shared" si="100"/>
        <v>9.5666666666666664</v>
      </c>
      <c r="C293" s="83">
        <f t="shared" si="117"/>
        <v>12.14</v>
      </c>
      <c r="D293" s="87"/>
      <c r="E293" s="47">
        <f t="shared" si="97"/>
        <v>73.833964320998405</v>
      </c>
      <c r="F293" s="59">
        <f t="shared" si="113"/>
        <v>0.38700000000000023</v>
      </c>
      <c r="G293" s="59">
        <f t="shared" si="114"/>
        <v>4.8699999999999388</v>
      </c>
      <c r="H293" s="59">
        <f t="shared" si="118"/>
        <v>2.4349999999999694</v>
      </c>
      <c r="I293" s="59">
        <v>1</v>
      </c>
      <c r="J293" s="60">
        <f t="shared" si="101"/>
        <v>2.4976899999999773</v>
      </c>
      <c r="K293" s="104">
        <f t="shared" si="102"/>
        <v>6.0818751499998687</v>
      </c>
      <c r="L293" s="49">
        <f t="shared" si="103"/>
        <v>1.9016113072861894E+17</v>
      </c>
      <c r="M293" s="46">
        <f t="shared" si="116"/>
        <v>57.400000000000027</v>
      </c>
      <c r="N293" s="50">
        <v>287</v>
      </c>
      <c r="O293" s="71">
        <f t="shared" si="104"/>
        <v>287</v>
      </c>
      <c r="P293" s="71">
        <f t="shared" si="105"/>
        <v>1</v>
      </c>
      <c r="Q293" s="51">
        <v>1</v>
      </c>
      <c r="R293" s="62">
        <f t="shared" si="106"/>
        <v>1</v>
      </c>
      <c r="S293" s="70">
        <f t="shared" si="98"/>
        <v>676302730297344</v>
      </c>
      <c r="T293" s="70">
        <f t="shared" si="107"/>
        <v>1.9409888359533773E+17</v>
      </c>
      <c r="U293" s="70">
        <f t="shared" si="108"/>
        <v>1.9016113072861896E+18</v>
      </c>
      <c r="V293" s="70">
        <f t="shared" si="109"/>
        <v>9.5080565364309463E+18</v>
      </c>
      <c r="W293" s="70">
        <f t="shared" si="110"/>
        <v>206561.75303720878</v>
      </c>
      <c r="X293" s="99">
        <f t="shared" si="111"/>
        <v>9.7971264546308117</v>
      </c>
      <c r="Y293" s="91">
        <f t="shared" si="112"/>
        <v>1.6108726688726951</v>
      </c>
    </row>
    <row r="294" spans="1:25">
      <c r="A294" s="46">
        <f t="shared" si="99"/>
        <v>5404.704402525882</v>
      </c>
      <c r="B294" s="46">
        <f t="shared" si="100"/>
        <v>9.6</v>
      </c>
      <c r="C294" s="83">
        <f t="shared" si="117"/>
        <v>12.14</v>
      </c>
      <c r="D294" s="87"/>
      <c r="E294" s="47">
        <f t="shared" si="97"/>
        <v>74.215141503998396</v>
      </c>
      <c r="F294" s="59">
        <f t="shared" si="113"/>
        <v>0.38800000000000023</v>
      </c>
      <c r="G294" s="59">
        <f t="shared" si="114"/>
        <v>4.8799999999999386</v>
      </c>
      <c r="H294" s="59">
        <f t="shared" si="118"/>
        <v>2.4399999999999693</v>
      </c>
      <c r="I294" s="59">
        <v>1</v>
      </c>
      <c r="J294" s="60">
        <f t="shared" si="101"/>
        <v>2.505439999999977</v>
      </c>
      <c r="K294" s="104">
        <f t="shared" si="102"/>
        <v>6.1132735999998671</v>
      </c>
      <c r="L294" s="49">
        <f t="shared" si="103"/>
        <v>2.1843777805234074E+17</v>
      </c>
      <c r="M294" s="46">
        <f t="shared" si="116"/>
        <v>57.60000000000003</v>
      </c>
      <c r="N294" s="50">
        <v>288</v>
      </c>
      <c r="O294" s="71">
        <f t="shared" si="104"/>
        <v>288</v>
      </c>
      <c r="P294" s="71">
        <f t="shared" si="105"/>
        <v>1</v>
      </c>
      <c r="Q294" s="51">
        <v>1</v>
      </c>
      <c r="R294" s="62">
        <f t="shared" si="106"/>
        <v>1</v>
      </c>
      <c r="S294" s="70">
        <f t="shared" si="98"/>
        <v>676302730297344</v>
      </c>
      <c r="T294" s="70">
        <f t="shared" si="107"/>
        <v>1.9477518632563507E+17</v>
      </c>
      <c r="U294" s="70">
        <f t="shared" si="108"/>
        <v>2.1843777805234074E+18</v>
      </c>
      <c r="V294" s="70">
        <f t="shared" si="109"/>
        <v>1.0921888902617037E+19</v>
      </c>
      <c r="W294" s="70">
        <f t="shared" si="110"/>
        <v>214026.29434002494</v>
      </c>
      <c r="X294" s="99">
        <f t="shared" si="111"/>
        <v>11.214866851013833</v>
      </c>
      <c r="Y294" s="91">
        <f t="shared" si="112"/>
        <v>1.8345108668151342</v>
      </c>
    </row>
    <row r="295" spans="1:25">
      <c r="A295" s="46">
        <f t="shared" si="99"/>
        <v>5595.3008916661156</v>
      </c>
      <c r="B295" s="46">
        <f t="shared" si="100"/>
        <v>9.6333333333333329</v>
      </c>
      <c r="C295" s="83">
        <f t="shared" si="117"/>
        <v>12.14</v>
      </c>
      <c r="D295" s="87"/>
      <c r="E295" s="47">
        <f t="shared" si="97"/>
        <v>74.597853182998378</v>
      </c>
      <c r="F295" s="59">
        <f t="shared" si="113"/>
        <v>0.38900000000000023</v>
      </c>
      <c r="G295" s="59">
        <f t="shared" si="114"/>
        <v>4.8899999999999384</v>
      </c>
      <c r="H295" s="59">
        <f t="shared" si="118"/>
        <v>2.4449999999999692</v>
      </c>
      <c r="I295" s="59">
        <v>1</v>
      </c>
      <c r="J295" s="60">
        <f t="shared" si="101"/>
        <v>2.5132099999999769</v>
      </c>
      <c r="K295" s="104">
        <f t="shared" si="102"/>
        <v>6.1447984499998656</v>
      </c>
      <c r="L295" s="49">
        <f t="shared" si="103"/>
        <v>2.5091911631793126E+17</v>
      </c>
      <c r="M295" s="46">
        <f t="shared" si="116"/>
        <v>57.800000000000033</v>
      </c>
      <c r="N295" s="50">
        <v>289</v>
      </c>
      <c r="O295" s="71">
        <f t="shared" si="104"/>
        <v>289</v>
      </c>
      <c r="P295" s="71">
        <f t="shared" si="105"/>
        <v>1</v>
      </c>
      <c r="Q295" s="51">
        <v>1</v>
      </c>
      <c r="R295" s="62">
        <f t="shared" si="106"/>
        <v>1</v>
      </c>
      <c r="S295" s="70">
        <f t="shared" si="98"/>
        <v>676302730297344</v>
      </c>
      <c r="T295" s="70">
        <f t="shared" si="107"/>
        <v>1.9545148905593242E+17</v>
      </c>
      <c r="U295" s="70">
        <f t="shared" si="108"/>
        <v>2.5091911631793126E+18</v>
      </c>
      <c r="V295" s="70">
        <f t="shared" si="109"/>
        <v>1.2545955815896564E+19</v>
      </c>
      <c r="W295" s="70">
        <f t="shared" si="110"/>
        <v>221760.42533970039</v>
      </c>
      <c r="X295" s="99">
        <f t="shared" si="111"/>
        <v>12.837922981805765</v>
      </c>
      <c r="Y295" s="91">
        <f t="shared" si="112"/>
        <v>2.0892341850213239</v>
      </c>
    </row>
    <row r="296" spans="1:25">
      <c r="A296" s="46">
        <f t="shared" si="99"/>
        <v>5792.6187514803141</v>
      </c>
      <c r="B296" s="46">
        <f t="shared" si="100"/>
        <v>9.6666666666666661</v>
      </c>
      <c r="C296" s="83">
        <f t="shared" si="117"/>
        <v>12.14</v>
      </c>
      <c r="D296" s="87"/>
      <c r="E296" s="47">
        <f t="shared" si="97"/>
        <v>74.982102999998361</v>
      </c>
      <c r="F296" s="59">
        <f t="shared" si="113"/>
        <v>0.39000000000000024</v>
      </c>
      <c r="G296" s="59">
        <f t="shared" si="114"/>
        <v>4.8999999999999382</v>
      </c>
      <c r="H296" s="59">
        <f t="shared" ref="H296:H311" si="119">H295+0.5%</f>
        <v>2.4499999999999691</v>
      </c>
      <c r="I296" s="59">
        <v>1</v>
      </c>
      <c r="J296" s="60">
        <f t="shared" si="101"/>
        <v>2.5209999999999768</v>
      </c>
      <c r="K296" s="104">
        <f t="shared" si="102"/>
        <v>6.176449999999865</v>
      </c>
      <c r="L296" s="49">
        <f t="shared" si="103"/>
        <v>2.8823037615171731E+17</v>
      </c>
      <c r="M296" s="46">
        <f t="shared" si="116"/>
        <v>58.000000000000036</v>
      </c>
      <c r="N296" s="50">
        <v>290</v>
      </c>
      <c r="O296" s="71">
        <f t="shared" si="104"/>
        <v>290</v>
      </c>
      <c r="P296" s="71">
        <f t="shared" si="105"/>
        <v>1</v>
      </c>
      <c r="Q296" s="51">
        <v>3</v>
      </c>
      <c r="R296" s="62">
        <f t="shared" si="106"/>
        <v>1</v>
      </c>
      <c r="S296" s="70">
        <f t="shared" si="98"/>
        <v>2028908190892032</v>
      </c>
      <c r="T296" s="70">
        <f t="shared" si="107"/>
        <v>5.8838337535868928E+17</v>
      </c>
      <c r="U296" s="70">
        <f t="shared" si="108"/>
        <v>2.8823037615171732E+18</v>
      </c>
      <c r="V296" s="70">
        <f t="shared" si="109"/>
        <v>1.4411518807585866E+19</v>
      </c>
      <c r="W296" s="70">
        <f t="shared" si="110"/>
        <v>229773.87714205246</v>
      </c>
      <c r="X296" s="99">
        <f t="shared" si="111"/>
        <v>4.8986832093277073</v>
      </c>
      <c r="Y296" s="91">
        <f t="shared" si="112"/>
        <v>0.79312278239568268</v>
      </c>
    </row>
    <row r="297" spans="1:25">
      <c r="A297" s="46">
        <f t="shared" si="99"/>
        <v>5996.8950105934018</v>
      </c>
      <c r="B297" s="46">
        <f t="shared" si="100"/>
        <v>9.6999999999999993</v>
      </c>
      <c r="C297" s="83">
        <f t="shared" si="117"/>
        <v>12.14</v>
      </c>
      <c r="D297" s="87"/>
      <c r="E297" s="47">
        <f t="shared" si="97"/>
        <v>75.367894596998369</v>
      </c>
      <c r="F297" s="59">
        <f t="shared" si="113"/>
        <v>0.39100000000000024</v>
      </c>
      <c r="G297" s="59">
        <f t="shared" si="114"/>
        <v>4.909999999999938</v>
      </c>
      <c r="H297" s="59">
        <f t="shared" si="119"/>
        <v>2.454999999999969</v>
      </c>
      <c r="I297" s="59">
        <v>1</v>
      </c>
      <c r="J297" s="60">
        <f t="shared" si="101"/>
        <v>2.5288099999999769</v>
      </c>
      <c r="K297" s="104">
        <f t="shared" si="102"/>
        <v>6.2082285499998653</v>
      </c>
      <c r="L297" s="49">
        <f t="shared" si="103"/>
        <v>3.310897589456544E+17</v>
      </c>
      <c r="M297" s="46">
        <f t="shared" si="116"/>
        <v>58.200000000000024</v>
      </c>
      <c r="N297" s="50">
        <v>291</v>
      </c>
      <c r="O297" s="71">
        <f t="shared" si="104"/>
        <v>291</v>
      </c>
      <c r="P297" s="71">
        <f t="shared" si="105"/>
        <v>1</v>
      </c>
      <c r="Q297" s="51">
        <v>1</v>
      </c>
      <c r="R297" s="62">
        <f t="shared" si="106"/>
        <v>1</v>
      </c>
      <c r="S297" s="70">
        <f t="shared" si="98"/>
        <v>2028908190892032</v>
      </c>
      <c r="T297" s="70">
        <f t="shared" si="107"/>
        <v>5.9041228354958131E+17</v>
      </c>
      <c r="U297" s="70">
        <f t="shared" si="108"/>
        <v>3.3108975894565437E+18</v>
      </c>
      <c r="V297" s="70">
        <f t="shared" si="109"/>
        <v>1.6554487947282721E+19</v>
      </c>
      <c r="W297" s="70">
        <f t="shared" si="110"/>
        <v>238076.73192055806</v>
      </c>
      <c r="X297" s="99">
        <f t="shared" si="111"/>
        <v>5.6077721986935982</v>
      </c>
      <c r="Y297" s="91">
        <f t="shared" si="112"/>
        <v>0.90328056603098483</v>
      </c>
    </row>
    <row r="298" spans="1:25">
      <c r="A298" s="46">
        <f t="shared" si="99"/>
        <v>6208.3750564267148</v>
      </c>
      <c r="B298" s="46">
        <f t="shared" si="100"/>
        <v>9.7333333333333325</v>
      </c>
      <c r="C298" s="83">
        <f t="shared" si="117"/>
        <v>12.14</v>
      </c>
      <c r="D298" s="87"/>
      <c r="E298" s="47">
        <f t="shared" si="97"/>
        <v>75.755231615998355</v>
      </c>
      <c r="F298" s="59">
        <f t="shared" si="113"/>
        <v>0.39200000000000024</v>
      </c>
      <c r="G298" s="59">
        <f t="shared" si="114"/>
        <v>4.9199999999999378</v>
      </c>
      <c r="H298" s="59">
        <f t="shared" si="119"/>
        <v>2.4599999999999689</v>
      </c>
      <c r="I298" s="59">
        <v>1</v>
      </c>
      <c r="J298" s="60">
        <f t="shared" si="101"/>
        <v>2.5366399999999767</v>
      </c>
      <c r="K298" s="104">
        <f t="shared" si="102"/>
        <v>6.2401343999998637</v>
      </c>
      <c r="L298" s="49">
        <f t="shared" si="103"/>
        <v>3.8032226145723802E+17</v>
      </c>
      <c r="M298" s="46">
        <f t="shared" si="116"/>
        <v>58.400000000000027</v>
      </c>
      <c r="N298" s="50">
        <v>292</v>
      </c>
      <c r="O298" s="71">
        <f t="shared" si="104"/>
        <v>292</v>
      </c>
      <c r="P298" s="71">
        <f t="shared" si="105"/>
        <v>1</v>
      </c>
      <c r="Q298" s="51">
        <v>1</v>
      </c>
      <c r="R298" s="62">
        <f t="shared" si="106"/>
        <v>1</v>
      </c>
      <c r="S298" s="70">
        <f t="shared" si="98"/>
        <v>2028908190892032</v>
      </c>
      <c r="T298" s="70">
        <f t="shared" si="107"/>
        <v>5.9244119174047334E+17</v>
      </c>
      <c r="U298" s="70">
        <f t="shared" si="108"/>
        <v>3.8032226145723802E+18</v>
      </c>
      <c r="V298" s="70">
        <f t="shared" si="109"/>
        <v>1.9016113072861901E+19</v>
      </c>
      <c r="W298" s="70">
        <f t="shared" si="110"/>
        <v>246679.43557535482</v>
      </c>
      <c r="X298" s="99">
        <f t="shared" si="111"/>
        <v>6.4195782933311492</v>
      </c>
      <c r="Y298" s="91">
        <f t="shared" si="112"/>
        <v>1.028756414818772</v>
      </c>
    </row>
    <row r="299" spans="1:25">
      <c r="A299" s="46">
        <f t="shared" si="99"/>
        <v>6427.3129299703114</v>
      </c>
      <c r="B299" s="46">
        <f t="shared" si="100"/>
        <v>9.7666666666666675</v>
      </c>
      <c r="C299" s="83">
        <f t="shared" si="117"/>
        <v>12.14</v>
      </c>
      <c r="D299" s="87"/>
      <c r="E299" s="47">
        <f t="shared" si="97"/>
        <v>76.144117698998343</v>
      </c>
      <c r="F299" s="59">
        <f t="shared" si="113"/>
        <v>0.39300000000000024</v>
      </c>
      <c r="G299" s="59">
        <f t="shared" si="114"/>
        <v>4.9299999999999375</v>
      </c>
      <c r="H299" s="59">
        <f t="shared" si="119"/>
        <v>2.4649999999999688</v>
      </c>
      <c r="I299" s="59">
        <v>1</v>
      </c>
      <c r="J299" s="60">
        <f t="shared" si="101"/>
        <v>2.5444899999999766</v>
      </c>
      <c r="K299" s="104">
        <f t="shared" si="102"/>
        <v>6.272167849999863</v>
      </c>
      <c r="L299" s="49">
        <f t="shared" si="103"/>
        <v>4.3687555610468154E+17</v>
      </c>
      <c r="M299" s="46">
        <f t="shared" si="116"/>
        <v>58.60000000000003</v>
      </c>
      <c r="N299" s="50">
        <v>293</v>
      </c>
      <c r="O299" s="71">
        <f t="shared" si="104"/>
        <v>293</v>
      </c>
      <c r="P299" s="71">
        <f t="shared" si="105"/>
        <v>1</v>
      </c>
      <c r="Q299" s="51">
        <v>1</v>
      </c>
      <c r="R299" s="62">
        <f t="shared" si="106"/>
        <v>1</v>
      </c>
      <c r="S299" s="70">
        <f t="shared" si="98"/>
        <v>2028908190892032</v>
      </c>
      <c r="T299" s="70">
        <f t="shared" si="107"/>
        <v>5.9447009993136538E+17</v>
      </c>
      <c r="U299" s="70">
        <f t="shared" si="108"/>
        <v>4.3687555610468152E+18</v>
      </c>
      <c r="V299" s="70">
        <f t="shared" si="109"/>
        <v>2.1843777805234078E+19</v>
      </c>
      <c r="W299" s="70">
        <f t="shared" si="110"/>
        <v>255592.81084848606</v>
      </c>
      <c r="X299" s="99">
        <f t="shared" si="111"/>
        <v>7.348991247080737</v>
      </c>
      <c r="Y299" s="91">
        <f t="shared" si="112"/>
        <v>1.1716828093305727</v>
      </c>
    </row>
    <row r="300" spans="1:25">
      <c r="A300" s="46">
        <f t="shared" si="99"/>
        <v>6653.9716309504165</v>
      </c>
      <c r="B300" s="46">
        <f t="shared" si="100"/>
        <v>9.8000000000000007</v>
      </c>
      <c r="C300" s="83">
        <f t="shared" si="117"/>
        <v>12.14</v>
      </c>
      <c r="D300" s="87"/>
      <c r="E300" s="47">
        <f t="shared" si="97"/>
        <v>76.534556487998316</v>
      </c>
      <c r="F300" s="59">
        <f t="shared" si="113"/>
        <v>0.39400000000000024</v>
      </c>
      <c r="G300" s="59">
        <f t="shared" si="114"/>
        <v>4.9399999999999373</v>
      </c>
      <c r="H300" s="59">
        <f t="shared" si="119"/>
        <v>2.4699999999999687</v>
      </c>
      <c r="I300" s="59">
        <v>1</v>
      </c>
      <c r="J300" s="60">
        <f t="shared" si="101"/>
        <v>2.5523599999999762</v>
      </c>
      <c r="K300" s="104">
        <f t="shared" si="102"/>
        <v>6.3043291999998612</v>
      </c>
      <c r="L300" s="49">
        <f t="shared" si="103"/>
        <v>5.0183823263586259E+17</v>
      </c>
      <c r="M300" s="46">
        <f t="shared" si="116"/>
        <v>58.800000000000033</v>
      </c>
      <c r="N300" s="50">
        <v>294</v>
      </c>
      <c r="O300" s="71">
        <f t="shared" si="104"/>
        <v>294</v>
      </c>
      <c r="P300" s="71">
        <f t="shared" si="105"/>
        <v>1</v>
      </c>
      <c r="Q300" s="51">
        <v>1</v>
      </c>
      <c r="R300" s="62">
        <f t="shared" si="106"/>
        <v>1</v>
      </c>
      <c r="S300" s="70">
        <f t="shared" si="98"/>
        <v>2028908190892032</v>
      </c>
      <c r="T300" s="70">
        <f t="shared" si="107"/>
        <v>5.9649900812225741E+17</v>
      </c>
      <c r="U300" s="70">
        <f t="shared" si="108"/>
        <v>5.0183823263586263E+18</v>
      </c>
      <c r="V300" s="70">
        <f t="shared" si="109"/>
        <v>2.5091911631793132E+19</v>
      </c>
      <c r="W300" s="70">
        <f t="shared" si="110"/>
        <v>264828.07091182657</v>
      </c>
      <c r="X300" s="99">
        <f t="shared" si="111"/>
        <v>8.4130606388704461</v>
      </c>
      <c r="Y300" s="91">
        <f t="shared" si="112"/>
        <v>1.334489423374438</v>
      </c>
    </row>
    <row r="301" spans="1:25">
      <c r="A301" s="46">
        <f t="shared" si="99"/>
        <v>6888.6234337585711</v>
      </c>
      <c r="B301" s="46">
        <f t="shared" si="100"/>
        <v>9.8333333333333339</v>
      </c>
      <c r="C301" s="83">
        <f t="shared" si="117"/>
        <v>12.14</v>
      </c>
      <c r="D301" s="87"/>
      <c r="E301" s="47">
        <f t="shared" si="97"/>
        <v>76.926551624998311</v>
      </c>
      <c r="F301" s="59">
        <f t="shared" si="113"/>
        <v>0.39500000000000024</v>
      </c>
      <c r="G301" s="59">
        <f t="shared" si="114"/>
        <v>4.9499999999999371</v>
      </c>
      <c r="H301" s="59">
        <f t="shared" si="119"/>
        <v>2.4749999999999686</v>
      </c>
      <c r="I301" s="59">
        <v>1</v>
      </c>
      <c r="J301" s="60">
        <f t="shared" si="101"/>
        <v>2.5602499999999759</v>
      </c>
      <c r="K301" s="104">
        <f t="shared" si="102"/>
        <v>6.3366187499998601</v>
      </c>
      <c r="L301" s="49">
        <f t="shared" si="103"/>
        <v>5.7646075230343488E+17</v>
      </c>
      <c r="M301" s="46">
        <f t="shared" si="116"/>
        <v>59.000000000000028</v>
      </c>
      <c r="N301" s="50">
        <v>295</v>
      </c>
      <c r="O301" s="71">
        <f t="shared" si="104"/>
        <v>295</v>
      </c>
      <c r="P301" s="71">
        <f t="shared" si="105"/>
        <v>1</v>
      </c>
      <c r="Q301" s="51">
        <v>1</v>
      </c>
      <c r="R301" s="62">
        <f t="shared" si="106"/>
        <v>1</v>
      </c>
      <c r="S301" s="70">
        <f t="shared" si="98"/>
        <v>2028908190892032</v>
      </c>
      <c r="T301" s="70">
        <f t="shared" si="107"/>
        <v>5.9852791631314944E+17</v>
      </c>
      <c r="U301" s="70">
        <f t="shared" si="108"/>
        <v>5.7646075230343485E+18</v>
      </c>
      <c r="V301" s="70">
        <f t="shared" si="109"/>
        <v>2.8823037615171744E+19</v>
      </c>
      <c r="W301" s="70">
        <f t="shared" si="110"/>
        <v>274396.83344471641</v>
      </c>
      <c r="X301" s="99">
        <f t="shared" si="111"/>
        <v>9.6313093607121072</v>
      </c>
      <c r="Y301" s="91">
        <f t="shared" si="112"/>
        <v>1.5199445857007445</v>
      </c>
    </row>
    <row r="302" spans="1:25">
      <c r="A302" s="46">
        <f t="shared" si="99"/>
        <v>7131.5502145219943</v>
      </c>
      <c r="B302" s="46">
        <f t="shared" si="100"/>
        <v>9.8666666666666671</v>
      </c>
      <c r="C302" s="83">
        <f t="shared" si="117"/>
        <v>12.14</v>
      </c>
      <c r="D302" s="87"/>
      <c r="E302" s="47">
        <f t="shared" si="97"/>
        <v>77.320106751998281</v>
      </c>
      <c r="F302" s="59">
        <f t="shared" si="113"/>
        <v>0.39600000000000024</v>
      </c>
      <c r="G302" s="59">
        <f t="shared" si="114"/>
        <v>4.9599999999999369</v>
      </c>
      <c r="H302" s="59">
        <f t="shared" si="119"/>
        <v>2.4799999999999685</v>
      </c>
      <c r="I302" s="59">
        <v>1</v>
      </c>
      <c r="J302" s="60">
        <f t="shared" si="101"/>
        <v>2.5681599999999758</v>
      </c>
      <c r="K302" s="104">
        <f t="shared" si="102"/>
        <v>6.3690367999998587</v>
      </c>
      <c r="L302" s="49">
        <f t="shared" si="103"/>
        <v>6.6217951789130893E+17</v>
      </c>
      <c r="M302" s="46">
        <f t="shared" si="116"/>
        <v>59.200000000000031</v>
      </c>
      <c r="N302" s="50">
        <v>296</v>
      </c>
      <c r="O302" s="71">
        <f t="shared" si="104"/>
        <v>296</v>
      </c>
      <c r="P302" s="71">
        <f t="shared" si="105"/>
        <v>1</v>
      </c>
      <c r="Q302" s="51">
        <v>1</v>
      </c>
      <c r="R302" s="62">
        <f t="shared" si="106"/>
        <v>1</v>
      </c>
      <c r="S302" s="70">
        <f t="shared" si="98"/>
        <v>2028908190892032</v>
      </c>
      <c r="T302" s="70">
        <f t="shared" si="107"/>
        <v>6.0055682450404147E+17</v>
      </c>
      <c r="U302" s="70">
        <f t="shared" si="108"/>
        <v>6.6217951789130895E+18</v>
      </c>
      <c r="V302" s="70">
        <f t="shared" si="109"/>
        <v>3.3108975894565446E+19</v>
      </c>
      <c r="W302" s="70">
        <f t="shared" si="110"/>
        <v>284311.13521894353</v>
      </c>
      <c r="X302" s="99">
        <f t="shared" si="111"/>
        <v>11.026092633917822</v>
      </c>
      <c r="Y302" s="91">
        <f t="shared" si="112"/>
        <v>1.7312025318990254</v>
      </c>
    </row>
    <row r="303" spans="1:25">
      <c r="A303" s="46">
        <f t="shared" si="99"/>
        <v>7383.0437897080728</v>
      </c>
      <c r="B303" s="46">
        <f t="shared" si="100"/>
        <v>9.9</v>
      </c>
      <c r="C303" s="83">
        <f t="shared" si="117"/>
        <v>12.14</v>
      </c>
      <c r="D303" s="87"/>
      <c r="E303" s="47">
        <f t="shared" si="97"/>
        <v>77.71522551099828</v>
      </c>
      <c r="F303" s="59">
        <f t="shared" si="113"/>
        <v>0.39700000000000024</v>
      </c>
      <c r="G303" s="59">
        <f t="shared" si="114"/>
        <v>4.9699999999999367</v>
      </c>
      <c r="H303" s="59">
        <f t="shared" si="119"/>
        <v>2.4849999999999683</v>
      </c>
      <c r="I303" s="59">
        <v>1</v>
      </c>
      <c r="J303" s="60">
        <f t="shared" si="101"/>
        <v>2.5760899999999758</v>
      </c>
      <c r="K303" s="104">
        <f t="shared" si="102"/>
        <v>6.401583649999858</v>
      </c>
      <c r="L303" s="49">
        <f t="shared" si="103"/>
        <v>7.6064452291447629E+17</v>
      </c>
      <c r="M303" s="46">
        <f t="shared" si="116"/>
        <v>59.400000000000034</v>
      </c>
      <c r="N303" s="50">
        <v>297</v>
      </c>
      <c r="O303" s="71">
        <f t="shared" si="104"/>
        <v>297</v>
      </c>
      <c r="P303" s="71">
        <f t="shared" si="105"/>
        <v>1</v>
      </c>
      <c r="Q303" s="51">
        <v>1</v>
      </c>
      <c r="R303" s="62">
        <f t="shared" si="106"/>
        <v>1</v>
      </c>
      <c r="S303" s="70">
        <f t="shared" si="98"/>
        <v>2028908190892032</v>
      </c>
      <c r="T303" s="70">
        <f t="shared" si="107"/>
        <v>6.025857326949335E+17</v>
      </c>
      <c r="U303" s="70">
        <f t="shared" si="108"/>
        <v>7.6064452291447624E+18</v>
      </c>
      <c r="V303" s="70">
        <f t="shared" si="109"/>
        <v>3.8032226145723818E+19</v>
      </c>
      <c r="W303" s="70">
        <f t="shared" si="110"/>
        <v>294583.4472093521</v>
      </c>
      <c r="X303" s="99">
        <f t="shared" si="111"/>
        <v>12.623009169378426</v>
      </c>
      <c r="Y303" s="91">
        <f t="shared" si="112"/>
        <v>1.9718572558805361</v>
      </c>
    </row>
    <row r="304" spans="1:25">
      <c r="A304" s="46">
        <f t="shared" si="99"/>
        <v>7643.4062666696836</v>
      </c>
      <c r="B304" s="46">
        <f t="shared" si="100"/>
        <v>9.9333333333333336</v>
      </c>
      <c r="C304" s="83">
        <f t="shared" si="117"/>
        <v>12.14</v>
      </c>
      <c r="D304" s="87"/>
      <c r="E304" s="47">
        <f t="shared" si="97"/>
        <v>78.111911543998261</v>
      </c>
      <c r="F304" s="59">
        <f t="shared" si="113"/>
        <v>0.39800000000000024</v>
      </c>
      <c r="G304" s="59">
        <f t="shared" si="114"/>
        <v>4.9799999999999365</v>
      </c>
      <c r="H304" s="59">
        <f t="shared" si="119"/>
        <v>2.4899999999999682</v>
      </c>
      <c r="I304" s="59">
        <v>1</v>
      </c>
      <c r="J304" s="60">
        <f t="shared" si="101"/>
        <v>2.5840399999999755</v>
      </c>
      <c r="K304" s="104">
        <f t="shared" si="102"/>
        <v>6.4342595999998569</v>
      </c>
      <c r="L304" s="49">
        <f t="shared" si="103"/>
        <v>8.7375111220936346E+17</v>
      </c>
      <c r="M304" s="46">
        <f t="shared" si="116"/>
        <v>59.600000000000037</v>
      </c>
      <c r="N304" s="50">
        <v>298</v>
      </c>
      <c r="O304" s="71">
        <f t="shared" si="104"/>
        <v>298</v>
      </c>
      <c r="P304" s="71">
        <f t="shared" si="105"/>
        <v>1</v>
      </c>
      <c r="Q304" s="51">
        <v>1</v>
      </c>
      <c r="R304" s="62">
        <f t="shared" si="106"/>
        <v>1</v>
      </c>
      <c r="S304" s="70">
        <f t="shared" si="98"/>
        <v>2028908190892032</v>
      </c>
      <c r="T304" s="70">
        <f t="shared" si="107"/>
        <v>6.0461464088582554E+17</v>
      </c>
      <c r="U304" s="70">
        <f t="shared" si="108"/>
        <v>8.7375111220936346E+18</v>
      </c>
      <c r="V304" s="70">
        <f t="shared" si="109"/>
        <v>4.3687555610468172E+19</v>
      </c>
      <c r="W304" s="70">
        <f t="shared" si="110"/>
        <v>305226.69024900941</v>
      </c>
      <c r="X304" s="99">
        <f t="shared" si="111"/>
        <v>14.451372049628571</v>
      </c>
      <c r="Y304" s="91">
        <f t="shared" si="112"/>
        <v>2.2460038835904124</v>
      </c>
    </row>
    <row r="305" spans="1:25">
      <c r="A305" s="46">
        <f t="shared" si="99"/>
        <v>7912.950406552498</v>
      </c>
      <c r="B305" s="46">
        <f t="shared" si="100"/>
        <v>9.9666666666666668</v>
      </c>
      <c r="C305" s="83">
        <f t="shared" si="117"/>
        <v>12.14</v>
      </c>
      <c r="D305" s="87"/>
      <c r="E305" s="47">
        <f t="shared" si="97"/>
        <v>78.510168492998247</v>
      </c>
      <c r="F305" s="59">
        <f t="shared" si="113"/>
        <v>0.39900000000000024</v>
      </c>
      <c r="G305" s="59">
        <f t="shared" si="114"/>
        <v>4.9899999999999363</v>
      </c>
      <c r="H305" s="59">
        <f t="shared" si="119"/>
        <v>2.4949999999999681</v>
      </c>
      <c r="I305" s="59">
        <v>1</v>
      </c>
      <c r="J305" s="60">
        <f t="shared" si="101"/>
        <v>2.5920099999999753</v>
      </c>
      <c r="K305" s="104">
        <f t="shared" si="102"/>
        <v>6.4670649499998554</v>
      </c>
      <c r="L305" s="49">
        <f t="shared" si="103"/>
        <v>1.0036764652717257E+18</v>
      </c>
      <c r="M305" s="46">
        <f t="shared" si="116"/>
        <v>59.800000000000026</v>
      </c>
      <c r="N305" s="50">
        <v>299</v>
      </c>
      <c r="O305" s="71">
        <f t="shared" si="104"/>
        <v>299</v>
      </c>
      <c r="P305" s="71">
        <f t="shared" si="105"/>
        <v>1</v>
      </c>
      <c r="Q305" s="51">
        <v>1</v>
      </c>
      <c r="R305" s="62">
        <f t="shared" si="106"/>
        <v>1</v>
      </c>
      <c r="S305" s="70">
        <f t="shared" si="98"/>
        <v>2028908190892032</v>
      </c>
      <c r="T305" s="70">
        <f t="shared" si="107"/>
        <v>6.0664354907671757E+17</v>
      </c>
      <c r="U305" s="70">
        <f t="shared" si="108"/>
        <v>1.0036764652717257E+19</v>
      </c>
      <c r="V305" s="70">
        <f t="shared" si="109"/>
        <v>5.0183823263586288E+19</v>
      </c>
      <c r="W305" s="70">
        <f t="shared" si="110"/>
        <v>316254.25124854816</v>
      </c>
      <c r="X305" s="99">
        <f t="shared" si="111"/>
        <v>16.544748012226837</v>
      </c>
      <c r="Y305" s="91">
        <f t="shared" si="112"/>
        <v>2.55830862070238</v>
      </c>
    </row>
    <row r="306" spans="1:25">
      <c r="A306" s="46">
        <f t="shared" si="99"/>
        <v>8192.0000000001692</v>
      </c>
      <c r="B306" s="46">
        <f t="shared" si="100"/>
        <v>10</v>
      </c>
      <c r="C306" s="83">
        <f t="shared" si="117"/>
        <v>12.14</v>
      </c>
      <c r="D306" s="87"/>
      <c r="E306" s="47">
        <f t="shared" si="97"/>
        <v>78.909999999998249</v>
      </c>
      <c r="F306" s="59">
        <f t="shared" si="113"/>
        <v>0.40000000000000024</v>
      </c>
      <c r="G306" s="59">
        <f t="shared" si="114"/>
        <v>4.9999999999999361</v>
      </c>
      <c r="H306" s="59">
        <f t="shared" si="119"/>
        <v>2.499999999999968</v>
      </c>
      <c r="I306" s="59">
        <v>1</v>
      </c>
      <c r="J306" s="60">
        <f t="shared" si="101"/>
        <v>2.5999999999999752</v>
      </c>
      <c r="K306" s="104">
        <f t="shared" si="102"/>
        <v>6.4999999999998552</v>
      </c>
      <c r="L306" s="49">
        <f t="shared" si="103"/>
        <v>1.15292150460687E+18</v>
      </c>
      <c r="M306" s="46">
        <f t="shared" si="116"/>
        <v>60.000000000000028</v>
      </c>
      <c r="N306" s="50">
        <v>300</v>
      </c>
      <c r="O306" s="71">
        <f t="shared" si="104"/>
        <v>300</v>
      </c>
      <c r="P306" s="71">
        <f t="shared" si="105"/>
        <v>1</v>
      </c>
      <c r="Q306" s="51">
        <v>4</v>
      </c>
      <c r="R306" s="62">
        <f t="shared" si="106"/>
        <v>1</v>
      </c>
      <c r="S306" s="70">
        <f t="shared" si="98"/>
        <v>8115632763568128</v>
      </c>
      <c r="T306" s="70">
        <f t="shared" si="107"/>
        <v>2.4346898290704384E+18</v>
      </c>
      <c r="U306" s="70">
        <f t="shared" si="108"/>
        <v>1.1529215046068699E+19</v>
      </c>
      <c r="V306" s="70">
        <f t="shared" si="109"/>
        <v>5.7646075230343504E+19</v>
      </c>
      <c r="W306" s="70">
        <f t="shared" si="110"/>
        <v>327680.00000000675</v>
      </c>
      <c r="X306" s="99">
        <f t="shared" si="111"/>
        <v>4.7353937690167864</v>
      </c>
      <c r="Y306" s="91">
        <f t="shared" si="112"/>
        <v>0.72852211831029101</v>
      </c>
    </row>
    <row r="307" spans="1:25">
      <c r="A307" s="46">
        <v>8192</v>
      </c>
      <c r="B307" s="46">
        <f t="shared" si="100"/>
        <v>10.033333333333333</v>
      </c>
      <c r="C307" s="83">
        <f t="shared" si="117"/>
        <v>12.14</v>
      </c>
      <c r="D307" s="87"/>
      <c r="E307" s="47">
        <f t="shared" si="97"/>
        <v>79.311409706998234</v>
      </c>
      <c r="F307" s="59">
        <f t="shared" si="113"/>
        <v>0.40100000000000025</v>
      </c>
      <c r="G307" s="59">
        <f t="shared" si="114"/>
        <v>5.0099999999999358</v>
      </c>
      <c r="H307" s="59">
        <f t="shared" si="119"/>
        <v>2.5049999999999679</v>
      </c>
      <c r="I307" s="59">
        <v>1</v>
      </c>
      <c r="J307" s="60">
        <f t="shared" si="101"/>
        <v>2.6080099999999753</v>
      </c>
      <c r="K307" s="104">
        <f t="shared" si="102"/>
        <v>6.5330650499998546</v>
      </c>
      <c r="L307" s="49">
        <f t="shared" si="103"/>
        <v>1.3243590357826181E+18</v>
      </c>
      <c r="M307" s="46">
        <f t="shared" si="116"/>
        <v>60.200000000000031</v>
      </c>
      <c r="N307" s="50">
        <v>301</v>
      </c>
      <c r="O307" s="71">
        <f t="shared" si="104"/>
        <v>301</v>
      </c>
      <c r="P307" s="71">
        <f t="shared" si="105"/>
        <v>1</v>
      </c>
      <c r="Q307" s="51">
        <v>1</v>
      </c>
      <c r="R307" s="62">
        <f t="shared" si="106"/>
        <v>1</v>
      </c>
      <c r="S307" s="70">
        <f t="shared" si="98"/>
        <v>8115632763568128</v>
      </c>
      <c r="T307" s="70">
        <f t="shared" si="107"/>
        <v>2.4428054618340065E+18</v>
      </c>
      <c r="U307" s="70">
        <f t="shared" si="108"/>
        <v>1.3243590357826181E+19</v>
      </c>
      <c r="V307" s="70">
        <f t="shared" si="109"/>
        <v>6.6217951789130908E+19</v>
      </c>
      <c r="W307" s="70">
        <f t="shared" si="110"/>
        <v>327953.06666666665</v>
      </c>
      <c r="X307" s="99">
        <f t="shared" si="111"/>
        <v>5.4214674744845111</v>
      </c>
      <c r="Y307" s="91">
        <f t="shared" si="112"/>
        <v>0.82985052697196571</v>
      </c>
    </row>
    <row r="308" spans="1:25">
      <c r="A308" s="46">
        <v>8192</v>
      </c>
      <c r="B308" s="46">
        <f t="shared" si="100"/>
        <v>10.066666666666666</v>
      </c>
      <c r="C308" s="83">
        <f t="shared" si="117"/>
        <v>12.14</v>
      </c>
      <c r="D308" s="87"/>
      <c r="E308" s="47">
        <f t="shared" si="97"/>
        <v>79.714401255998226</v>
      </c>
      <c r="F308" s="59">
        <f t="shared" si="113"/>
        <v>0.40200000000000025</v>
      </c>
      <c r="G308" s="59">
        <f t="shared" si="114"/>
        <v>5.0199999999999356</v>
      </c>
      <c r="H308" s="59">
        <f t="shared" si="119"/>
        <v>2.5099999999999678</v>
      </c>
      <c r="I308" s="59">
        <v>1</v>
      </c>
      <c r="J308" s="60">
        <f t="shared" si="101"/>
        <v>2.6160399999999751</v>
      </c>
      <c r="K308" s="104">
        <f t="shared" si="102"/>
        <v>6.5662603999998534</v>
      </c>
      <c r="L308" s="49">
        <f t="shared" si="103"/>
        <v>1.5212890458289531E+18</v>
      </c>
      <c r="M308" s="46">
        <f t="shared" si="116"/>
        <v>60.400000000000034</v>
      </c>
      <c r="N308" s="50">
        <v>302</v>
      </c>
      <c r="O308" s="71">
        <f t="shared" si="104"/>
        <v>302</v>
      </c>
      <c r="P308" s="71">
        <f t="shared" si="105"/>
        <v>1</v>
      </c>
      <c r="Q308" s="51">
        <v>1</v>
      </c>
      <c r="R308" s="62">
        <f t="shared" si="106"/>
        <v>1</v>
      </c>
      <c r="S308" s="70">
        <f t="shared" si="98"/>
        <v>8115632763568128</v>
      </c>
      <c r="T308" s="70">
        <f t="shared" si="107"/>
        <v>2.4509210945975747E+18</v>
      </c>
      <c r="U308" s="70">
        <f t="shared" si="108"/>
        <v>1.5212890458289531E+19</v>
      </c>
      <c r="V308" s="70">
        <f t="shared" si="109"/>
        <v>7.6064452291447652E+19</v>
      </c>
      <c r="W308" s="70">
        <f t="shared" si="110"/>
        <v>328226.1333333333</v>
      </c>
      <c r="X308" s="99">
        <f t="shared" si="111"/>
        <v>6.2070094756711818</v>
      </c>
      <c r="Y308" s="91">
        <f t="shared" si="112"/>
        <v>0.94528835251055843</v>
      </c>
    </row>
    <row r="309" spans="1:25">
      <c r="A309" s="46">
        <v>8192</v>
      </c>
      <c r="B309" s="46">
        <f t="shared" si="100"/>
        <v>10.1</v>
      </c>
      <c r="C309" s="83">
        <f t="shared" si="117"/>
        <v>12.14</v>
      </c>
      <c r="D309" s="87"/>
      <c r="E309" s="47">
        <f t="shared" si="97"/>
        <v>80.118978288998221</v>
      </c>
      <c r="F309" s="59">
        <f t="shared" si="113"/>
        <v>0.40300000000000025</v>
      </c>
      <c r="G309" s="59">
        <f t="shared" si="114"/>
        <v>5.0299999999999354</v>
      </c>
      <c r="H309" s="59">
        <f t="shared" si="119"/>
        <v>2.5149999999999677</v>
      </c>
      <c r="I309" s="59">
        <v>1</v>
      </c>
      <c r="J309" s="60">
        <f t="shared" si="101"/>
        <v>2.6240899999999749</v>
      </c>
      <c r="K309" s="104">
        <f t="shared" si="102"/>
        <v>6.5995863499998526</v>
      </c>
      <c r="L309" s="49">
        <f t="shared" si="103"/>
        <v>1.7475022244187272E+18</v>
      </c>
      <c r="M309" s="46">
        <f t="shared" si="116"/>
        <v>60.60000000000003</v>
      </c>
      <c r="N309" s="50">
        <v>303</v>
      </c>
      <c r="O309" s="71">
        <f t="shared" si="104"/>
        <v>303</v>
      </c>
      <c r="P309" s="71">
        <f t="shared" si="105"/>
        <v>1</v>
      </c>
      <c r="Q309" s="51">
        <v>1</v>
      </c>
      <c r="R309" s="62">
        <f t="shared" si="106"/>
        <v>1</v>
      </c>
      <c r="S309" s="70">
        <f t="shared" si="98"/>
        <v>8115632763568128</v>
      </c>
      <c r="T309" s="70">
        <f t="shared" si="107"/>
        <v>2.4590367273611428E+18</v>
      </c>
      <c r="U309" s="70">
        <f t="shared" si="108"/>
        <v>1.7475022244187271E+19</v>
      </c>
      <c r="V309" s="70">
        <f t="shared" si="109"/>
        <v>8.737511122093636E+19</v>
      </c>
      <c r="W309" s="70">
        <f t="shared" si="110"/>
        <v>328499.20000000001</v>
      </c>
      <c r="X309" s="99">
        <f t="shared" si="111"/>
        <v>7.1064502818305515</v>
      </c>
      <c r="Y309" s="91">
        <f t="shared" si="112"/>
        <v>1.0768023789598131</v>
      </c>
    </row>
    <row r="310" spans="1:25">
      <c r="A310" s="46">
        <v>8192</v>
      </c>
      <c r="B310" s="46">
        <f t="shared" si="100"/>
        <v>10.133333333333333</v>
      </c>
      <c r="C310" s="83">
        <f t="shared" si="117"/>
        <v>12.14</v>
      </c>
      <c r="D310" s="87"/>
      <c r="E310" s="47">
        <f t="shared" si="97"/>
        <v>80.525144447998187</v>
      </c>
      <c r="F310" s="59">
        <f t="shared" si="113"/>
        <v>0.40400000000000025</v>
      </c>
      <c r="G310" s="59">
        <f t="shared" si="114"/>
        <v>5.0399999999999352</v>
      </c>
      <c r="H310" s="59">
        <f t="shared" si="119"/>
        <v>2.5199999999999676</v>
      </c>
      <c r="I310" s="59">
        <v>1</v>
      </c>
      <c r="J310" s="60">
        <f t="shared" si="101"/>
        <v>2.6321599999999745</v>
      </c>
      <c r="K310" s="104">
        <f t="shared" si="102"/>
        <v>6.6330431999998503</v>
      </c>
      <c r="L310" s="49">
        <f t="shared" si="103"/>
        <v>2.0073529305434519E+18</v>
      </c>
      <c r="M310" s="46">
        <f t="shared" si="116"/>
        <v>60.800000000000033</v>
      </c>
      <c r="N310" s="50">
        <v>304</v>
      </c>
      <c r="O310" s="71">
        <f t="shared" si="104"/>
        <v>304</v>
      </c>
      <c r="P310" s="71">
        <f t="shared" si="105"/>
        <v>1</v>
      </c>
      <c r="Q310" s="51">
        <v>1</v>
      </c>
      <c r="R310" s="62">
        <f t="shared" si="106"/>
        <v>1</v>
      </c>
      <c r="S310" s="70">
        <f t="shared" si="98"/>
        <v>8115632763568128</v>
      </c>
      <c r="T310" s="70">
        <f t="shared" si="107"/>
        <v>2.4671523601247109E+18</v>
      </c>
      <c r="U310" s="70">
        <f t="shared" si="108"/>
        <v>2.0073529305434518E+19</v>
      </c>
      <c r="V310" s="70">
        <f t="shared" si="109"/>
        <v>1.0036764652717259E+20</v>
      </c>
      <c r="W310" s="70">
        <f t="shared" si="110"/>
        <v>328772.26666666666</v>
      </c>
      <c r="X310" s="99">
        <f t="shared" si="111"/>
        <v>8.1363152231181335</v>
      </c>
      <c r="Y310" s="91">
        <f t="shared" si="112"/>
        <v>1.2266338357510347</v>
      </c>
    </row>
    <row r="311" spans="1:25">
      <c r="A311" s="46">
        <v>8192</v>
      </c>
      <c r="B311" s="46">
        <f t="shared" si="100"/>
        <v>10.166666666666666</v>
      </c>
      <c r="C311" s="83">
        <f t="shared" si="117"/>
        <v>12.14</v>
      </c>
      <c r="D311" s="87"/>
      <c r="E311" s="47">
        <f t="shared" si="97"/>
        <v>80.932903374998176</v>
      </c>
      <c r="F311" s="59">
        <f t="shared" si="113"/>
        <v>0.40500000000000025</v>
      </c>
      <c r="G311" s="59">
        <f t="shared" si="114"/>
        <v>5.049999999999935</v>
      </c>
      <c r="H311" s="59">
        <f t="shared" si="119"/>
        <v>2.5249999999999675</v>
      </c>
      <c r="I311" s="59">
        <v>1</v>
      </c>
      <c r="J311" s="60">
        <f t="shared" si="101"/>
        <v>2.6402499999999747</v>
      </c>
      <c r="K311" s="104">
        <f t="shared" si="102"/>
        <v>6.6666312499998499</v>
      </c>
      <c r="L311" s="49">
        <f t="shared" si="103"/>
        <v>2.3058430092137411E+18</v>
      </c>
      <c r="M311" s="46">
        <f t="shared" si="116"/>
        <v>61.000000000000036</v>
      </c>
      <c r="N311" s="50">
        <v>305</v>
      </c>
      <c r="O311" s="71">
        <f t="shared" si="104"/>
        <v>305</v>
      </c>
      <c r="P311" s="71">
        <f t="shared" si="105"/>
        <v>1</v>
      </c>
      <c r="Q311" s="51">
        <v>1</v>
      </c>
      <c r="R311" s="62">
        <f t="shared" si="106"/>
        <v>1</v>
      </c>
      <c r="S311" s="70">
        <f t="shared" si="98"/>
        <v>8115632763568128</v>
      </c>
      <c r="T311" s="70">
        <f t="shared" si="107"/>
        <v>2.475267992888279E+18</v>
      </c>
      <c r="U311" s="70">
        <f t="shared" si="108"/>
        <v>2.3058430092137411E+19</v>
      </c>
      <c r="V311" s="70">
        <f t="shared" si="109"/>
        <v>1.1529215046068706E+20</v>
      </c>
      <c r="W311" s="70">
        <f t="shared" si="110"/>
        <v>329045.33333333331</v>
      </c>
      <c r="X311" s="99">
        <f t="shared" si="111"/>
        <v>9.3155287259346675</v>
      </c>
      <c r="Y311" s="91">
        <f t="shared" si="112"/>
        <v>1.3973367322416217</v>
      </c>
    </row>
    <row r="312" spans="1:25">
      <c r="A312" s="46">
        <v>8192</v>
      </c>
      <c r="B312" s="46">
        <f t="shared" si="100"/>
        <v>10.199999999999999</v>
      </c>
      <c r="C312" s="83">
        <f t="shared" si="117"/>
        <v>12.14</v>
      </c>
      <c r="D312" s="87"/>
      <c r="E312" s="47">
        <f t="shared" si="97"/>
        <v>81.34225871199817</v>
      </c>
      <c r="F312" s="59">
        <f t="shared" si="113"/>
        <v>0.40600000000000025</v>
      </c>
      <c r="G312" s="59">
        <f t="shared" si="114"/>
        <v>5.0599999999999348</v>
      </c>
      <c r="H312" s="59">
        <f t="shared" ref="H312:H327" si="120">H311+0.5%</f>
        <v>2.5299999999999674</v>
      </c>
      <c r="I312" s="59">
        <v>1</v>
      </c>
      <c r="J312" s="60">
        <f t="shared" si="101"/>
        <v>2.6483599999999745</v>
      </c>
      <c r="K312" s="104">
        <f t="shared" si="102"/>
        <v>6.7003507999998488</v>
      </c>
      <c r="L312" s="49">
        <f t="shared" si="103"/>
        <v>2.6487180715652372E+18</v>
      </c>
      <c r="M312" s="46">
        <f t="shared" si="116"/>
        <v>61.200000000000038</v>
      </c>
      <c r="N312" s="50">
        <v>306</v>
      </c>
      <c r="O312" s="71">
        <f t="shared" si="104"/>
        <v>306</v>
      </c>
      <c r="P312" s="71">
        <f t="shared" si="105"/>
        <v>1</v>
      </c>
      <c r="Q312" s="51">
        <v>1</v>
      </c>
      <c r="R312" s="62">
        <f t="shared" si="106"/>
        <v>1</v>
      </c>
      <c r="S312" s="70">
        <f t="shared" si="98"/>
        <v>8115632763568128</v>
      </c>
      <c r="T312" s="70">
        <f t="shared" si="107"/>
        <v>2.4833836256518472E+18</v>
      </c>
      <c r="U312" s="70">
        <f t="shared" si="108"/>
        <v>2.6487180715652375E+19</v>
      </c>
      <c r="V312" s="70">
        <f t="shared" si="109"/>
        <v>1.3243590357826186E+20</v>
      </c>
      <c r="W312" s="70">
        <f t="shared" si="110"/>
        <v>329318.40000000002</v>
      </c>
      <c r="X312" s="99">
        <f t="shared" si="111"/>
        <v>10.665762809279991</v>
      </c>
      <c r="Y312" s="91">
        <f t="shared" si="112"/>
        <v>1.5918215519820593</v>
      </c>
    </row>
    <row r="313" spans="1:25">
      <c r="A313" s="46">
        <v>8192</v>
      </c>
      <c r="B313" s="46">
        <f t="shared" si="100"/>
        <v>10.233333333333333</v>
      </c>
      <c r="C313" s="83">
        <f t="shared" si="117"/>
        <v>12.14</v>
      </c>
      <c r="D313" s="87"/>
      <c r="E313" s="47">
        <f t="shared" si="97"/>
        <v>81.75321410099815</v>
      </c>
      <c r="F313" s="59">
        <f t="shared" si="113"/>
        <v>0.40700000000000025</v>
      </c>
      <c r="G313" s="59">
        <f t="shared" si="114"/>
        <v>5.0699999999999346</v>
      </c>
      <c r="H313" s="59">
        <f t="shared" si="120"/>
        <v>2.5349999999999673</v>
      </c>
      <c r="I313" s="59">
        <v>1</v>
      </c>
      <c r="J313" s="60">
        <f t="shared" si="101"/>
        <v>2.656489999999974</v>
      </c>
      <c r="K313" s="104">
        <f t="shared" si="102"/>
        <v>6.734202149999847</v>
      </c>
      <c r="L313" s="49">
        <f t="shared" si="103"/>
        <v>3.0425780916579072E+18</v>
      </c>
      <c r="M313" s="46">
        <f t="shared" si="116"/>
        <v>61.400000000000027</v>
      </c>
      <c r="N313" s="50">
        <v>307</v>
      </c>
      <c r="O313" s="71">
        <f t="shared" si="104"/>
        <v>307</v>
      </c>
      <c r="P313" s="71">
        <f t="shared" si="105"/>
        <v>1</v>
      </c>
      <c r="Q313" s="51">
        <v>1</v>
      </c>
      <c r="R313" s="62">
        <f t="shared" si="106"/>
        <v>1</v>
      </c>
      <c r="S313" s="70">
        <f t="shared" si="98"/>
        <v>8115632763568128</v>
      </c>
      <c r="T313" s="70">
        <f t="shared" si="107"/>
        <v>2.4914992584154153E+18</v>
      </c>
      <c r="U313" s="70">
        <f t="shared" si="108"/>
        <v>3.0425780916579074E+19</v>
      </c>
      <c r="V313" s="70">
        <f t="shared" si="109"/>
        <v>1.5212890458289537E+20</v>
      </c>
      <c r="W313" s="70">
        <f t="shared" si="110"/>
        <v>329591.46666666667</v>
      </c>
      <c r="X313" s="99">
        <f t="shared" si="111"/>
        <v>12.211836232265131</v>
      </c>
      <c r="Y313" s="91">
        <f t="shared" si="112"/>
        <v>1.8134050567913838</v>
      </c>
    </row>
    <row r="314" spans="1:25">
      <c r="A314" s="46">
        <v>8192</v>
      </c>
      <c r="B314" s="46">
        <f t="shared" si="100"/>
        <v>10.266666666666667</v>
      </c>
      <c r="C314" s="83">
        <f t="shared" si="117"/>
        <v>12.14</v>
      </c>
      <c r="D314" s="87"/>
      <c r="E314" s="47">
        <f t="shared" si="97"/>
        <v>82.165773183998141</v>
      </c>
      <c r="F314" s="59">
        <f t="shared" si="113"/>
        <v>0.40800000000000025</v>
      </c>
      <c r="G314" s="59">
        <f t="shared" si="114"/>
        <v>5.0799999999999343</v>
      </c>
      <c r="H314" s="59">
        <f t="shared" si="120"/>
        <v>2.5399999999999672</v>
      </c>
      <c r="I314" s="59">
        <v>1</v>
      </c>
      <c r="J314" s="60">
        <f t="shared" si="101"/>
        <v>2.6646399999999741</v>
      </c>
      <c r="K314" s="104">
        <f t="shared" si="102"/>
        <v>6.768185599999847</v>
      </c>
      <c r="L314" s="49">
        <f t="shared" si="103"/>
        <v>3.4950044488374564E+18</v>
      </c>
      <c r="M314" s="46">
        <f t="shared" si="116"/>
        <v>61.60000000000003</v>
      </c>
      <c r="N314" s="50">
        <v>308</v>
      </c>
      <c r="O314" s="71">
        <f t="shared" si="104"/>
        <v>308</v>
      </c>
      <c r="P314" s="71">
        <f t="shared" si="105"/>
        <v>1</v>
      </c>
      <c r="Q314" s="51">
        <v>1</v>
      </c>
      <c r="R314" s="62">
        <f t="shared" si="106"/>
        <v>1</v>
      </c>
      <c r="S314" s="70">
        <f t="shared" si="98"/>
        <v>8115632763568128</v>
      </c>
      <c r="T314" s="70">
        <f t="shared" si="107"/>
        <v>2.4996148911789834E+18</v>
      </c>
      <c r="U314" s="70">
        <f t="shared" si="108"/>
        <v>3.4950044488374563E+19</v>
      </c>
      <c r="V314" s="70">
        <f t="shared" si="109"/>
        <v>1.7475022244187282E+20</v>
      </c>
      <c r="W314" s="70">
        <f t="shared" si="110"/>
        <v>329864.53333333333</v>
      </c>
      <c r="X314" s="99">
        <f t="shared" si="111"/>
        <v>13.982171658406873</v>
      </c>
      <c r="Y314" s="91">
        <f t="shared" si="112"/>
        <v>2.0658670557744738</v>
      </c>
    </row>
    <row r="315" spans="1:25">
      <c r="A315" s="46">
        <v>8192</v>
      </c>
      <c r="B315" s="46">
        <f t="shared" si="100"/>
        <v>10.3</v>
      </c>
      <c r="C315" s="83">
        <f t="shared" si="117"/>
        <v>12.14</v>
      </c>
      <c r="D315" s="87"/>
      <c r="E315" s="47">
        <f t="shared" si="97"/>
        <v>82.579939602998124</v>
      </c>
      <c r="F315" s="59">
        <f t="shared" si="113"/>
        <v>0.40900000000000025</v>
      </c>
      <c r="G315" s="59">
        <f t="shared" si="114"/>
        <v>5.0899999999999341</v>
      </c>
      <c r="H315" s="59">
        <f t="shared" si="120"/>
        <v>2.5449999999999671</v>
      </c>
      <c r="I315" s="59">
        <v>1</v>
      </c>
      <c r="J315" s="60">
        <f t="shared" si="101"/>
        <v>2.6728099999999739</v>
      </c>
      <c r="K315" s="104">
        <f t="shared" si="102"/>
        <v>6.8023014499998453</v>
      </c>
      <c r="L315" s="49">
        <f t="shared" si="103"/>
        <v>4.0147058610869048E+18</v>
      </c>
      <c r="M315" s="46">
        <f t="shared" si="116"/>
        <v>61.800000000000033</v>
      </c>
      <c r="N315" s="50">
        <v>309</v>
      </c>
      <c r="O315" s="71">
        <f t="shared" si="104"/>
        <v>309</v>
      </c>
      <c r="P315" s="71">
        <f t="shared" si="105"/>
        <v>1</v>
      </c>
      <c r="Q315" s="51">
        <v>1</v>
      </c>
      <c r="R315" s="62">
        <f t="shared" si="106"/>
        <v>1</v>
      </c>
      <c r="S315" s="70">
        <f t="shared" si="98"/>
        <v>8115632763568128</v>
      </c>
      <c r="T315" s="70">
        <f t="shared" si="107"/>
        <v>2.5077305239425516E+18</v>
      </c>
      <c r="U315" s="70">
        <f t="shared" si="108"/>
        <v>4.0147058610869051E+19</v>
      </c>
      <c r="V315" s="70">
        <f t="shared" si="109"/>
        <v>2.0073529305434525E+20</v>
      </c>
      <c r="W315" s="70">
        <f t="shared" si="110"/>
        <v>330137.59999999998</v>
      </c>
      <c r="X315" s="99">
        <f t="shared" si="111"/>
        <v>16.00931927396708</v>
      </c>
      <c r="Y315" s="91">
        <f t="shared" si="112"/>
        <v>2.353515114207037</v>
      </c>
    </row>
    <row r="316" spans="1:25">
      <c r="A316" s="46">
        <v>8192</v>
      </c>
      <c r="B316" s="46">
        <f t="shared" si="100"/>
        <v>10.333333333333334</v>
      </c>
      <c r="C316" s="83">
        <f t="shared" si="117"/>
        <v>12.14</v>
      </c>
      <c r="D316" s="87"/>
      <c r="E316" s="47">
        <f t="shared" si="97"/>
        <v>82.995716999998109</v>
      </c>
      <c r="F316" s="59">
        <f t="shared" si="113"/>
        <v>0.41000000000000025</v>
      </c>
      <c r="G316" s="59">
        <f t="shared" si="114"/>
        <v>5.0999999999999339</v>
      </c>
      <c r="H316" s="59">
        <f t="shared" si="120"/>
        <v>2.549999999999967</v>
      </c>
      <c r="I316" s="59">
        <v>1</v>
      </c>
      <c r="J316" s="60">
        <f t="shared" si="101"/>
        <v>2.6809999999999738</v>
      </c>
      <c r="K316" s="104">
        <f t="shared" si="102"/>
        <v>6.8365499999998445</v>
      </c>
      <c r="L316" s="49">
        <f t="shared" si="103"/>
        <v>4.6116860184274821E+18</v>
      </c>
      <c r="M316" s="46">
        <f t="shared" si="116"/>
        <v>62.000000000000036</v>
      </c>
      <c r="N316" s="50">
        <v>310</v>
      </c>
      <c r="O316" s="71">
        <f t="shared" si="104"/>
        <v>310</v>
      </c>
      <c r="P316" s="71">
        <f t="shared" si="105"/>
        <v>1</v>
      </c>
      <c r="Q316" s="51">
        <v>4</v>
      </c>
      <c r="R316" s="62">
        <f t="shared" si="106"/>
        <v>1</v>
      </c>
      <c r="S316" s="70">
        <f t="shared" si="98"/>
        <v>3.2462531054272512E+16</v>
      </c>
      <c r="T316" s="70">
        <f t="shared" si="107"/>
        <v>1.0063384626824479E+19</v>
      </c>
      <c r="U316" s="70">
        <f t="shared" si="108"/>
        <v>4.6116860184274821E+19</v>
      </c>
      <c r="V316" s="70">
        <f t="shared" si="109"/>
        <v>2.3058430092137411E+20</v>
      </c>
      <c r="W316" s="70">
        <f t="shared" si="110"/>
        <v>330410.66666666669</v>
      </c>
      <c r="X316" s="99">
        <f t="shared" si="111"/>
        <v>4.5826391313065704</v>
      </c>
      <c r="Y316" s="91">
        <f t="shared" si="112"/>
        <v>0.67031457845063291</v>
      </c>
    </row>
    <row r="317" spans="1:25">
      <c r="A317" s="46">
        <v>8192</v>
      </c>
      <c r="B317" s="46">
        <f t="shared" si="100"/>
        <v>10.366666666666667</v>
      </c>
      <c r="C317" s="83">
        <f t="shared" si="117"/>
        <v>12.14</v>
      </c>
      <c r="D317" s="87"/>
      <c r="E317" s="47">
        <f t="shared" si="97"/>
        <v>83.413109016998092</v>
      </c>
      <c r="F317" s="59">
        <f t="shared" si="113"/>
        <v>0.41100000000000025</v>
      </c>
      <c r="G317" s="59">
        <f t="shared" si="114"/>
        <v>5.1099999999999337</v>
      </c>
      <c r="H317" s="59">
        <f t="shared" si="120"/>
        <v>2.5549999999999669</v>
      </c>
      <c r="I317" s="59">
        <v>1</v>
      </c>
      <c r="J317" s="60">
        <f t="shared" si="101"/>
        <v>2.6892099999999735</v>
      </c>
      <c r="K317" s="104">
        <f t="shared" si="102"/>
        <v>6.8709315499998427</v>
      </c>
      <c r="L317" s="49">
        <f t="shared" si="103"/>
        <v>5.2974361431304776E+18</v>
      </c>
      <c r="M317" s="46">
        <f t="shared" si="116"/>
        <v>62.200000000000031</v>
      </c>
      <c r="N317" s="50">
        <v>311</v>
      </c>
      <c r="O317" s="71">
        <f t="shared" si="104"/>
        <v>311</v>
      </c>
      <c r="P317" s="71">
        <f t="shared" si="105"/>
        <v>1</v>
      </c>
      <c r="Q317" s="51">
        <v>1</v>
      </c>
      <c r="R317" s="62">
        <f t="shared" si="106"/>
        <v>1</v>
      </c>
      <c r="S317" s="70">
        <f t="shared" si="98"/>
        <v>3.2462531054272512E+16</v>
      </c>
      <c r="T317" s="70">
        <f t="shared" si="107"/>
        <v>1.0095847157878751E+19</v>
      </c>
      <c r="U317" s="70">
        <f t="shared" si="108"/>
        <v>5.2974361431304774E+19</v>
      </c>
      <c r="V317" s="70">
        <f t="shared" si="109"/>
        <v>2.6487180715652389E+20</v>
      </c>
      <c r="W317" s="70">
        <f t="shared" si="110"/>
        <v>330683.73333333334</v>
      </c>
      <c r="X317" s="99">
        <f t="shared" si="111"/>
        <v>5.2471437614785827</v>
      </c>
      <c r="Y317" s="91">
        <f t="shared" si="112"/>
        <v>0.76367283290410637</v>
      </c>
    </row>
    <row r="318" spans="1:25">
      <c r="A318" s="46">
        <v>8192</v>
      </c>
      <c r="B318" s="46">
        <f t="shared" si="100"/>
        <v>10.4</v>
      </c>
      <c r="C318" s="83">
        <f t="shared" si="117"/>
        <v>12.14</v>
      </c>
      <c r="D318" s="87"/>
      <c r="E318" s="47">
        <f t="shared" si="97"/>
        <v>83.832119295998098</v>
      </c>
      <c r="F318" s="59">
        <f t="shared" si="113"/>
        <v>0.41200000000000025</v>
      </c>
      <c r="G318" s="59">
        <f t="shared" si="114"/>
        <v>5.1199999999999335</v>
      </c>
      <c r="H318" s="59">
        <f t="shared" si="120"/>
        <v>2.5599999999999667</v>
      </c>
      <c r="I318" s="59">
        <v>1</v>
      </c>
      <c r="J318" s="60">
        <f t="shared" si="101"/>
        <v>2.6974399999999736</v>
      </c>
      <c r="K318" s="104">
        <f t="shared" si="102"/>
        <v>6.9054463999998426</v>
      </c>
      <c r="L318" s="49">
        <f t="shared" si="103"/>
        <v>6.0851561833158164E+18</v>
      </c>
      <c r="M318" s="46">
        <f t="shared" si="116"/>
        <v>62.400000000000027</v>
      </c>
      <c r="N318" s="50">
        <v>312</v>
      </c>
      <c r="O318" s="71">
        <f t="shared" si="104"/>
        <v>312</v>
      </c>
      <c r="P318" s="71">
        <f t="shared" si="105"/>
        <v>1</v>
      </c>
      <c r="Q318" s="51">
        <v>1</v>
      </c>
      <c r="R318" s="62">
        <f t="shared" si="106"/>
        <v>1</v>
      </c>
      <c r="S318" s="70">
        <f t="shared" si="98"/>
        <v>3.2462531054272512E+16</v>
      </c>
      <c r="T318" s="70">
        <f t="shared" si="107"/>
        <v>1.0128309688933024E+19</v>
      </c>
      <c r="U318" s="70">
        <f t="shared" si="108"/>
        <v>6.0851561833158164E+19</v>
      </c>
      <c r="V318" s="70">
        <f t="shared" si="109"/>
        <v>3.0425780916579081E+20</v>
      </c>
      <c r="W318" s="70">
        <f t="shared" si="110"/>
        <v>330956.79999999999</v>
      </c>
      <c r="X318" s="99">
        <f t="shared" si="111"/>
        <v>6.0080668642714681</v>
      </c>
      <c r="Y318" s="91">
        <f t="shared" si="112"/>
        <v>0.87004757060623994</v>
      </c>
    </row>
    <row r="319" spans="1:25">
      <c r="A319" s="46">
        <v>8192</v>
      </c>
      <c r="B319" s="46">
        <f t="shared" si="100"/>
        <v>10.433333333333334</v>
      </c>
      <c r="C319" s="83">
        <f t="shared" si="117"/>
        <v>12.14</v>
      </c>
      <c r="D319" s="87"/>
      <c r="E319" s="47">
        <f t="shared" si="97"/>
        <v>84.252751478998078</v>
      </c>
      <c r="F319" s="59">
        <f t="shared" si="113"/>
        <v>0.41300000000000026</v>
      </c>
      <c r="G319" s="59">
        <f t="shared" si="114"/>
        <v>5.1299999999999333</v>
      </c>
      <c r="H319" s="59">
        <f t="shared" si="120"/>
        <v>2.5649999999999666</v>
      </c>
      <c r="I319" s="59">
        <v>1</v>
      </c>
      <c r="J319" s="60">
        <f t="shared" si="101"/>
        <v>2.7056899999999735</v>
      </c>
      <c r="K319" s="104">
        <f t="shared" si="102"/>
        <v>6.9400948499998414</v>
      </c>
      <c r="L319" s="49">
        <f t="shared" si="103"/>
        <v>6.9900088976749158E+18</v>
      </c>
      <c r="M319" s="46">
        <f t="shared" si="116"/>
        <v>62.60000000000003</v>
      </c>
      <c r="N319" s="50">
        <v>313</v>
      </c>
      <c r="O319" s="71">
        <f t="shared" si="104"/>
        <v>313</v>
      </c>
      <c r="P319" s="71">
        <f t="shared" si="105"/>
        <v>1</v>
      </c>
      <c r="Q319" s="51">
        <v>1</v>
      </c>
      <c r="R319" s="62">
        <f t="shared" si="106"/>
        <v>1</v>
      </c>
      <c r="S319" s="70">
        <f t="shared" si="98"/>
        <v>3.2462531054272512E+16</v>
      </c>
      <c r="T319" s="70">
        <f t="shared" si="107"/>
        <v>1.0160772219987296E+19</v>
      </c>
      <c r="U319" s="70">
        <f t="shared" si="108"/>
        <v>6.9900088976749158E+19</v>
      </c>
      <c r="V319" s="70">
        <f t="shared" si="109"/>
        <v>3.4950044488374577E+20</v>
      </c>
      <c r="W319" s="70">
        <f t="shared" si="110"/>
        <v>331229.8666666667</v>
      </c>
      <c r="X319" s="99">
        <f t="shared" si="111"/>
        <v>6.8794071418359728</v>
      </c>
      <c r="Y319" s="91">
        <f t="shared" si="112"/>
        <v>0.991255492975882</v>
      </c>
    </row>
    <row r="320" spans="1:25">
      <c r="A320" s="46">
        <v>8192</v>
      </c>
      <c r="B320" s="46">
        <f t="shared" si="100"/>
        <v>10.466666666666667</v>
      </c>
      <c r="C320" s="83">
        <f t="shared" si="117"/>
        <v>12.14</v>
      </c>
      <c r="D320" s="87"/>
      <c r="E320" s="47">
        <f t="shared" si="97"/>
        <v>84.675009207998073</v>
      </c>
      <c r="F320" s="59">
        <f t="shared" si="113"/>
        <v>0.41400000000000026</v>
      </c>
      <c r="G320" s="59">
        <f t="shared" si="114"/>
        <v>5.1399999999999331</v>
      </c>
      <c r="H320" s="59">
        <f t="shared" si="120"/>
        <v>2.5699999999999665</v>
      </c>
      <c r="I320" s="59">
        <v>1</v>
      </c>
      <c r="J320" s="60">
        <f t="shared" si="101"/>
        <v>2.7139599999999735</v>
      </c>
      <c r="K320" s="104">
        <f t="shared" si="102"/>
        <v>6.9748771999998409</v>
      </c>
      <c r="L320" s="49">
        <f t="shared" si="103"/>
        <v>8.0294117221738127E+18</v>
      </c>
      <c r="M320" s="46">
        <f t="shared" si="116"/>
        <v>62.800000000000033</v>
      </c>
      <c r="N320" s="50">
        <v>314</v>
      </c>
      <c r="O320" s="71">
        <f t="shared" si="104"/>
        <v>314</v>
      </c>
      <c r="P320" s="71">
        <f t="shared" si="105"/>
        <v>1</v>
      </c>
      <c r="Q320" s="51">
        <v>1</v>
      </c>
      <c r="R320" s="62">
        <f t="shared" si="106"/>
        <v>1</v>
      </c>
      <c r="S320" s="70">
        <f t="shared" si="98"/>
        <v>3.2462531054272512E+16</v>
      </c>
      <c r="T320" s="70">
        <f t="shared" si="107"/>
        <v>1.0193234751041569E+19</v>
      </c>
      <c r="U320" s="70">
        <f t="shared" si="108"/>
        <v>8.0294117221738119E+19</v>
      </c>
      <c r="V320" s="70">
        <f t="shared" si="109"/>
        <v>4.0147058610869063E+20</v>
      </c>
      <c r="W320" s="70">
        <f t="shared" si="110"/>
        <v>331502.93333333335</v>
      </c>
      <c r="X320" s="99">
        <f t="shared" si="111"/>
        <v>7.8771969039105549</v>
      </c>
      <c r="Y320" s="91">
        <f t="shared" si="112"/>
        <v>1.1293671097049185</v>
      </c>
    </row>
    <row r="321" spans="1:25">
      <c r="A321" s="46">
        <v>8192</v>
      </c>
      <c r="B321" s="46">
        <f t="shared" si="100"/>
        <v>10.5</v>
      </c>
      <c r="C321" s="83">
        <f t="shared" si="117"/>
        <v>12.14</v>
      </c>
      <c r="D321" s="87"/>
      <c r="E321" s="47">
        <f t="shared" si="97"/>
        <v>85.098896124998049</v>
      </c>
      <c r="F321" s="59">
        <f t="shared" si="113"/>
        <v>0.41500000000000026</v>
      </c>
      <c r="G321" s="59">
        <f t="shared" si="114"/>
        <v>5.1499999999999329</v>
      </c>
      <c r="H321" s="59">
        <f t="shared" si="120"/>
        <v>2.5749999999999664</v>
      </c>
      <c r="I321" s="59">
        <v>1</v>
      </c>
      <c r="J321" s="60">
        <f t="shared" si="101"/>
        <v>2.7222499999999732</v>
      </c>
      <c r="K321" s="104">
        <f t="shared" si="102"/>
        <v>7.0097937499998393</v>
      </c>
      <c r="L321" s="49">
        <f t="shared" si="103"/>
        <v>9.2233720368549683E+18</v>
      </c>
      <c r="M321" s="46">
        <f t="shared" si="116"/>
        <v>63.000000000000028</v>
      </c>
      <c r="N321" s="50">
        <v>315</v>
      </c>
      <c r="O321" s="71">
        <f t="shared" si="104"/>
        <v>315</v>
      </c>
      <c r="P321" s="71">
        <f t="shared" si="105"/>
        <v>1</v>
      </c>
      <c r="Q321" s="51">
        <v>1</v>
      </c>
      <c r="R321" s="62">
        <f t="shared" si="106"/>
        <v>1</v>
      </c>
      <c r="S321" s="70">
        <f t="shared" si="98"/>
        <v>3.2462531054272512E+16</v>
      </c>
      <c r="T321" s="70">
        <f t="shared" si="107"/>
        <v>1.0225697282095841E+19</v>
      </c>
      <c r="U321" s="70">
        <f t="shared" si="108"/>
        <v>9.2233720368549691E+19</v>
      </c>
      <c r="V321" s="70">
        <f t="shared" si="109"/>
        <v>4.6116860184274842E+20</v>
      </c>
      <c r="W321" s="70">
        <f t="shared" si="110"/>
        <v>331776</v>
      </c>
      <c r="X321" s="99">
        <f t="shared" si="111"/>
        <v>9.0197976552700787</v>
      </c>
      <c r="Y321" s="91">
        <f t="shared" si="112"/>
        <v>1.2867422319337549</v>
      </c>
    </row>
    <row r="322" spans="1:25">
      <c r="A322" s="46">
        <v>8192</v>
      </c>
      <c r="B322" s="46">
        <f t="shared" si="100"/>
        <v>10.533333333333333</v>
      </c>
      <c r="C322" s="83">
        <f t="shared" si="117"/>
        <v>12.14</v>
      </c>
      <c r="D322" s="87"/>
      <c r="E322" s="47">
        <f t="shared" si="97"/>
        <v>85.524415871998045</v>
      </c>
      <c r="F322" s="59">
        <f t="shared" si="113"/>
        <v>0.41600000000000026</v>
      </c>
      <c r="G322" s="59">
        <f t="shared" si="114"/>
        <v>5.1599999999999326</v>
      </c>
      <c r="H322" s="59">
        <f t="shared" si="120"/>
        <v>2.5799999999999663</v>
      </c>
      <c r="I322" s="59">
        <v>1</v>
      </c>
      <c r="J322" s="60">
        <f t="shared" si="101"/>
        <v>2.730559999999973</v>
      </c>
      <c r="K322" s="104">
        <f t="shared" si="102"/>
        <v>7.0448447999998383</v>
      </c>
      <c r="L322" s="49">
        <f t="shared" si="103"/>
        <v>1.0594872286260957E+19</v>
      </c>
      <c r="M322" s="46">
        <f t="shared" si="116"/>
        <v>63.200000000000031</v>
      </c>
      <c r="N322" s="50">
        <v>316</v>
      </c>
      <c r="O322" s="71">
        <f t="shared" si="104"/>
        <v>316</v>
      </c>
      <c r="P322" s="71">
        <f t="shared" si="105"/>
        <v>1</v>
      </c>
      <c r="Q322" s="51">
        <v>1</v>
      </c>
      <c r="R322" s="62">
        <f t="shared" si="106"/>
        <v>1</v>
      </c>
      <c r="S322" s="70">
        <f t="shared" si="98"/>
        <v>3.2462531054272512E+16</v>
      </c>
      <c r="T322" s="70">
        <f t="shared" si="107"/>
        <v>1.0258159813150114E+19</v>
      </c>
      <c r="U322" s="70">
        <f t="shared" si="108"/>
        <v>1.0594872286260956E+20</v>
      </c>
      <c r="V322" s="70">
        <f t="shared" si="109"/>
        <v>5.2974361431304785E+20</v>
      </c>
      <c r="W322" s="70">
        <f t="shared" si="110"/>
        <v>332049.06666666665</v>
      </c>
      <c r="X322" s="99">
        <f t="shared" si="111"/>
        <v>10.32823866974582</v>
      </c>
      <c r="Y322" s="91">
        <f t="shared" si="112"/>
        <v>1.4660704334815235</v>
      </c>
    </row>
    <row r="323" spans="1:25">
      <c r="A323" s="46">
        <v>8192</v>
      </c>
      <c r="B323" s="46">
        <f t="shared" si="100"/>
        <v>10.566666666666666</v>
      </c>
      <c r="C323" s="83">
        <f t="shared" si="117"/>
        <v>12.14</v>
      </c>
      <c r="D323" s="87"/>
      <c r="E323" s="47">
        <f t="shared" si="97"/>
        <v>85.951572090998042</v>
      </c>
      <c r="F323" s="59">
        <f t="shared" si="113"/>
        <v>0.41700000000000026</v>
      </c>
      <c r="G323" s="59">
        <f t="shared" si="114"/>
        <v>5.1699999999999324</v>
      </c>
      <c r="H323" s="59">
        <f t="shared" si="120"/>
        <v>2.5849999999999662</v>
      </c>
      <c r="I323" s="59">
        <v>1</v>
      </c>
      <c r="J323" s="60">
        <f t="shared" si="101"/>
        <v>2.738889999999973</v>
      </c>
      <c r="K323" s="104">
        <f t="shared" si="102"/>
        <v>7.0800306499998378</v>
      </c>
      <c r="L323" s="49">
        <f t="shared" si="103"/>
        <v>1.2170312366631635E+19</v>
      </c>
      <c r="M323" s="46">
        <f t="shared" si="116"/>
        <v>63.400000000000034</v>
      </c>
      <c r="N323" s="50">
        <v>317</v>
      </c>
      <c r="O323" s="71">
        <f t="shared" si="104"/>
        <v>317</v>
      </c>
      <c r="P323" s="71">
        <f t="shared" si="105"/>
        <v>1</v>
      </c>
      <c r="Q323" s="51">
        <v>1</v>
      </c>
      <c r="R323" s="62">
        <f t="shared" si="106"/>
        <v>1</v>
      </c>
      <c r="S323" s="70">
        <f t="shared" si="98"/>
        <v>3.2462531054272512E+16</v>
      </c>
      <c r="T323" s="70">
        <f t="shared" si="107"/>
        <v>1.0290622344204386E+19</v>
      </c>
      <c r="U323" s="70">
        <f t="shared" si="108"/>
        <v>1.2170312366631635E+20</v>
      </c>
      <c r="V323" s="70">
        <f t="shared" si="109"/>
        <v>6.0851561833158174E+20</v>
      </c>
      <c r="W323" s="70">
        <f t="shared" si="110"/>
        <v>332322.1333333333</v>
      </c>
      <c r="X323" s="99">
        <f t="shared" si="111"/>
        <v>11.826604805379802</v>
      </c>
      <c r="Y323" s="91">
        <f t="shared" si="112"/>
        <v>1.6704171761431672</v>
      </c>
    </row>
    <row r="324" spans="1:25">
      <c r="A324" s="46">
        <v>8192</v>
      </c>
      <c r="B324" s="46">
        <f t="shared" si="100"/>
        <v>10.6</v>
      </c>
      <c r="C324" s="83">
        <f t="shared" si="117"/>
        <v>12.14</v>
      </c>
      <c r="D324" s="87"/>
      <c r="E324" s="47">
        <f t="shared" si="97"/>
        <v>86.380368423998021</v>
      </c>
      <c r="F324" s="59">
        <f t="shared" si="113"/>
        <v>0.41800000000000026</v>
      </c>
      <c r="G324" s="59">
        <f t="shared" si="114"/>
        <v>5.1799999999999322</v>
      </c>
      <c r="H324" s="59">
        <f t="shared" si="120"/>
        <v>2.5899999999999661</v>
      </c>
      <c r="I324" s="59">
        <v>1</v>
      </c>
      <c r="J324" s="60">
        <f t="shared" si="101"/>
        <v>2.747239999999973</v>
      </c>
      <c r="K324" s="104">
        <f t="shared" si="102"/>
        <v>7.1153515999998369</v>
      </c>
      <c r="L324" s="49">
        <f t="shared" si="103"/>
        <v>1.3980017795349832E+19</v>
      </c>
      <c r="M324" s="46">
        <f t="shared" si="116"/>
        <v>63.600000000000037</v>
      </c>
      <c r="N324" s="50">
        <v>318</v>
      </c>
      <c r="O324" s="71">
        <f t="shared" si="104"/>
        <v>318</v>
      </c>
      <c r="P324" s="71">
        <f t="shared" si="105"/>
        <v>1</v>
      </c>
      <c r="Q324" s="51">
        <v>1</v>
      </c>
      <c r="R324" s="62">
        <f t="shared" si="106"/>
        <v>1</v>
      </c>
      <c r="S324" s="70">
        <f t="shared" si="98"/>
        <v>3.2462531054272512E+16</v>
      </c>
      <c r="T324" s="70">
        <f t="shared" si="107"/>
        <v>1.0323084875258659E+19</v>
      </c>
      <c r="U324" s="70">
        <f t="shared" si="108"/>
        <v>1.3980017795349832E+20</v>
      </c>
      <c r="V324" s="70">
        <f t="shared" si="109"/>
        <v>6.9900088976749153E+20</v>
      </c>
      <c r="W324" s="70">
        <f t="shared" si="110"/>
        <v>332595.20000000001</v>
      </c>
      <c r="X324" s="99">
        <f t="shared" si="111"/>
        <v>13.542480725752576</v>
      </c>
      <c r="Y324" s="91">
        <f t="shared" si="112"/>
        <v>1.9032763926596243</v>
      </c>
    </row>
    <row r="325" spans="1:25">
      <c r="A325" s="46">
        <v>8192</v>
      </c>
      <c r="B325" s="46">
        <f t="shared" si="100"/>
        <v>10.633333333333333</v>
      </c>
      <c r="C325" s="83">
        <f t="shared" si="117"/>
        <v>12.14</v>
      </c>
      <c r="D325" s="87"/>
      <c r="E325" s="47">
        <f t="shared" si="97"/>
        <v>86.810808512997994</v>
      </c>
      <c r="F325" s="59">
        <f t="shared" si="113"/>
        <v>0.41900000000000026</v>
      </c>
      <c r="G325" s="59">
        <f t="shared" si="114"/>
        <v>5.189999999999932</v>
      </c>
      <c r="H325" s="59">
        <f t="shared" si="120"/>
        <v>2.594999999999966</v>
      </c>
      <c r="I325" s="59">
        <v>1</v>
      </c>
      <c r="J325" s="60">
        <f t="shared" si="101"/>
        <v>2.7556099999999724</v>
      </c>
      <c r="K325" s="104">
        <f t="shared" si="102"/>
        <v>7.1508079499998347</v>
      </c>
      <c r="L325" s="49">
        <f t="shared" si="103"/>
        <v>1.6058823444347632E+19</v>
      </c>
      <c r="M325" s="46">
        <f t="shared" si="116"/>
        <v>63.800000000000026</v>
      </c>
      <c r="N325" s="50">
        <v>319</v>
      </c>
      <c r="O325" s="71">
        <f t="shared" si="104"/>
        <v>319</v>
      </c>
      <c r="P325" s="71">
        <f t="shared" si="105"/>
        <v>1</v>
      </c>
      <c r="Q325" s="51">
        <v>1</v>
      </c>
      <c r="R325" s="62">
        <f t="shared" si="106"/>
        <v>1</v>
      </c>
      <c r="S325" s="70">
        <f t="shared" si="98"/>
        <v>3.2462531054272512E+16</v>
      </c>
      <c r="T325" s="70">
        <f t="shared" si="107"/>
        <v>1.0355547406312931E+19</v>
      </c>
      <c r="U325" s="70">
        <f t="shared" si="108"/>
        <v>1.605882344434763E+20</v>
      </c>
      <c r="V325" s="70">
        <f t="shared" si="109"/>
        <v>8.0294117221738152E+20</v>
      </c>
      <c r="W325" s="70">
        <f t="shared" si="110"/>
        <v>332868.26666666666</v>
      </c>
      <c r="X325" s="99">
        <f t="shared" si="111"/>
        <v>15.507459735598214</v>
      </c>
      <c r="Y325" s="91">
        <f t="shared" si="112"/>
        <v>2.168630432257459</v>
      </c>
    </row>
    <row r="326" spans="1:25">
      <c r="A326" s="46">
        <v>8192</v>
      </c>
      <c r="B326" s="46">
        <f t="shared" si="100"/>
        <v>10.666666666666666</v>
      </c>
      <c r="C326" s="83">
        <f t="shared" si="117"/>
        <v>14.74</v>
      </c>
      <c r="D326" s="86">
        <f>1+N326/200</f>
        <v>2.6</v>
      </c>
      <c r="E326" s="47">
        <f t="shared" ref="E326:E389" si="121">C326*K326*1</f>
        <v>105.92753599999754</v>
      </c>
      <c r="F326" s="59">
        <f t="shared" si="113"/>
        <v>0.42000000000000026</v>
      </c>
      <c r="G326" s="59">
        <f t="shared" si="114"/>
        <v>5.1999999999999318</v>
      </c>
      <c r="H326" s="59">
        <f t="shared" si="120"/>
        <v>2.5999999999999659</v>
      </c>
      <c r="I326" s="59">
        <v>1</v>
      </c>
      <c r="J326" s="60">
        <f t="shared" si="101"/>
        <v>2.7639999999999723</v>
      </c>
      <c r="K326" s="104">
        <f t="shared" si="102"/>
        <v>7.1863999999998338</v>
      </c>
      <c r="L326" s="49">
        <f t="shared" si="103"/>
        <v>1.8446744073709945E+19</v>
      </c>
      <c r="M326" s="46">
        <f t="shared" si="116"/>
        <v>64.000000000000028</v>
      </c>
      <c r="N326" s="50">
        <v>320</v>
      </c>
      <c r="O326" s="71">
        <f t="shared" si="104"/>
        <v>320</v>
      </c>
      <c r="P326" s="71">
        <f t="shared" si="105"/>
        <v>1</v>
      </c>
      <c r="Q326" s="51">
        <v>4</v>
      </c>
      <c r="R326" s="62">
        <f t="shared" si="106"/>
        <v>1</v>
      </c>
      <c r="S326" s="70">
        <f t="shared" ref="S326:S389" si="122">S325*Q326</f>
        <v>1.2985012421709005E+17</v>
      </c>
      <c r="T326" s="70">
        <f t="shared" si="107"/>
        <v>4.1552039749468815E+19</v>
      </c>
      <c r="U326" s="70">
        <f t="shared" si="108"/>
        <v>1.8446744073709945E+20</v>
      </c>
      <c r="V326" s="70">
        <f t="shared" si="109"/>
        <v>9.2233720368549724E+20</v>
      </c>
      <c r="W326" s="70">
        <f t="shared" si="110"/>
        <v>333141.33333333331</v>
      </c>
      <c r="X326" s="99">
        <f t="shared" si="111"/>
        <v>4.4394316584532438</v>
      </c>
      <c r="Y326" s="91">
        <f t="shared" si="112"/>
        <v>0.61775460014100891</v>
      </c>
    </row>
    <row r="327" spans="1:25">
      <c r="A327" s="46">
        <v>8192</v>
      </c>
      <c r="B327" s="46">
        <f t="shared" ref="B327:B390" si="123">N327/30</f>
        <v>10.7</v>
      </c>
      <c r="C327" s="83">
        <f t="shared" si="117"/>
        <v>14.74</v>
      </c>
      <c r="D327" s="87"/>
      <c r="E327" s="47">
        <f t="shared" si="121"/>
        <v>106.45416745699754</v>
      </c>
      <c r="F327" s="59">
        <f t="shared" si="113"/>
        <v>0.42100000000000026</v>
      </c>
      <c r="G327" s="59">
        <f t="shared" si="114"/>
        <v>5.2099999999999316</v>
      </c>
      <c r="H327" s="59">
        <f t="shared" si="120"/>
        <v>2.6049999999999658</v>
      </c>
      <c r="I327" s="59">
        <v>1</v>
      </c>
      <c r="J327" s="60">
        <f t="shared" ref="J327:J390" si="124">(1-F327)+F327*G327</f>
        <v>2.7724099999999723</v>
      </c>
      <c r="K327" s="104">
        <f t="shared" ref="K327:K390" si="125">J327*H327*I327</f>
        <v>7.2221280499998333</v>
      </c>
      <c r="L327" s="49">
        <f t="shared" ref="L327:L390" si="126">POWER($M$1,N327)</f>
        <v>2.1189744572521923E+19</v>
      </c>
      <c r="M327" s="46">
        <f t="shared" si="116"/>
        <v>64.200000000000031</v>
      </c>
      <c r="N327" s="50">
        <v>321</v>
      </c>
      <c r="O327" s="71">
        <f t="shared" ref="O327:O390" si="127">$N327-P$3</f>
        <v>321</v>
      </c>
      <c r="P327" s="71">
        <f t="shared" ref="P327:P390" si="128">Q$3</f>
        <v>1</v>
      </c>
      <c r="Q327" s="51">
        <v>1</v>
      </c>
      <c r="R327" s="62">
        <f t="shared" ref="R327:R390" si="129">R$3</f>
        <v>1</v>
      </c>
      <c r="S327" s="70">
        <f t="shared" si="122"/>
        <v>1.2985012421709005E+17</v>
      </c>
      <c r="T327" s="70">
        <f t="shared" ref="T327:T390" si="130">O327*S327*R327</f>
        <v>4.1681889873685905E+19</v>
      </c>
      <c r="U327" s="70">
        <f t="shared" ref="U327:U390" si="131">10*Q$3*P327*POWER($M$1,O327)</f>
        <v>2.1189744572521923E+20</v>
      </c>
      <c r="V327" s="70">
        <f t="shared" ref="V327:V390" si="132">50*Q$3*P327*POWER($M$1,O327)</f>
        <v>1.0594872286260961E+21</v>
      </c>
      <c r="W327" s="70">
        <f t="shared" ref="W327:W390" si="133">$A327*(30+$B327)</f>
        <v>333414.40000000002</v>
      </c>
      <c r="X327" s="99">
        <f t="shared" ref="X327:X390" si="134">U327/T327</f>
        <v>5.0836813390026183</v>
      </c>
      <c r="Y327" s="91">
        <f t="shared" ref="Y327:Y390" si="135">X327/K327</f>
        <v>0.70390351760693803</v>
      </c>
    </row>
    <row r="328" spans="1:25">
      <c r="A328" s="46">
        <v>8192</v>
      </c>
      <c r="B328" s="46">
        <f t="shared" si="123"/>
        <v>10.733333333333333</v>
      </c>
      <c r="C328" s="83">
        <f t="shared" si="117"/>
        <v>14.74</v>
      </c>
      <c r="D328" s="87"/>
      <c r="E328" s="47">
        <f t="shared" si="121"/>
        <v>106.98280797599755</v>
      </c>
      <c r="F328" s="59">
        <f t="shared" ref="F328:F391" si="136">F327+0.1%</f>
        <v>0.42200000000000026</v>
      </c>
      <c r="G328" s="59">
        <f t="shared" ref="G328:G391" si="137">G327+1%</f>
        <v>5.2199999999999314</v>
      </c>
      <c r="H328" s="59">
        <f t="shared" ref="H328:H343" si="138">H327+0.5%</f>
        <v>2.6099999999999657</v>
      </c>
      <c r="I328" s="59">
        <v>1</v>
      </c>
      <c r="J328" s="60">
        <f t="shared" si="124"/>
        <v>2.7808399999999724</v>
      </c>
      <c r="K328" s="104">
        <f t="shared" si="125"/>
        <v>7.257992399999833</v>
      </c>
      <c r="L328" s="49">
        <f t="shared" si="126"/>
        <v>2.4340624733263286E+19</v>
      </c>
      <c r="M328" s="46">
        <f t="shared" ref="M328:M391" si="139">LOG(L328,2)</f>
        <v>64.400000000000034</v>
      </c>
      <c r="N328" s="50">
        <v>322</v>
      </c>
      <c r="O328" s="71">
        <f t="shared" si="127"/>
        <v>322</v>
      </c>
      <c r="P328" s="71">
        <f t="shared" si="128"/>
        <v>1</v>
      </c>
      <c r="Q328" s="51">
        <v>1</v>
      </c>
      <c r="R328" s="62">
        <f t="shared" si="129"/>
        <v>1</v>
      </c>
      <c r="S328" s="70">
        <f t="shared" si="122"/>
        <v>1.2985012421709005E+17</v>
      </c>
      <c r="T328" s="70">
        <f t="shared" si="130"/>
        <v>4.1811739997902995E+19</v>
      </c>
      <c r="U328" s="70">
        <f t="shared" si="131"/>
        <v>2.4340624733263285E+20</v>
      </c>
      <c r="V328" s="70">
        <f t="shared" si="132"/>
        <v>1.2170312366631643E+21</v>
      </c>
      <c r="W328" s="70">
        <f t="shared" si="133"/>
        <v>333687.46666666667</v>
      </c>
      <c r="X328" s="99">
        <f t="shared" si="134"/>
        <v>5.8214809368096265</v>
      </c>
      <c r="Y328" s="91">
        <f t="shared" si="135"/>
        <v>0.8020786763030725</v>
      </c>
    </row>
    <row r="329" spans="1:25">
      <c r="A329" s="46">
        <v>8192</v>
      </c>
      <c r="B329" s="46">
        <f t="shared" si="123"/>
        <v>10.766666666666667</v>
      </c>
      <c r="C329" s="83">
        <f t="shared" si="117"/>
        <v>14.74</v>
      </c>
      <c r="D329" s="87"/>
      <c r="E329" s="47">
        <f t="shared" si="121"/>
        <v>107.5134619789975</v>
      </c>
      <c r="F329" s="59">
        <f t="shared" si="136"/>
        <v>0.42300000000000026</v>
      </c>
      <c r="G329" s="59">
        <f t="shared" si="137"/>
        <v>5.2299999999999311</v>
      </c>
      <c r="H329" s="59">
        <f t="shared" si="138"/>
        <v>2.6149999999999656</v>
      </c>
      <c r="I329" s="59">
        <v>1</v>
      </c>
      <c r="J329" s="60">
        <f t="shared" si="124"/>
        <v>2.7892899999999718</v>
      </c>
      <c r="K329" s="104">
        <f t="shared" si="125"/>
        <v>7.2939933499998304</v>
      </c>
      <c r="L329" s="49">
        <f t="shared" si="126"/>
        <v>2.796003559069968E+19</v>
      </c>
      <c r="M329" s="46">
        <f t="shared" si="139"/>
        <v>64.600000000000023</v>
      </c>
      <c r="N329" s="50">
        <v>323</v>
      </c>
      <c r="O329" s="71">
        <f t="shared" si="127"/>
        <v>323</v>
      </c>
      <c r="P329" s="71">
        <f t="shared" si="128"/>
        <v>1</v>
      </c>
      <c r="Q329" s="51">
        <v>1</v>
      </c>
      <c r="R329" s="62">
        <f t="shared" si="129"/>
        <v>1</v>
      </c>
      <c r="S329" s="70">
        <f t="shared" si="122"/>
        <v>1.2985012421709005E+17</v>
      </c>
      <c r="T329" s="70">
        <f t="shared" si="130"/>
        <v>4.1941590122120086E+19</v>
      </c>
      <c r="U329" s="70">
        <f t="shared" si="131"/>
        <v>2.796003559069968E+20</v>
      </c>
      <c r="V329" s="70">
        <f t="shared" si="132"/>
        <v>1.3980017795349841E+21</v>
      </c>
      <c r="W329" s="70">
        <f t="shared" si="133"/>
        <v>333960.53333333333</v>
      </c>
      <c r="X329" s="99">
        <f t="shared" si="134"/>
        <v>6.6664224006026647</v>
      </c>
      <c r="Y329" s="91">
        <f t="shared" si="135"/>
        <v>0.91396058108591771</v>
      </c>
    </row>
    <row r="330" spans="1:25">
      <c r="A330" s="46">
        <v>8192</v>
      </c>
      <c r="B330" s="46">
        <f t="shared" si="123"/>
        <v>10.8</v>
      </c>
      <c r="C330" s="83">
        <f t="shared" si="117"/>
        <v>14.74</v>
      </c>
      <c r="D330" s="87"/>
      <c r="E330" s="47">
        <f t="shared" si="121"/>
        <v>108.0461338879975</v>
      </c>
      <c r="F330" s="59">
        <f t="shared" si="136"/>
        <v>0.42400000000000027</v>
      </c>
      <c r="G330" s="59">
        <f t="shared" si="137"/>
        <v>5.2399999999999309</v>
      </c>
      <c r="H330" s="59">
        <f t="shared" si="138"/>
        <v>2.6199999999999655</v>
      </c>
      <c r="I330" s="59">
        <v>1</v>
      </c>
      <c r="J330" s="60">
        <f t="shared" si="124"/>
        <v>2.7977599999999718</v>
      </c>
      <c r="K330" s="104">
        <f t="shared" si="125"/>
        <v>7.3301311999998298</v>
      </c>
      <c r="L330" s="49">
        <f t="shared" si="126"/>
        <v>3.2117646888695276E+19</v>
      </c>
      <c r="M330" s="46">
        <f t="shared" si="139"/>
        <v>64.800000000000026</v>
      </c>
      <c r="N330" s="50">
        <v>324</v>
      </c>
      <c r="O330" s="71">
        <f t="shared" si="127"/>
        <v>324</v>
      </c>
      <c r="P330" s="71">
        <f t="shared" si="128"/>
        <v>1</v>
      </c>
      <c r="Q330" s="51">
        <v>1</v>
      </c>
      <c r="R330" s="62">
        <f t="shared" si="129"/>
        <v>1</v>
      </c>
      <c r="S330" s="70">
        <f t="shared" si="122"/>
        <v>1.2985012421709005E+17</v>
      </c>
      <c r="T330" s="70">
        <f t="shared" si="130"/>
        <v>4.2071440246337176E+19</v>
      </c>
      <c r="U330" s="70">
        <f t="shared" si="131"/>
        <v>3.2117646888695274E+20</v>
      </c>
      <c r="V330" s="70">
        <f t="shared" si="132"/>
        <v>1.6058823444347638E+21</v>
      </c>
      <c r="W330" s="70">
        <f t="shared" si="133"/>
        <v>334233.59999999998</v>
      </c>
      <c r="X330" s="99">
        <f t="shared" si="134"/>
        <v>7.6340735426787534</v>
      </c>
      <c r="Y330" s="91">
        <f t="shared" si="135"/>
        <v>1.0414647888811228</v>
      </c>
    </row>
    <row r="331" spans="1:25">
      <c r="A331" s="46">
        <v>8192</v>
      </c>
      <c r="B331" s="46">
        <f t="shared" si="123"/>
        <v>10.833333333333334</v>
      </c>
      <c r="C331" s="83">
        <f t="shared" si="117"/>
        <v>14.74</v>
      </c>
      <c r="D331" s="87"/>
      <c r="E331" s="47">
        <f t="shared" si="121"/>
        <v>108.58082812499745</v>
      </c>
      <c r="F331" s="59">
        <f t="shared" si="136"/>
        <v>0.42500000000000027</v>
      </c>
      <c r="G331" s="59">
        <f t="shared" si="137"/>
        <v>5.2499999999999307</v>
      </c>
      <c r="H331" s="59">
        <f t="shared" si="138"/>
        <v>2.6249999999999654</v>
      </c>
      <c r="I331" s="59">
        <v>1</v>
      </c>
      <c r="J331" s="60">
        <f t="shared" si="124"/>
        <v>2.8062499999999715</v>
      </c>
      <c r="K331" s="104">
        <f t="shared" si="125"/>
        <v>7.3664062499998275</v>
      </c>
      <c r="L331" s="49">
        <f t="shared" si="126"/>
        <v>3.6893488147419906E+19</v>
      </c>
      <c r="M331" s="46">
        <f t="shared" si="139"/>
        <v>65.000000000000028</v>
      </c>
      <c r="N331" s="50">
        <v>325</v>
      </c>
      <c r="O331" s="71">
        <f t="shared" si="127"/>
        <v>325</v>
      </c>
      <c r="P331" s="71">
        <f t="shared" si="128"/>
        <v>1</v>
      </c>
      <c r="Q331" s="51">
        <v>1</v>
      </c>
      <c r="R331" s="62">
        <f t="shared" si="129"/>
        <v>1</v>
      </c>
      <c r="S331" s="70">
        <f t="shared" si="122"/>
        <v>1.2985012421709005E+17</v>
      </c>
      <c r="T331" s="70">
        <f t="shared" si="130"/>
        <v>4.2201290370554266E+19</v>
      </c>
      <c r="U331" s="70">
        <f t="shared" si="131"/>
        <v>3.6893488147419903E+20</v>
      </c>
      <c r="V331" s="70">
        <f t="shared" si="132"/>
        <v>1.8446744073709953E+21</v>
      </c>
      <c r="W331" s="70">
        <f t="shared" si="133"/>
        <v>334506.66666666669</v>
      </c>
      <c r="X331" s="99">
        <f t="shared" si="134"/>
        <v>8.7422654197233136</v>
      </c>
      <c r="Y331" s="91">
        <f t="shared" si="135"/>
        <v>1.1867748157011457</v>
      </c>
    </row>
    <row r="332" spans="1:25">
      <c r="A332" s="46">
        <v>8192</v>
      </c>
      <c r="B332" s="46">
        <f t="shared" si="123"/>
        <v>10.866666666666667</v>
      </c>
      <c r="C332" s="83">
        <f t="shared" si="117"/>
        <v>14.74</v>
      </c>
      <c r="D332" s="87"/>
      <c r="E332" s="47">
        <f t="shared" si="121"/>
        <v>109.11754911199746</v>
      </c>
      <c r="F332" s="59">
        <f t="shared" si="136"/>
        <v>0.42600000000000027</v>
      </c>
      <c r="G332" s="59">
        <f t="shared" si="137"/>
        <v>5.2599999999999305</v>
      </c>
      <c r="H332" s="59">
        <f t="shared" si="138"/>
        <v>2.6299999999999653</v>
      </c>
      <c r="I332" s="59">
        <v>1</v>
      </c>
      <c r="J332" s="60">
        <f t="shared" si="124"/>
        <v>2.8147599999999717</v>
      </c>
      <c r="K332" s="104">
        <f t="shared" si="125"/>
        <v>7.4028187999998281</v>
      </c>
      <c r="L332" s="49">
        <f t="shared" si="126"/>
        <v>4.2379489145043853E+19</v>
      </c>
      <c r="M332" s="46">
        <f t="shared" si="139"/>
        <v>65.200000000000031</v>
      </c>
      <c r="N332" s="50">
        <v>326</v>
      </c>
      <c r="O332" s="71">
        <f t="shared" si="127"/>
        <v>326</v>
      </c>
      <c r="P332" s="71">
        <f t="shared" si="128"/>
        <v>1</v>
      </c>
      <c r="Q332" s="51">
        <v>1</v>
      </c>
      <c r="R332" s="62">
        <f t="shared" si="129"/>
        <v>1</v>
      </c>
      <c r="S332" s="70">
        <f t="shared" si="122"/>
        <v>1.2985012421709005E+17</v>
      </c>
      <c r="T332" s="70">
        <f t="shared" si="130"/>
        <v>4.2331140494771356E+19</v>
      </c>
      <c r="U332" s="70">
        <f t="shared" si="131"/>
        <v>4.2379489145043852E+20</v>
      </c>
      <c r="V332" s="70">
        <f t="shared" si="132"/>
        <v>2.1189744572521927E+21</v>
      </c>
      <c r="W332" s="70">
        <f t="shared" si="133"/>
        <v>334779.73333333334</v>
      </c>
      <c r="X332" s="99">
        <f t="shared" si="134"/>
        <v>10.011421532637058</v>
      </c>
      <c r="Y332" s="91">
        <f t="shared" si="135"/>
        <v>1.3523796547117013</v>
      </c>
    </row>
    <row r="333" spans="1:25">
      <c r="A333" s="46">
        <v>8192</v>
      </c>
      <c r="B333" s="46">
        <f t="shared" si="123"/>
        <v>10.9</v>
      </c>
      <c r="C333" s="83">
        <f t="shared" si="117"/>
        <v>14.74</v>
      </c>
      <c r="D333" s="87"/>
      <c r="E333" s="47">
        <f t="shared" si="121"/>
        <v>109.65630127099745</v>
      </c>
      <c r="F333" s="59">
        <f t="shared" si="136"/>
        <v>0.42700000000000027</v>
      </c>
      <c r="G333" s="59">
        <f t="shared" si="137"/>
        <v>5.2699999999999303</v>
      </c>
      <c r="H333" s="59">
        <f t="shared" si="138"/>
        <v>2.6349999999999651</v>
      </c>
      <c r="I333" s="59">
        <v>1</v>
      </c>
      <c r="J333" s="60">
        <f t="shared" si="124"/>
        <v>2.8232899999999717</v>
      </c>
      <c r="K333" s="104">
        <f t="shared" si="125"/>
        <v>7.4393691499998269</v>
      </c>
      <c r="L333" s="49">
        <f t="shared" si="126"/>
        <v>4.8681249466526581E+19</v>
      </c>
      <c r="M333" s="46">
        <f t="shared" si="139"/>
        <v>65.400000000000034</v>
      </c>
      <c r="N333" s="50">
        <v>327</v>
      </c>
      <c r="O333" s="71">
        <f t="shared" si="127"/>
        <v>327</v>
      </c>
      <c r="P333" s="71">
        <f t="shared" si="128"/>
        <v>1</v>
      </c>
      <c r="Q333" s="51">
        <v>1</v>
      </c>
      <c r="R333" s="62">
        <f t="shared" si="129"/>
        <v>1</v>
      </c>
      <c r="S333" s="70">
        <f t="shared" si="122"/>
        <v>1.2985012421709005E+17</v>
      </c>
      <c r="T333" s="70">
        <f t="shared" si="130"/>
        <v>4.2460990618988446E+19</v>
      </c>
      <c r="U333" s="70">
        <f t="shared" si="131"/>
        <v>4.8681249466526584E+20</v>
      </c>
      <c r="V333" s="70">
        <f t="shared" si="132"/>
        <v>2.4340624733263291E+21</v>
      </c>
      <c r="W333" s="70">
        <f t="shared" si="133"/>
        <v>335052.79999999999</v>
      </c>
      <c r="X333" s="99">
        <f t="shared" si="134"/>
        <v>11.464934933655659</v>
      </c>
      <c r="Y333" s="91">
        <f t="shared" si="135"/>
        <v>1.5411165520205332</v>
      </c>
    </row>
    <row r="334" spans="1:25">
      <c r="A334" s="46">
        <v>8192</v>
      </c>
      <c r="B334" s="46">
        <f t="shared" si="123"/>
        <v>10.933333333333334</v>
      </c>
      <c r="C334" s="83">
        <f t="shared" si="117"/>
        <v>14.74</v>
      </c>
      <c r="D334" s="87"/>
      <c r="E334" s="47">
        <f t="shared" si="121"/>
        <v>110.19708902399742</v>
      </c>
      <c r="F334" s="59">
        <f t="shared" si="136"/>
        <v>0.42800000000000027</v>
      </c>
      <c r="G334" s="59">
        <f t="shared" si="137"/>
        <v>5.2799999999999301</v>
      </c>
      <c r="H334" s="59">
        <f t="shared" si="138"/>
        <v>2.639999999999965</v>
      </c>
      <c r="I334" s="59">
        <v>1</v>
      </c>
      <c r="J334" s="60">
        <f t="shared" si="124"/>
        <v>2.8318399999999713</v>
      </c>
      <c r="K334" s="104">
        <f t="shared" si="125"/>
        <v>7.4760575999998249</v>
      </c>
      <c r="L334" s="49">
        <f t="shared" si="126"/>
        <v>5.5920071181399376E+19</v>
      </c>
      <c r="M334" s="46">
        <f t="shared" si="139"/>
        <v>65.600000000000037</v>
      </c>
      <c r="N334" s="50">
        <v>328</v>
      </c>
      <c r="O334" s="71">
        <f t="shared" si="127"/>
        <v>328</v>
      </c>
      <c r="P334" s="71">
        <f t="shared" si="128"/>
        <v>1</v>
      </c>
      <c r="Q334" s="51">
        <v>1</v>
      </c>
      <c r="R334" s="62">
        <f t="shared" si="129"/>
        <v>1</v>
      </c>
      <c r="S334" s="70">
        <f t="shared" si="122"/>
        <v>1.2985012421709005E+17</v>
      </c>
      <c r="T334" s="70">
        <f t="shared" si="130"/>
        <v>4.2590840743205536E+19</v>
      </c>
      <c r="U334" s="70">
        <f t="shared" si="131"/>
        <v>5.5920071181399373E+20</v>
      </c>
      <c r="V334" s="70">
        <f t="shared" si="132"/>
        <v>2.7960035590699688E+21</v>
      </c>
      <c r="W334" s="70">
        <f t="shared" si="133"/>
        <v>335325.8666666667</v>
      </c>
      <c r="X334" s="99">
        <f t="shared" si="134"/>
        <v>13.129600215821105</v>
      </c>
      <c r="Y334" s="91">
        <f t="shared" si="135"/>
        <v>1.7562197776300457</v>
      </c>
    </row>
    <row r="335" spans="1:25">
      <c r="A335" s="46">
        <v>8192</v>
      </c>
      <c r="B335" s="46">
        <f t="shared" si="123"/>
        <v>10.966666666666667</v>
      </c>
      <c r="C335" s="83">
        <f t="shared" si="117"/>
        <v>14.74</v>
      </c>
      <c r="D335" s="87"/>
      <c r="E335" s="47">
        <f t="shared" si="121"/>
        <v>110.73991679299741</v>
      </c>
      <c r="F335" s="59">
        <f t="shared" si="136"/>
        <v>0.42900000000000027</v>
      </c>
      <c r="G335" s="59">
        <f t="shared" si="137"/>
        <v>5.2899999999999299</v>
      </c>
      <c r="H335" s="59">
        <f t="shared" si="138"/>
        <v>2.6449999999999649</v>
      </c>
      <c r="I335" s="59">
        <v>1</v>
      </c>
      <c r="J335" s="60">
        <f t="shared" si="124"/>
        <v>2.840409999999971</v>
      </c>
      <c r="K335" s="104">
        <f t="shared" si="125"/>
        <v>7.5128844499998237</v>
      </c>
      <c r="L335" s="49">
        <f t="shared" si="126"/>
        <v>6.4235293777390576E+19</v>
      </c>
      <c r="M335" s="46">
        <f t="shared" si="139"/>
        <v>65.80000000000004</v>
      </c>
      <c r="N335" s="50">
        <v>329</v>
      </c>
      <c r="O335" s="71">
        <f t="shared" si="127"/>
        <v>329</v>
      </c>
      <c r="P335" s="71">
        <f t="shared" si="128"/>
        <v>1</v>
      </c>
      <c r="Q335" s="51">
        <v>1</v>
      </c>
      <c r="R335" s="62">
        <f t="shared" si="129"/>
        <v>1</v>
      </c>
      <c r="S335" s="70">
        <f t="shared" si="122"/>
        <v>1.2985012421709005E+17</v>
      </c>
      <c r="T335" s="70">
        <f t="shared" si="130"/>
        <v>4.2720690867422626E+19</v>
      </c>
      <c r="U335" s="70">
        <f t="shared" si="131"/>
        <v>6.4235293777390574E+20</v>
      </c>
      <c r="V335" s="70">
        <f t="shared" si="132"/>
        <v>3.2117646888695287E+21</v>
      </c>
      <c r="W335" s="70">
        <f t="shared" si="133"/>
        <v>335598.93333333335</v>
      </c>
      <c r="X335" s="99">
        <f t="shared" si="134"/>
        <v>15.036108375853599</v>
      </c>
      <c r="Y335" s="91">
        <f t="shared" si="135"/>
        <v>2.0013762325139917</v>
      </c>
    </row>
    <row r="336" spans="1:25">
      <c r="A336" s="46">
        <v>8192</v>
      </c>
      <c r="B336" s="46">
        <f t="shared" si="123"/>
        <v>11</v>
      </c>
      <c r="C336" s="83">
        <f t="shared" si="117"/>
        <v>14.74</v>
      </c>
      <c r="D336" s="87"/>
      <c r="E336" s="47">
        <f t="shared" si="121"/>
        <v>111.28478899999739</v>
      </c>
      <c r="F336" s="59">
        <f t="shared" si="136"/>
        <v>0.43000000000000027</v>
      </c>
      <c r="G336" s="59">
        <f t="shared" si="137"/>
        <v>5.2999999999999297</v>
      </c>
      <c r="H336" s="59">
        <f t="shared" si="138"/>
        <v>2.6499999999999648</v>
      </c>
      <c r="I336" s="59">
        <v>1</v>
      </c>
      <c r="J336" s="60">
        <f t="shared" si="124"/>
        <v>2.8489999999999709</v>
      </c>
      <c r="K336" s="104">
        <f t="shared" si="125"/>
        <v>7.5498499999998225</v>
      </c>
      <c r="L336" s="49">
        <f t="shared" si="126"/>
        <v>7.3786976294839828E+19</v>
      </c>
      <c r="M336" s="46">
        <f t="shared" si="139"/>
        <v>66.000000000000043</v>
      </c>
      <c r="N336" s="50">
        <v>330</v>
      </c>
      <c r="O336" s="71">
        <f t="shared" si="127"/>
        <v>330</v>
      </c>
      <c r="P336" s="71">
        <f t="shared" si="128"/>
        <v>1</v>
      </c>
      <c r="Q336" s="51">
        <v>4</v>
      </c>
      <c r="R336" s="62">
        <f t="shared" si="129"/>
        <v>1</v>
      </c>
      <c r="S336" s="70">
        <f t="shared" si="122"/>
        <v>5.1940049686836019E+17</v>
      </c>
      <c r="T336" s="70">
        <f t="shared" si="130"/>
        <v>1.7140216396655886E+20</v>
      </c>
      <c r="U336" s="70">
        <f t="shared" si="131"/>
        <v>7.3786976294839832E+20</v>
      </c>
      <c r="V336" s="70">
        <f t="shared" si="132"/>
        <v>3.6893488147419916E+21</v>
      </c>
      <c r="W336" s="70">
        <f t="shared" si="133"/>
        <v>335872</v>
      </c>
      <c r="X336" s="99">
        <f t="shared" si="134"/>
        <v>4.3049034263789059</v>
      </c>
      <c r="Y336" s="91">
        <f t="shared" si="135"/>
        <v>0.57019721271005475</v>
      </c>
    </row>
    <row r="337" spans="1:25">
      <c r="A337" s="46">
        <v>8192</v>
      </c>
      <c r="B337" s="46">
        <f t="shared" si="123"/>
        <v>11.033333333333333</v>
      </c>
      <c r="C337" s="83">
        <f t="shared" si="117"/>
        <v>14.74</v>
      </c>
      <c r="D337" s="87"/>
      <c r="E337" s="47">
        <f t="shared" si="121"/>
        <v>111.83171006699737</v>
      </c>
      <c r="F337" s="59">
        <f t="shared" si="136"/>
        <v>0.43100000000000027</v>
      </c>
      <c r="G337" s="59">
        <f t="shared" si="137"/>
        <v>5.3099999999999294</v>
      </c>
      <c r="H337" s="59">
        <f t="shared" si="138"/>
        <v>2.6549999999999647</v>
      </c>
      <c r="I337" s="59">
        <v>1</v>
      </c>
      <c r="J337" s="60">
        <f t="shared" si="124"/>
        <v>2.8576099999999709</v>
      </c>
      <c r="K337" s="104">
        <f t="shared" si="125"/>
        <v>7.5869545499998221</v>
      </c>
      <c r="L337" s="49">
        <f t="shared" si="126"/>
        <v>8.4758978290087723E+19</v>
      </c>
      <c r="M337" s="46">
        <f t="shared" si="139"/>
        <v>66.200000000000045</v>
      </c>
      <c r="N337" s="50">
        <v>331</v>
      </c>
      <c r="O337" s="71">
        <f t="shared" si="127"/>
        <v>331</v>
      </c>
      <c r="P337" s="71">
        <f t="shared" si="128"/>
        <v>1</v>
      </c>
      <c r="Q337" s="51">
        <v>1</v>
      </c>
      <c r="R337" s="62">
        <f t="shared" si="129"/>
        <v>1</v>
      </c>
      <c r="S337" s="70">
        <f t="shared" si="122"/>
        <v>5.1940049686836019E+17</v>
      </c>
      <c r="T337" s="70">
        <f t="shared" si="130"/>
        <v>1.7192156446342722E+20</v>
      </c>
      <c r="U337" s="70">
        <f t="shared" si="131"/>
        <v>8.475897829008773E+20</v>
      </c>
      <c r="V337" s="70">
        <f t="shared" si="132"/>
        <v>4.237948914504386E+21</v>
      </c>
      <c r="W337" s="70">
        <f t="shared" si="133"/>
        <v>336145.06666666665</v>
      </c>
      <c r="X337" s="99">
        <f t="shared" si="134"/>
        <v>4.9300958000599433</v>
      </c>
      <c r="Y337" s="91">
        <f t="shared" si="135"/>
        <v>0.64981222275281181</v>
      </c>
    </row>
    <row r="338" spans="1:25">
      <c r="A338" s="46">
        <v>8192</v>
      </c>
      <c r="B338" s="46">
        <f t="shared" si="123"/>
        <v>11.066666666666666</v>
      </c>
      <c r="C338" s="83">
        <f t="shared" si="117"/>
        <v>14.74</v>
      </c>
      <c r="D338" s="87"/>
      <c r="E338" s="47">
        <f t="shared" si="121"/>
        <v>112.38068441599735</v>
      </c>
      <c r="F338" s="59">
        <f t="shared" si="136"/>
        <v>0.43200000000000027</v>
      </c>
      <c r="G338" s="59">
        <f t="shared" si="137"/>
        <v>5.3199999999999292</v>
      </c>
      <c r="H338" s="59">
        <f t="shared" si="138"/>
        <v>2.6599999999999646</v>
      </c>
      <c r="I338" s="59">
        <v>1</v>
      </c>
      <c r="J338" s="60">
        <f t="shared" si="124"/>
        <v>2.8662399999999706</v>
      </c>
      <c r="K338" s="104">
        <f t="shared" si="125"/>
        <v>7.6241983999998206</v>
      </c>
      <c r="L338" s="49">
        <f t="shared" si="126"/>
        <v>9.7362498933053194E+19</v>
      </c>
      <c r="M338" s="46">
        <f t="shared" si="139"/>
        <v>66.400000000000034</v>
      </c>
      <c r="N338" s="50">
        <v>332</v>
      </c>
      <c r="O338" s="71">
        <f t="shared" si="127"/>
        <v>332</v>
      </c>
      <c r="P338" s="71">
        <f t="shared" si="128"/>
        <v>1</v>
      </c>
      <c r="Q338" s="51">
        <v>1</v>
      </c>
      <c r="R338" s="62">
        <f t="shared" si="129"/>
        <v>1</v>
      </c>
      <c r="S338" s="70">
        <f t="shared" si="122"/>
        <v>5.1940049686836019E+17</v>
      </c>
      <c r="T338" s="70">
        <f t="shared" si="130"/>
        <v>1.7244096496029558E+20</v>
      </c>
      <c r="U338" s="70">
        <f t="shared" si="131"/>
        <v>9.7362498933053194E+20</v>
      </c>
      <c r="V338" s="70">
        <f t="shared" si="132"/>
        <v>4.8681249466526602E+21</v>
      </c>
      <c r="W338" s="70">
        <f t="shared" si="133"/>
        <v>336418.1333333333</v>
      </c>
      <c r="X338" s="99">
        <f t="shared" si="134"/>
        <v>5.6461351254599421</v>
      </c>
      <c r="Y338" s="91">
        <f t="shared" si="135"/>
        <v>0.74055459069114404</v>
      </c>
    </row>
    <row r="339" spans="1:25">
      <c r="A339" s="46">
        <v>8192</v>
      </c>
      <c r="B339" s="46">
        <f t="shared" si="123"/>
        <v>11.1</v>
      </c>
      <c r="C339" s="83">
        <f t="shared" si="117"/>
        <v>14.74</v>
      </c>
      <c r="D339" s="87"/>
      <c r="E339" s="47">
        <f t="shared" si="121"/>
        <v>112.93171646899734</v>
      </c>
      <c r="F339" s="59">
        <f t="shared" si="136"/>
        <v>0.43300000000000027</v>
      </c>
      <c r="G339" s="59">
        <f t="shared" si="137"/>
        <v>5.329999999999929</v>
      </c>
      <c r="H339" s="59">
        <f t="shared" si="138"/>
        <v>2.6649999999999645</v>
      </c>
      <c r="I339" s="59">
        <v>1</v>
      </c>
      <c r="J339" s="60">
        <f t="shared" si="124"/>
        <v>2.8748899999999704</v>
      </c>
      <c r="K339" s="104">
        <f t="shared" si="125"/>
        <v>7.6615818499998189</v>
      </c>
      <c r="L339" s="49">
        <f t="shared" si="126"/>
        <v>1.1184014236279878E+20</v>
      </c>
      <c r="M339" s="46">
        <f t="shared" si="139"/>
        <v>66.600000000000037</v>
      </c>
      <c r="N339" s="50">
        <v>333</v>
      </c>
      <c r="O339" s="71">
        <f t="shared" si="127"/>
        <v>333</v>
      </c>
      <c r="P339" s="71">
        <f t="shared" si="128"/>
        <v>1</v>
      </c>
      <c r="Q339" s="51">
        <v>1</v>
      </c>
      <c r="R339" s="62">
        <f t="shared" si="129"/>
        <v>1</v>
      </c>
      <c r="S339" s="70">
        <f t="shared" si="122"/>
        <v>5.1940049686836019E+17</v>
      </c>
      <c r="T339" s="70">
        <f t="shared" si="130"/>
        <v>1.7296036545716394E+20</v>
      </c>
      <c r="U339" s="70">
        <f t="shared" si="131"/>
        <v>1.1184014236279878E+21</v>
      </c>
      <c r="V339" s="70">
        <f t="shared" si="132"/>
        <v>5.5920071181399396E+21</v>
      </c>
      <c r="W339" s="70">
        <f t="shared" si="133"/>
        <v>336691.20000000001</v>
      </c>
      <c r="X339" s="99">
        <f t="shared" si="134"/>
        <v>6.4662295357197062</v>
      </c>
      <c r="Y339" s="91">
        <f t="shared" si="135"/>
        <v>0.84398100318145908</v>
      </c>
    </row>
    <row r="340" spans="1:25">
      <c r="A340" s="46">
        <v>8192</v>
      </c>
      <c r="B340" s="46">
        <f t="shared" si="123"/>
        <v>11.133333333333333</v>
      </c>
      <c r="C340" s="83">
        <f t="shared" si="117"/>
        <v>14.74</v>
      </c>
      <c r="D340" s="87"/>
      <c r="E340" s="47">
        <f t="shared" si="121"/>
        <v>113.48481064799732</v>
      </c>
      <c r="F340" s="59">
        <f t="shared" si="136"/>
        <v>0.43400000000000027</v>
      </c>
      <c r="G340" s="59">
        <f t="shared" si="137"/>
        <v>5.3399999999999288</v>
      </c>
      <c r="H340" s="59">
        <f t="shared" si="138"/>
        <v>2.6699999999999644</v>
      </c>
      <c r="I340" s="59">
        <v>1</v>
      </c>
      <c r="J340" s="60">
        <f t="shared" si="124"/>
        <v>2.8835599999999704</v>
      </c>
      <c r="K340" s="104">
        <f t="shared" si="125"/>
        <v>7.6991051999998179</v>
      </c>
      <c r="L340" s="49">
        <f t="shared" si="126"/>
        <v>1.2847058755478117E+20</v>
      </c>
      <c r="M340" s="46">
        <f t="shared" si="139"/>
        <v>66.80000000000004</v>
      </c>
      <c r="N340" s="50">
        <v>334</v>
      </c>
      <c r="O340" s="71">
        <f t="shared" si="127"/>
        <v>334</v>
      </c>
      <c r="P340" s="71">
        <f t="shared" si="128"/>
        <v>1</v>
      </c>
      <c r="Q340" s="51">
        <v>1</v>
      </c>
      <c r="R340" s="62">
        <f t="shared" si="129"/>
        <v>1</v>
      </c>
      <c r="S340" s="70">
        <f t="shared" si="122"/>
        <v>5.1940049686836019E+17</v>
      </c>
      <c r="T340" s="70">
        <f t="shared" si="130"/>
        <v>1.734797659540323E+20</v>
      </c>
      <c r="U340" s="70">
        <f t="shared" si="131"/>
        <v>1.2847058755478117E+21</v>
      </c>
      <c r="V340" s="70">
        <f t="shared" si="132"/>
        <v>6.4235293777390584E+21</v>
      </c>
      <c r="W340" s="70">
        <f t="shared" si="133"/>
        <v>336964.26666666666</v>
      </c>
      <c r="X340" s="99">
        <f t="shared" si="134"/>
        <v>7.4055084665506516</v>
      </c>
      <c r="Y340" s="91">
        <f t="shared" si="135"/>
        <v>0.9618661226438141</v>
      </c>
    </row>
    <row r="341" spans="1:25">
      <c r="A341" s="46">
        <v>8192</v>
      </c>
      <c r="B341" s="46">
        <f t="shared" si="123"/>
        <v>11.166666666666666</v>
      </c>
      <c r="C341" s="83">
        <f t="shared" si="117"/>
        <v>14.74</v>
      </c>
      <c r="D341" s="87"/>
      <c r="E341" s="47">
        <f t="shared" si="121"/>
        <v>114.03997137499731</v>
      </c>
      <c r="F341" s="59">
        <f t="shared" si="136"/>
        <v>0.43500000000000028</v>
      </c>
      <c r="G341" s="59">
        <f t="shared" si="137"/>
        <v>5.3499999999999286</v>
      </c>
      <c r="H341" s="59">
        <f t="shared" si="138"/>
        <v>2.6749999999999643</v>
      </c>
      <c r="I341" s="59">
        <v>1</v>
      </c>
      <c r="J341" s="60">
        <f t="shared" si="124"/>
        <v>2.8922499999999705</v>
      </c>
      <c r="K341" s="104">
        <f t="shared" si="125"/>
        <v>7.7367687499998175</v>
      </c>
      <c r="L341" s="49">
        <f t="shared" si="126"/>
        <v>1.4757395258967969E+20</v>
      </c>
      <c r="M341" s="46">
        <f t="shared" si="139"/>
        <v>67.000000000000043</v>
      </c>
      <c r="N341" s="50">
        <v>335</v>
      </c>
      <c r="O341" s="71">
        <f t="shared" si="127"/>
        <v>335</v>
      </c>
      <c r="P341" s="71">
        <f t="shared" si="128"/>
        <v>1</v>
      </c>
      <c r="Q341" s="51">
        <v>1</v>
      </c>
      <c r="R341" s="62">
        <f t="shared" si="129"/>
        <v>1</v>
      </c>
      <c r="S341" s="70">
        <f t="shared" si="122"/>
        <v>5.1940049686836019E+17</v>
      </c>
      <c r="T341" s="70">
        <f t="shared" si="130"/>
        <v>1.7399916645090066E+20</v>
      </c>
      <c r="U341" s="70">
        <f t="shared" si="131"/>
        <v>1.4757395258967969E+21</v>
      </c>
      <c r="V341" s="70">
        <f t="shared" si="132"/>
        <v>7.3786976294839842E+21</v>
      </c>
      <c r="W341" s="70">
        <f t="shared" si="133"/>
        <v>337237.33333333331</v>
      </c>
      <c r="X341" s="99">
        <f t="shared" si="134"/>
        <v>8.4813022728659053</v>
      </c>
      <c r="Y341" s="91">
        <f t="shared" si="135"/>
        <v>1.096233136458435</v>
      </c>
    </row>
    <row r="342" spans="1:25">
      <c r="A342" s="46">
        <v>8192</v>
      </c>
      <c r="B342" s="46">
        <f t="shared" si="123"/>
        <v>11.2</v>
      </c>
      <c r="C342" s="83">
        <f t="shared" ref="C342:C405" si="140">IF(D342&gt;0,C341+D342,C341)</f>
        <v>14.74</v>
      </c>
      <c r="D342" s="87"/>
      <c r="E342" s="47">
        <f t="shared" si="121"/>
        <v>114.59720307199727</v>
      </c>
      <c r="F342" s="59">
        <f t="shared" si="136"/>
        <v>0.43600000000000028</v>
      </c>
      <c r="G342" s="59">
        <f t="shared" si="137"/>
        <v>5.3599999999999284</v>
      </c>
      <c r="H342" s="59">
        <f t="shared" si="138"/>
        <v>2.6799999999999642</v>
      </c>
      <c r="I342" s="59">
        <v>1</v>
      </c>
      <c r="J342" s="60">
        <f t="shared" si="124"/>
        <v>2.9009599999999698</v>
      </c>
      <c r="K342" s="104">
        <f t="shared" si="125"/>
        <v>7.7745727999998149</v>
      </c>
      <c r="L342" s="49">
        <f t="shared" si="126"/>
        <v>1.6951795658017554E+20</v>
      </c>
      <c r="M342" s="46">
        <f t="shared" si="139"/>
        <v>67.200000000000031</v>
      </c>
      <c r="N342" s="50">
        <v>336</v>
      </c>
      <c r="O342" s="71">
        <f t="shared" si="127"/>
        <v>336</v>
      </c>
      <c r="P342" s="71">
        <f t="shared" si="128"/>
        <v>1</v>
      </c>
      <c r="Q342" s="51">
        <v>1</v>
      </c>
      <c r="R342" s="62">
        <f t="shared" si="129"/>
        <v>1</v>
      </c>
      <c r="S342" s="70">
        <f t="shared" si="122"/>
        <v>5.1940049686836019E+17</v>
      </c>
      <c r="T342" s="70">
        <f t="shared" si="130"/>
        <v>1.7451856694776902E+20</v>
      </c>
      <c r="U342" s="70">
        <f t="shared" si="131"/>
        <v>1.6951795658017554E+21</v>
      </c>
      <c r="V342" s="70">
        <f t="shared" si="132"/>
        <v>8.4758978290087772E+21</v>
      </c>
      <c r="W342" s="70">
        <f t="shared" si="133"/>
        <v>337510.40000000002</v>
      </c>
      <c r="X342" s="99">
        <f t="shared" si="134"/>
        <v>9.7134625584514396</v>
      </c>
      <c r="Y342" s="91">
        <f t="shared" si="135"/>
        <v>1.2493885912871856</v>
      </c>
    </row>
    <row r="343" spans="1:25">
      <c r="A343" s="46">
        <v>8192</v>
      </c>
      <c r="B343" s="46">
        <f t="shared" si="123"/>
        <v>11.233333333333333</v>
      </c>
      <c r="C343" s="83">
        <f t="shared" si="140"/>
        <v>14.74</v>
      </c>
      <c r="D343" s="87"/>
      <c r="E343" s="47">
        <f t="shared" si="121"/>
        <v>115.15651016099726</v>
      </c>
      <c r="F343" s="59">
        <f t="shared" si="136"/>
        <v>0.43700000000000028</v>
      </c>
      <c r="G343" s="59">
        <f t="shared" si="137"/>
        <v>5.3699999999999282</v>
      </c>
      <c r="H343" s="59">
        <f t="shared" si="138"/>
        <v>2.6849999999999641</v>
      </c>
      <c r="I343" s="59">
        <v>1</v>
      </c>
      <c r="J343" s="60">
        <f t="shared" si="124"/>
        <v>2.9096899999999697</v>
      </c>
      <c r="K343" s="104">
        <f t="shared" si="125"/>
        <v>7.8125176499998137</v>
      </c>
      <c r="L343" s="49">
        <f t="shared" si="126"/>
        <v>1.9472499786610645E+20</v>
      </c>
      <c r="M343" s="46">
        <f t="shared" si="139"/>
        <v>67.400000000000034</v>
      </c>
      <c r="N343" s="50">
        <v>337</v>
      </c>
      <c r="O343" s="71">
        <f t="shared" si="127"/>
        <v>337</v>
      </c>
      <c r="P343" s="71">
        <f t="shared" si="128"/>
        <v>1</v>
      </c>
      <c r="Q343" s="51">
        <v>1</v>
      </c>
      <c r="R343" s="62">
        <f t="shared" si="129"/>
        <v>1</v>
      </c>
      <c r="S343" s="70">
        <f t="shared" si="122"/>
        <v>5.1940049686836019E+17</v>
      </c>
      <c r="T343" s="70">
        <f t="shared" si="130"/>
        <v>1.7503796744463738E+20</v>
      </c>
      <c r="U343" s="70">
        <f t="shared" si="131"/>
        <v>1.9472499786610644E+21</v>
      </c>
      <c r="V343" s="70">
        <f t="shared" si="132"/>
        <v>9.7362498933053226E+21</v>
      </c>
      <c r="W343" s="70">
        <f t="shared" si="133"/>
        <v>337783.46666666667</v>
      </c>
      <c r="X343" s="99">
        <f t="shared" si="134"/>
        <v>11.124729149274192</v>
      </c>
      <c r="Y343" s="91">
        <f t="shared" si="135"/>
        <v>1.4239621140919223</v>
      </c>
    </row>
    <row r="344" spans="1:25">
      <c r="A344" s="46">
        <v>8192</v>
      </c>
      <c r="B344" s="46">
        <f t="shared" si="123"/>
        <v>11.266666666666667</v>
      </c>
      <c r="C344" s="83">
        <f t="shared" si="140"/>
        <v>14.74</v>
      </c>
      <c r="D344" s="87"/>
      <c r="E344" s="47">
        <f t="shared" si="121"/>
        <v>115.71789706399726</v>
      </c>
      <c r="F344" s="59">
        <f t="shared" si="136"/>
        <v>0.43800000000000028</v>
      </c>
      <c r="G344" s="59">
        <f t="shared" si="137"/>
        <v>5.379999999999928</v>
      </c>
      <c r="H344" s="59">
        <f t="shared" ref="H344:H359" si="141">H343+0.5%</f>
        <v>2.689999999999964</v>
      </c>
      <c r="I344" s="59">
        <v>1</v>
      </c>
      <c r="J344" s="60">
        <f t="shared" si="124"/>
        <v>2.9184399999999697</v>
      </c>
      <c r="K344" s="104">
        <f t="shared" si="125"/>
        <v>7.8506035999998138</v>
      </c>
      <c r="L344" s="49">
        <f t="shared" si="126"/>
        <v>2.2368028472559767E+20</v>
      </c>
      <c r="M344" s="46">
        <f t="shared" si="139"/>
        <v>67.600000000000037</v>
      </c>
      <c r="N344" s="50">
        <v>338</v>
      </c>
      <c r="O344" s="71">
        <f t="shared" si="127"/>
        <v>338</v>
      </c>
      <c r="P344" s="71">
        <f t="shared" si="128"/>
        <v>1</v>
      </c>
      <c r="Q344" s="51">
        <v>1</v>
      </c>
      <c r="R344" s="62">
        <f t="shared" si="129"/>
        <v>1</v>
      </c>
      <c r="S344" s="70">
        <f t="shared" si="122"/>
        <v>5.1940049686836019E+17</v>
      </c>
      <c r="T344" s="70">
        <f t="shared" si="130"/>
        <v>1.7555736794150574E+20</v>
      </c>
      <c r="U344" s="70">
        <f t="shared" si="131"/>
        <v>2.2368028472559767E+21</v>
      </c>
      <c r="V344" s="70">
        <f t="shared" si="132"/>
        <v>1.1184014236279883E+22</v>
      </c>
      <c r="W344" s="70">
        <f t="shared" si="133"/>
        <v>338056.53333333333</v>
      </c>
      <c r="X344" s="99">
        <f t="shared" si="134"/>
        <v>12.741150505293865</v>
      </c>
      <c r="Y344" s="91">
        <f t="shared" si="135"/>
        <v>1.6229517059419694</v>
      </c>
    </row>
    <row r="345" spans="1:25">
      <c r="A345" s="46">
        <v>8192</v>
      </c>
      <c r="B345" s="46">
        <f t="shared" si="123"/>
        <v>11.3</v>
      </c>
      <c r="C345" s="83">
        <f t="shared" si="140"/>
        <v>14.74</v>
      </c>
      <c r="D345" s="87"/>
      <c r="E345" s="47">
        <f t="shared" si="121"/>
        <v>116.28136820299723</v>
      </c>
      <c r="F345" s="59">
        <f t="shared" si="136"/>
        <v>0.43900000000000028</v>
      </c>
      <c r="G345" s="59">
        <f t="shared" si="137"/>
        <v>5.3899999999999277</v>
      </c>
      <c r="H345" s="59">
        <f t="shared" si="141"/>
        <v>2.6949999999999639</v>
      </c>
      <c r="I345" s="59">
        <v>1</v>
      </c>
      <c r="J345" s="60">
        <f t="shared" si="124"/>
        <v>2.9272099999999694</v>
      </c>
      <c r="K345" s="104">
        <f t="shared" si="125"/>
        <v>7.8888309499998117</v>
      </c>
      <c r="L345" s="49">
        <f t="shared" si="126"/>
        <v>2.5694117510956243E+20</v>
      </c>
      <c r="M345" s="46">
        <f t="shared" si="139"/>
        <v>67.80000000000004</v>
      </c>
      <c r="N345" s="50">
        <v>339</v>
      </c>
      <c r="O345" s="71">
        <f t="shared" si="127"/>
        <v>339</v>
      </c>
      <c r="P345" s="71">
        <f t="shared" si="128"/>
        <v>1</v>
      </c>
      <c r="Q345" s="51">
        <v>1</v>
      </c>
      <c r="R345" s="62">
        <f t="shared" si="129"/>
        <v>1</v>
      </c>
      <c r="S345" s="70">
        <f t="shared" si="122"/>
        <v>5.1940049686836019E+17</v>
      </c>
      <c r="T345" s="70">
        <f t="shared" si="130"/>
        <v>1.7607676843837411E+20</v>
      </c>
      <c r="U345" s="70">
        <f t="shared" si="131"/>
        <v>2.5694117510956245E+21</v>
      </c>
      <c r="V345" s="70">
        <f t="shared" si="132"/>
        <v>1.2847058755478121E+22</v>
      </c>
      <c r="W345" s="70">
        <f t="shared" si="133"/>
        <v>338329.59999999998</v>
      </c>
      <c r="X345" s="99">
        <f t="shared" si="134"/>
        <v>14.592565355916925</v>
      </c>
      <c r="Y345" s="91">
        <f t="shared" si="135"/>
        <v>1.8497753911075092</v>
      </c>
    </row>
    <row r="346" spans="1:25">
      <c r="A346" s="46">
        <v>8192</v>
      </c>
      <c r="B346" s="46">
        <f t="shared" si="123"/>
        <v>11.333333333333334</v>
      </c>
      <c r="C346" s="83">
        <f t="shared" si="140"/>
        <v>14.74</v>
      </c>
      <c r="D346" s="87"/>
      <c r="E346" s="47">
        <f t="shared" si="121"/>
        <v>116.84692799999722</v>
      </c>
      <c r="F346" s="59">
        <f t="shared" si="136"/>
        <v>0.44000000000000028</v>
      </c>
      <c r="G346" s="59">
        <f t="shared" si="137"/>
        <v>5.3999999999999275</v>
      </c>
      <c r="H346" s="59">
        <f t="shared" si="141"/>
        <v>2.6999999999999638</v>
      </c>
      <c r="I346" s="59">
        <v>1</v>
      </c>
      <c r="J346" s="60">
        <f t="shared" si="124"/>
        <v>2.9359999999999693</v>
      </c>
      <c r="K346" s="104">
        <f t="shared" si="125"/>
        <v>7.9271999999998108</v>
      </c>
      <c r="L346" s="49">
        <f t="shared" si="126"/>
        <v>2.9514790517935951E+20</v>
      </c>
      <c r="M346" s="46">
        <f t="shared" si="139"/>
        <v>68.000000000000028</v>
      </c>
      <c r="N346" s="50">
        <v>340</v>
      </c>
      <c r="O346" s="71">
        <f t="shared" si="127"/>
        <v>340</v>
      </c>
      <c r="P346" s="71">
        <f t="shared" si="128"/>
        <v>1</v>
      </c>
      <c r="Q346" s="51">
        <v>4</v>
      </c>
      <c r="R346" s="62">
        <f t="shared" si="129"/>
        <v>1</v>
      </c>
      <c r="S346" s="70">
        <f t="shared" si="122"/>
        <v>2.0776019874734408E+18</v>
      </c>
      <c r="T346" s="70">
        <f t="shared" si="130"/>
        <v>7.0638467574096986E+20</v>
      </c>
      <c r="U346" s="70">
        <f t="shared" si="131"/>
        <v>2.9514790517935954E+21</v>
      </c>
      <c r="V346" s="70">
        <f t="shared" si="132"/>
        <v>1.4757395258967975E+22</v>
      </c>
      <c r="W346" s="70">
        <f t="shared" si="133"/>
        <v>338602.66666666669</v>
      </c>
      <c r="X346" s="99">
        <f t="shared" si="134"/>
        <v>4.1782886197207061</v>
      </c>
      <c r="Y346" s="91">
        <f t="shared" si="135"/>
        <v>0.52708252847421611</v>
      </c>
    </row>
    <row r="347" spans="1:25">
      <c r="A347" s="46">
        <v>8192</v>
      </c>
      <c r="B347" s="46">
        <f t="shared" si="123"/>
        <v>11.366666666666667</v>
      </c>
      <c r="C347" s="83">
        <f t="shared" si="140"/>
        <v>14.74</v>
      </c>
      <c r="D347" s="87"/>
      <c r="E347" s="47">
        <f t="shared" si="121"/>
        <v>117.41458087699721</v>
      </c>
      <c r="F347" s="59">
        <f t="shared" si="136"/>
        <v>0.44100000000000028</v>
      </c>
      <c r="G347" s="59">
        <f t="shared" si="137"/>
        <v>5.4099999999999273</v>
      </c>
      <c r="H347" s="59">
        <f t="shared" si="141"/>
        <v>2.7049999999999637</v>
      </c>
      <c r="I347" s="59">
        <v>1</v>
      </c>
      <c r="J347" s="60">
        <f t="shared" si="124"/>
        <v>2.9448099999999693</v>
      </c>
      <c r="K347" s="104">
        <f t="shared" si="125"/>
        <v>7.9657110499998103</v>
      </c>
      <c r="L347" s="49">
        <f t="shared" si="126"/>
        <v>3.3903591316035115E+20</v>
      </c>
      <c r="M347" s="46">
        <f t="shared" si="139"/>
        <v>68.200000000000031</v>
      </c>
      <c r="N347" s="50">
        <v>341</v>
      </c>
      <c r="O347" s="71">
        <f t="shared" si="127"/>
        <v>341</v>
      </c>
      <c r="P347" s="71">
        <f t="shared" si="128"/>
        <v>1</v>
      </c>
      <c r="Q347" s="51">
        <v>1</v>
      </c>
      <c r="R347" s="62">
        <f t="shared" si="129"/>
        <v>1</v>
      </c>
      <c r="S347" s="70">
        <f t="shared" si="122"/>
        <v>2.0776019874734408E+18</v>
      </c>
      <c r="T347" s="70">
        <f t="shared" si="130"/>
        <v>7.084622777284433E+20</v>
      </c>
      <c r="U347" s="70">
        <f t="shared" si="131"/>
        <v>3.3903591316035113E+21</v>
      </c>
      <c r="V347" s="70">
        <f t="shared" si="132"/>
        <v>1.6951795658017558E+22</v>
      </c>
      <c r="W347" s="70">
        <f t="shared" si="133"/>
        <v>338875.73333333334</v>
      </c>
      <c r="X347" s="99">
        <f t="shared" si="134"/>
        <v>4.7855182106153729</v>
      </c>
      <c r="Y347" s="91">
        <f t="shared" si="135"/>
        <v>0.60076472528029834</v>
      </c>
    </row>
    <row r="348" spans="1:25">
      <c r="A348" s="46">
        <v>8192</v>
      </c>
      <c r="B348" s="46">
        <f t="shared" si="123"/>
        <v>11.4</v>
      </c>
      <c r="C348" s="83">
        <f t="shared" si="140"/>
        <v>14.74</v>
      </c>
      <c r="D348" s="87"/>
      <c r="E348" s="47">
        <f t="shared" si="121"/>
        <v>117.98433125599718</v>
      </c>
      <c r="F348" s="59">
        <f t="shared" si="136"/>
        <v>0.44200000000000028</v>
      </c>
      <c r="G348" s="59">
        <f t="shared" si="137"/>
        <v>5.4199999999999271</v>
      </c>
      <c r="H348" s="59">
        <f t="shared" si="141"/>
        <v>2.7099999999999635</v>
      </c>
      <c r="I348" s="59">
        <v>1</v>
      </c>
      <c r="J348" s="60">
        <f t="shared" si="124"/>
        <v>2.953639999999969</v>
      </c>
      <c r="K348" s="104">
        <f t="shared" si="125"/>
        <v>8.0043643999998082</v>
      </c>
      <c r="L348" s="49">
        <f t="shared" si="126"/>
        <v>3.8944999573221304E+20</v>
      </c>
      <c r="M348" s="46">
        <f t="shared" si="139"/>
        <v>68.400000000000034</v>
      </c>
      <c r="N348" s="50">
        <v>342</v>
      </c>
      <c r="O348" s="71">
        <f t="shared" si="127"/>
        <v>342</v>
      </c>
      <c r="P348" s="71">
        <f t="shared" si="128"/>
        <v>1</v>
      </c>
      <c r="Q348" s="51">
        <v>1</v>
      </c>
      <c r="R348" s="62">
        <f t="shared" si="129"/>
        <v>1</v>
      </c>
      <c r="S348" s="70">
        <f t="shared" si="122"/>
        <v>2.0776019874734408E+18</v>
      </c>
      <c r="T348" s="70">
        <f t="shared" si="130"/>
        <v>7.1053987971591674E+20</v>
      </c>
      <c r="U348" s="70">
        <f t="shared" si="131"/>
        <v>3.8944999573221304E+21</v>
      </c>
      <c r="V348" s="70">
        <f t="shared" si="132"/>
        <v>1.9472499786610654E+22</v>
      </c>
      <c r="W348" s="70">
        <f t="shared" si="133"/>
        <v>339148.79999999999</v>
      </c>
      <c r="X348" s="99">
        <f t="shared" si="134"/>
        <v>5.4810434551248592</v>
      </c>
      <c r="Y348" s="91">
        <f t="shared" si="135"/>
        <v>0.68475686278413195</v>
      </c>
    </row>
    <row r="349" spans="1:25">
      <c r="A349" s="46">
        <v>8192</v>
      </c>
      <c r="B349" s="46">
        <f t="shared" si="123"/>
        <v>11.433333333333334</v>
      </c>
      <c r="C349" s="83">
        <f t="shared" si="140"/>
        <v>14.74</v>
      </c>
      <c r="D349" s="87"/>
      <c r="E349" s="47">
        <f t="shared" si="121"/>
        <v>118.55618355899716</v>
      </c>
      <c r="F349" s="59">
        <f t="shared" si="136"/>
        <v>0.44300000000000028</v>
      </c>
      <c r="G349" s="59">
        <f t="shared" si="137"/>
        <v>5.4299999999999269</v>
      </c>
      <c r="H349" s="59">
        <f t="shared" si="141"/>
        <v>2.7149999999999634</v>
      </c>
      <c r="I349" s="59">
        <v>1</v>
      </c>
      <c r="J349" s="60">
        <f t="shared" si="124"/>
        <v>2.9624899999999688</v>
      </c>
      <c r="K349" s="104">
        <f t="shared" si="125"/>
        <v>8.0431603499998072</v>
      </c>
      <c r="L349" s="49">
        <f t="shared" si="126"/>
        <v>4.4736056945119547E+20</v>
      </c>
      <c r="M349" s="46">
        <f t="shared" si="139"/>
        <v>68.600000000000037</v>
      </c>
      <c r="N349" s="50">
        <v>343</v>
      </c>
      <c r="O349" s="71">
        <f t="shared" si="127"/>
        <v>343</v>
      </c>
      <c r="P349" s="71">
        <f t="shared" si="128"/>
        <v>1</v>
      </c>
      <c r="Q349" s="51">
        <v>1</v>
      </c>
      <c r="R349" s="62">
        <f t="shared" si="129"/>
        <v>1</v>
      </c>
      <c r="S349" s="70">
        <f t="shared" si="122"/>
        <v>2.0776019874734408E+18</v>
      </c>
      <c r="T349" s="70">
        <f t="shared" si="130"/>
        <v>7.1261748170339018E+20</v>
      </c>
      <c r="U349" s="70">
        <f t="shared" si="131"/>
        <v>4.4736056945119545E+21</v>
      </c>
      <c r="V349" s="70">
        <f t="shared" si="132"/>
        <v>2.2368028472559775E+22</v>
      </c>
      <c r="W349" s="70">
        <f t="shared" si="133"/>
        <v>339421.8666666667</v>
      </c>
      <c r="X349" s="99">
        <f t="shared" si="134"/>
        <v>6.2777097241826922</v>
      </c>
      <c r="Y349" s="91">
        <f t="shared" si="135"/>
        <v>0.78050286840083238</v>
      </c>
    </row>
    <row r="350" spans="1:25">
      <c r="A350" s="46">
        <v>8192</v>
      </c>
      <c r="B350" s="46">
        <f t="shared" si="123"/>
        <v>11.466666666666667</v>
      </c>
      <c r="C350" s="83">
        <f t="shared" si="140"/>
        <v>14.74</v>
      </c>
      <c r="D350" s="87"/>
      <c r="E350" s="47">
        <f t="shared" si="121"/>
        <v>119.13014220799715</v>
      </c>
      <c r="F350" s="59">
        <f t="shared" si="136"/>
        <v>0.44400000000000028</v>
      </c>
      <c r="G350" s="59">
        <f t="shared" si="137"/>
        <v>5.4399999999999267</v>
      </c>
      <c r="H350" s="59">
        <f t="shared" si="141"/>
        <v>2.7199999999999633</v>
      </c>
      <c r="I350" s="59">
        <v>1</v>
      </c>
      <c r="J350" s="60">
        <f t="shared" si="124"/>
        <v>2.9713599999999687</v>
      </c>
      <c r="K350" s="104">
        <f t="shared" si="125"/>
        <v>8.0820991999998064</v>
      </c>
      <c r="L350" s="49">
        <f t="shared" si="126"/>
        <v>5.1388235021912506E+20</v>
      </c>
      <c r="M350" s="46">
        <f t="shared" si="139"/>
        <v>68.800000000000026</v>
      </c>
      <c r="N350" s="50">
        <v>344</v>
      </c>
      <c r="O350" s="71">
        <f t="shared" si="127"/>
        <v>344</v>
      </c>
      <c r="P350" s="71">
        <f t="shared" si="128"/>
        <v>1</v>
      </c>
      <c r="Q350" s="51">
        <v>1</v>
      </c>
      <c r="R350" s="62">
        <f t="shared" si="129"/>
        <v>1</v>
      </c>
      <c r="S350" s="70">
        <f t="shared" si="122"/>
        <v>2.0776019874734408E+18</v>
      </c>
      <c r="T350" s="70">
        <f t="shared" si="130"/>
        <v>7.1469508369086362E+20</v>
      </c>
      <c r="U350" s="70">
        <f t="shared" si="131"/>
        <v>5.1388235021912501E+21</v>
      </c>
      <c r="V350" s="70">
        <f t="shared" si="132"/>
        <v>2.5694117510956255E+22</v>
      </c>
      <c r="W350" s="70">
        <f t="shared" si="133"/>
        <v>339694.93333333335</v>
      </c>
      <c r="X350" s="99">
        <f t="shared" si="134"/>
        <v>7.1902320576393004</v>
      </c>
      <c r="Y350" s="91">
        <f t="shared" si="135"/>
        <v>0.88964907256266701</v>
      </c>
    </row>
    <row r="351" spans="1:25">
      <c r="A351" s="46">
        <v>8192</v>
      </c>
      <c r="B351" s="46">
        <f t="shared" si="123"/>
        <v>11.5</v>
      </c>
      <c r="C351" s="83">
        <f t="shared" si="140"/>
        <v>14.74</v>
      </c>
      <c r="D351" s="87"/>
      <c r="E351" s="47">
        <f t="shared" si="121"/>
        <v>119.70621162499714</v>
      </c>
      <c r="F351" s="59">
        <f t="shared" si="136"/>
        <v>0.44500000000000028</v>
      </c>
      <c r="G351" s="59">
        <f t="shared" si="137"/>
        <v>5.4499999999999265</v>
      </c>
      <c r="H351" s="59">
        <f t="shared" si="141"/>
        <v>2.7249999999999632</v>
      </c>
      <c r="I351" s="59">
        <v>1</v>
      </c>
      <c r="J351" s="60">
        <f t="shared" si="124"/>
        <v>2.9802499999999688</v>
      </c>
      <c r="K351" s="104">
        <f t="shared" si="125"/>
        <v>8.1211812499998057</v>
      </c>
      <c r="L351" s="49">
        <f t="shared" si="126"/>
        <v>5.9029581035871928E+20</v>
      </c>
      <c r="M351" s="46">
        <f t="shared" si="139"/>
        <v>69.000000000000028</v>
      </c>
      <c r="N351" s="50">
        <v>345</v>
      </c>
      <c r="O351" s="71">
        <f t="shared" si="127"/>
        <v>345</v>
      </c>
      <c r="P351" s="71">
        <f t="shared" si="128"/>
        <v>1</v>
      </c>
      <c r="Q351" s="51">
        <v>1</v>
      </c>
      <c r="R351" s="62">
        <f t="shared" si="129"/>
        <v>1</v>
      </c>
      <c r="S351" s="70">
        <f t="shared" si="122"/>
        <v>2.0776019874734408E+18</v>
      </c>
      <c r="T351" s="70">
        <f t="shared" si="130"/>
        <v>7.1677268567833706E+20</v>
      </c>
      <c r="U351" s="70">
        <f t="shared" si="131"/>
        <v>5.9029581035871928E+21</v>
      </c>
      <c r="V351" s="70">
        <f t="shared" si="132"/>
        <v>2.9514790517935962E+22</v>
      </c>
      <c r="W351" s="70">
        <f t="shared" si="133"/>
        <v>339968</v>
      </c>
      <c r="X351" s="99">
        <f t="shared" si="134"/>
        <v>8.2354674243770472</v>
      </c>
      <c r="Y351" s="91">
        <f t="shared" si="135"/>
        <v>1.0140726048168478</v>
      </c>
    </row>
    <row r="352" spans="1:25">
      <c r="A352" s="46">
        <v>8192</v>
      </c>
      <c r="B352" s="46">
        <f t="shared" si="123"/>
        <v>11.533333333333333</v>
      </c>
      <c r="C352" s="83">
        <f t="shared" si="140"/>
        <v>14.74</v>
      </c>
      <c r="D352" s="87"/>
      <c r="E352" s="47">
        <f t="shared" si="121"/>
        <v>120.28439623199711</v>
      </c>
      <c r="F352" s="59">
        <f t="shared" si="136"/>
        <v>0.44600000000000029</v>
      </c>
      <c r="G352" s="59">
        <f t="shared" si="137"/>
        <v>5.4599999999999262</v>
      </c>
      <c r="H352" s="59">
        <f t="shared" si="141"/>
        <v>2.7299999999999631</v>
      </c>
      <c r="I352" s="59">
        <v>1</v>
      </c>
      <c r="J352" s="60">
        <f t="shared" si="124"/>
        <v>2.9891599999999685</v>
      </c>
      <c r="K352" s="104">
        <f t="shared" si="125"/>
        <v>8.1604067999998033</v>
      </c>
      <c r="L352" s="49">
        <f t="shared" si="126"/>
        <v>6.7807182632070257E+20</v>
      </c>
      <c r="M352" s="46">
        <f t="shared" si="139"/>
        <v>69.200000000000031</v>
      </c>
      <c r="N352" s="50">
        <v>346</v>
      </c>
      <c r="O352" s="71">
        <f t="shared" si="127"/>
        <v>346</v>
      </c>
      <c r="P352" s="71">
        <f t="shared" si="128"/>
        <v>1</v>
      </c>
      <c r="Q352" s="51">
        <v>1</v>
      </c>
      <c r="R352" s="62">
        <f t="shared" si="129"/>
        <v>1</v>
      </c>
      <c r="S352" s="70">
        <f t="shared" si="122"/>
        <v>2.0776019874734408E+18</v>
      </c>
      <c r="T352" s="70">
        <f t="shared" si="130"/>
        <v>7.1885028766581051E+20</v>
      </c>
      <c r="U352" s="70">
        <f t="shared" si="131"/>
        <v>6.7807182632070257E+21</v>
      </c>
      <c r="V352" s="70">
        <f t="shared" si="132"/>
        <v>3.390359131603513E+22</v>
      </c>
      <c r="W352" s="70">
        <f t="shared" si="133"/>
        <v>340241.06666666665</v>
      </c>
      <c r="X352" s="99">
        <f t="shared" si="134"/>
        <v>9.432726646357473</v>
      </c>
      <c r="Y352" s="91">
        <f t="shared" si="135"/>
        <v>1.1559137770383825</v>
      </c>
    </row>
    <row r="353" spans="1:25">
      <c r="A353" s="46">
        <v>8192</v>
      </c>
      <c r="B353" s="46">
        <f t="shared" si="123"/>
        <v>11.566666666666666</v>
      </c>
      <c r="C353" s="83">
        <f t="shared" si="140"/>
        <v>14.74</v>
      </c>
      <c r="D353" s="87"/>
      <c r="E353" s="47">
        <f t="shared" si="121"/>
        <v>120.86470045099709</v>
      </c>
      <c r="F353" s="59">
        <f t="shared" si="136"/>
        <v>0.44700000000000029</v>
      </c>
      <c r="G353" s="59">
        <f t="shared" si="137"/>
        <v>5.469999999999926</v>
      </c>
      <c r="H353" s="59">
        <f t="shared" si="141"/>
        <v>2.734999999999963</v>
      </c>
      <c r="I353" s="59">
        <v>1</v>
      </c>
      <c r="J353" s="60">
        <f t="shared" si="124"/>
        <v>2.9980899999999684</v>
      </c>
      <c r="K353" s="104">
        <f t="shared" si="125"/>
        <v>8.1997761499998028</v>
      </c>
      <c r="L353" s="49">
        <f t="shared" si="126"/>
        <v>7.7889999146442621E+20</v>
      </c>
      <c r="M353" s="46">
        <f t="shared" si="139"/>
        <v>69.400000000000034</v>
      </c>
      <c r="N353" s="50">
        <v>347</v>
      </c>
      <c r="O353" s="71">
        <f t="shared" si="127"/>
        <v>347</v>
      </c>
      <c r="P353" s="71">
        <f t="shared" si="128"/>
        <v>1</v>
      </c>
      <c r="Q353" s="51">
        <v>1</v>
      </c>
      <c r="R353" s="62">
        <f t="shared" si="129"/>
        <v>1</v>
      </c>
      <c r="S353" s="70">
        <f t="shared" si="122"/>
        <v>2.0776019874734408E+18</v>
      </c>
      <c r="T353" s="70">
        <f t="shared" si="130"/>
        <v>7.2092788965328395E+20</v>
      </c>
      <c r="U353" s="70">
        <f t="shared" si="131"/>
        <v>7.7889999146442618E+21</v>
      </c>
      <c r="V353" s="70">
        <f t="shared" si="132"/>
        <v>3.8944999573221307E+22</v>
      </c>
      <c r="W353" s="70">
        <f t="shared" si="133"/>
        <v>340514.1333333333</v>
      </c>
      <c r="X353" s="99">
        <f t="shared" si="134"/>
        <v>10.804131767450734</v>
      </c>
      <c r="Y353" s="91">
        <f t="shared" si="135"/>
        <v>1.317613014039535</v>
      </c>
    </row>
    <row r="354" spans="1:25">
      <c r="A354" s="46">
        <v>8192</v>
      </c>
      <c r="B354" s="46">
        <f t="shared" si="123"/>
        <v>11.6</v>
      </c>
      <c r="C354" s="83">
        <f t="shared" si="140"/>
        <v>14.74</v>
      </c>
      <c r="D354" s="87"/>
      <c r="E354" s="47">
        <f t="shared" si="121"/>
        <v>121.44712870399707</v>
      </c>
      <c r="F354" s="59">
        <f t="shared" si="136"/>
        <v>0.44800000000000029</v>
      </c>
      <c r="G354" s="59">
        <f t="shared" si="137"/>
        <v>5.4799999999999258</v>
      </c>
      <c r="H354" s="59">
        <f t="shared" si="141"/>
        <v>2.7399999999999629</v>
      </c>
      <c r="I354" s="59">
        <v>1</v>
      </c>
      <c r="J354" s="60">
        <f t="shared" si="124"/>
        <v>3.007039999999968</v>
      </c>
      <c r="K354" s="104">
        <f t="shared" si="125"/>
        <v>8.2392895999998004</v>
      </c>
      <c r="L354" s="49">
        <f t="shared" si="126"/>
        <v>8.9472113890239119E+20</v>
      </c>
      <c r="M354" s="46">
        <f t="shared" si="139"/>
        <v>69.600000000000037</v>
      </c>
      <c r="N354" s="50">
        <v>348</v>
      </c>
      <c r="O354" s="71">
        <f t="shared" si="127"/>
        <v>348</v>
      </c>
      <c r="P354" s="71">
        <f t="shared" si="128"/>
        <v>1</v>
      </c>
      <c r="Q354" s="51">
        <v>1</v>
      </c>
      <c r="R354" s="62">
        <f t="shared" si="129"/>
        <v>1</v>
      </c>
      <c r="S354" s="70">
        <f t="shared" si="122"/>
        <v>2.0776019874734408E+18</v>
      </c>
      <c r="T354" s="70">
        <f t="shared" si="130"/>
        <v>7.2300549164075739E+20</v>
      </c>
      <c r="U354" s="70">
        <f t="shared" si="131"/>
        <v>8.9472113890239122E+21</v>
      </c>
      <c r="V354" s="70">
        <f t="shared" si="132"/>
        <v>4.4736056945119559E+22</v>
      </c>
      <c r="W354" s="70">
        <f t="shared" si="133"/>
        <v>340787.20000000001</v>
      </c>
      <c r="X354" s="99">
        <f t="shared" si="134"/>
        <v>12.375025490773933</v>
      </c>
      <c r="Y354" s="91">
        <f t="shared" si="135"/>
        <v>1.5019529706510417</v>
      </c>
    </row>
    <row r="355" spans="1:25">
      <c r="A355" s="46">
        <v>8192</v>
      </c>
      <c r="B355" s="46">
        <f t="shared" si="123"/>
        <v>11.633333333333333</v>
      </c>
      <c r="C355" s="83">
        <f t="shared" si="140"/>
        <v>14.74</v>
      </c>
      <c r="D355" s="87"/>
      <c r="E355" s="47">
        <f t="shared" si="121"/>
        <v>122.03168541299705</v>
      </c>
      <c r="F355" s="59">
        <f t="shared" si="136"/>
        <v>0.44900000000000029</v>
      </c>
      <c r="G355" s="59">
        <f t="shared" si="137"/>
        <v>5.4899999999999256</v>
      </c>
      <c r="H355" s="59">
        <f t="shared" si="141"/>
        <v>2.7449999999999628</v>
      </c>
      <c r="I355" s="59">
        <v>1</v>
      </c>
      <c r="J355" s="60">
        <f t="shared" si="124"/>
        <v>3.0160099999999681</v>
      </c>
      <c r="K355" s="104">
        <f t="shared" si="125"/>
        <v>8.2789474499997997</v>
      </c>
      <c r="L355" s="49">
        <f t="shared" si="126"/>
        <v>1.0277647004382505E+21</v>
      </c>
      <c r="M355" s="46">
        <f t="shared" si="139"/>
        <v>69.80000000000004</v>
      </c>
      <c r="N355" s="50">
        <v>349</v>
      </c>
      <c r="O355" s="71">
        <f t="shared" si="127"/>
        <v>349</v>
      </c>
      <c r="P355" s="71">
        <f t="shared" si="128"/>
        <v>1</v>
      </c>
      <c r="Q355" s="51">
        <v>1</v>
      </c>
      <c r="R355" s="62">
        <f t="shared" si="129"/>
        <v>1</v>
      </c>
      <c r="S355" s="70">
        <f t="shared" si="122"/>
        <v>2.0776019874734408E+18</v>
      </c>
      <c r="T355" s="70">
        <f t="shared" si="130"/>
        <v>7.2508309362823083E+20</v>
      </c>
      <c r="U355" s="70">
        <f t="shared" si="131"/>
        <v>1.0277647004382504E+22</v>
      </c>
      <c r="V355" s="70">
        <f t="shared" si="132"/>
        <v>5.1388235021912526E+22</v>
      </c>
      <c r="W355" s="70">
        <f t="shared" si="133"/>
        <v>341060.26666666666</v>
      </c>
      <c r="X355" s="99">
        <f t="shared" si="134"/>
        <v>14.174440274085503</v>
      </c>
      <c r="Y355" s="91">
        <f t="shared" si="135"/>
        <v>1.7121065642330955</v>
      </c>
    </row>
    <row r="356" spans="1:25">
      <c r="A356" s="46">
        <v>8192</v>
      </c>
      <c r="B356" s="46">
        <f t="shared" si="123"/>
        <v>11.666666666666666</v>
      </c>
      <c r="C356" s="83">
        <f t="shared" si="140"/>
        <v>14.74</v>
      </c>
      <c r="D356" s="87"/>
      <c r="E356" s="47">
        <f t="shared" si="121"/>
        <v>122.61837499999704</v>
      </c>
      <c r="F356" s="59">
        <f t="shared" si="136"/>
        <v>0.45000000000000029</v>
      </c>
      <c r="G356" s="59">
        <f t="shared" si="137"/>
        <v>5.4999999999999254</v>
      </c>
      <c r="H356" s="59">
        <f t="shared" si="141"/>
        <v>2.7499999999999627</v>
      </c>
      <c r="I356" s="59">
        <v>1</v>
      </c>
      <c r="J356" s="60">
        <f t="shared" si="124"/>
        <v>3.0249999999999679</v>
      </c>
      <c r="K356" s="104">
        <f t="shared" si="125"/>
        <v>8.3187499999997989</v>
      </c>
      <c r="L356" s="49">
        <f t="shared" si="126"/>
        <v>1.1805916207174386E+21</v>
      </c>
      <c r="M356" s="46">
        <f t="shared" si="139"/>
        <v>70.000000000000043</v>
      </c>
      <c r="N356" s="50">
        <v>350</v>
      </c>
      <c r="O356" s="71">
        <f t="shared" si="127"/>
        <v>350</v>
      </c>
      <c r="P356" s="71">
        <f t="shared" si="128"/>
        <v>1</v>
      </c>
      <c r="Q356" s="51">
        <v>4</v>
      </c>
      <c r="R356" s="62">
        <f t="shared" si="129"/>
        <v>1</v>
      </c>
      <c r="S356" s="70">
        <f t="shared" si="122"/>
        <v>8.3104079498937631E+18</v>
      </c>
      <c r="T356" s="70">
        <f t="shared" si="130"/>
        <v>2.9086427824628171E+21</v>
      </c>
      <c r="U356" s="70">
        <f t="shared" si="131"/>
        <v>1.1805916207174386E+22</v>
      </c>
      <c r="V356" s="70">
        <f t="shared" si="132"/>
        <v>5.9029581035871924E+22</v>
      </c>
      <c r="W356" s="70">
        <f t="shared" si="133"/>
        <v>341333.33333333331</v>
      </c>
      <c r="X356" s="99">
        <f t="shared" si="134"/>
        <v>4.0589089448715443</v>
      </c>
      <c r="Y356" s="91">
        <f t="shared" si="135"/>
        <v>0.4879229385270194</v>
      </c>
    </row>
    <row r="357" spans="1:25">
      <c r="A357" s="46">
        <v>8192</v>
      </c>
      <c r="B357" s="46">
        <f t="shared" si="123"/>
        <v>11.7</v>
      </c>
      <c r="C357" s="83">
        <f t="shared" si="140"/>
        <v>14.74</v>
      </c>
      <c r="D357" s="87"/>
      <c r="E357" s="47">
        <f t="shared" si="121"/>
        <v>123.207201886997</v>
      </c>
      <c r="F357" s="59">
        <f t="shared" si="136"/>
        <v>0.45100000000000029</v>
      </c>
      <c r="G357" s="59">
        <f t="shared" si="137"/>
        <v>5.5099999999999252</v>
      </c>
      <c r="H357" s="59">
        <f t="shared" si="141"/>
        <v>2.7549999999999626</v>
      </c>
      <c r="I357" s="59">
        <v>1</v>
      </c>
      <c r="J357" s="60">
        <f t="shared" si="124"/>
        <v>3.0340099999999675</v>
      </c>
      <c r="K357" s="104">
        <f t="shared" si="125"/>
        <v>8.3586975499997962</v>
      </c>
      <c r="L357" s="49">
        <f t="shared" si="126"/>
        <v>1.3561436526414057E+21</v>
      </c>
      <c r="M357" s="46">
        <f t="shared" si="139"/>
        <v>70.200000000000045</v>
      </c>
      <c r="N357" s="50">
        <v>351</v>
      </c>
      <c r="O357" s="71">
        <f t="shared" si="127"/>
        <v>351</v>
      </c>
      <c r="P357" s="71">
        <f t="shared" si="128"/>
        <v>1</v>
      </c>
      <c r="Q357" s="51">
        <v>1</v>
      </c>
      <c r="R357" s="62">
        <f t="shared" si="129"/>
        <v>1</v>
      </c>
      <c r="S357" s="70">
        <f t="shared" si="122"/>
        <v>8.3104079498937631E+18</v>
      </c>
      <c r="T357" s="70">
        <f t="shared" si="130"/>
        <v>2.9169531904127108E+21</v>
      </c>
      <c r="U357" s="70">
        <f t="shared" si="131"/>
        <v>1.3561436526414058E+22</v>
      </c>
      <c r="V357" s="70">
        <f t="shared" si="132"/>
        <v>6.7807182632070284E+22</v>
      </c>
      <c r="W357" s="70">
        <f t="shared" si="133"/>
        <v>341606.40000000002</v>
      </c>
      <c r="X357" s="99">
        <f t="shared" si="134"/>
        <v>4.6491786604553953</v>
      </c>
      <c r="Y357" s="91">
        <f t="shared" si="135"/>
        <v>0.55620850409350064</v>
      </c>
    </row>
    <row r="358" spans="1:25">
      <c r="A358" s="46">
        <v>8192</v>
      </c>
      <c r="B358" s="46">
        <f t="shared" si="123"/>
        <v>11.733333333333333</v>
      </c>
      <c r="C358" s="83">
        <f t="shared" si="140"/>
        <v>14.74</v>
      </c>
      <c r="D358" s="87"/>
      <c r="E358" s="47">
        <f t="shared" si="121"/>
        <v>123.79817049599698</v>
      </c>
      <c r="F358" s="59">
        <f t="shared" si="136"/>
        <v>0.45200000000000029</v>
      </c>
      <c r="G358" s="59">
        <f t="shared" si="137"/>
        <v>5.519999999999925</v>
      </c>
      <c r="H358" s="59">
        <f t="shared" si="141"/>
        <v>2.7599999999999625</v>
      </c>
      <c r="I358" s="59">
        <v>1</v>
      </c>
      <c r="J358" s="60">
        <f t="shared" si="124"/>
        <v>3.0430399999999671</v>
      </c>
      <c r="K358" s="104">
        <f t="shared" si="125"/>
        <v>8.398790399999795</v>
      </c>
      <c r="L358" s="49">
        <f t="shared" si="126"/>
        <v>1.5577999829288532E+21</v>
      </c>
      <c r="M358" s="46">
        <f t="shared" si="139"/>
        <v>70.400000000000034</v>
      </c>
      <c r="N358" s="50">
        <v>352</v>
      </c>
      <c r="O358" s="71">
        <f t="shared" si="127"/>
        <v>352</v>
      </c>
      <c r="P358" s="71">
        <f t="shared" si="128"/>
        <v>1</v>
      </c>
      <c r="Q358" s="51">
        <v>1</v>
      </c>
      <c r="R358" s="62">
        <f t="shared" si="129"/>
        <v>1</v>
      </c>
      <c r="S358" s="70">
        <f t="shared" si="122"/>
        <v>8.3104079498937631E+18</v>
      </c>
      <c r="T358" s="70">
        <f t="shared" si="130"/>
        <v>2.9252635983626046E+21</v>
      </c>
      <c r="U358" s="70">
        <f t="shared" si="131"/>
        <v>1.5577999829288532E+22</v>
      </c>
      <c r="V358" s="70">
        <f t="shared" si="132"/>
        <v>7.7889999146442664E+22</v>
      </c>
      <c r="W358" s="70">
        <f t="shared" si="133"/>
        <v>341879.46666666667</v>
      </c>
      <c r="X358" s="99">
        <f t="shared" si="134"/>
        <v>5.3253319933315435</v>
      </c>
      <c r="Y358" s="91">
        <f t="shared" si="135"/>
        <v>0.63405939899770247</v>
      </c>
    </row>
    <row r="359" spans="1:25">
      <c r="A359" s="46">
        <v>8192</v>
      </c>
      <c r="B359" s="46">
        <f t="shared" si="123"/>
        <v>11.766666666666667</v>
      </c>
      <c r="C359" s="83">
        <f t="shared" si="140"/>
        <v>14.74</v>
      </c>
      <c r="D359" s="87"/>
      <c r="E359" s="47">
        <f t="shared" si="121"/>
        <v>124.39128524899698</v>
      </c>
      <c r="F359" s="59">
        <f t="shared" si="136"/>
        <v>0.45300000000000029</v>
      </c>
      <c r="G359" s="59">
        <f t="shared" si="137"/>
        <v>5.5299999999999248</v>
      </c>
      <c r="H359" s="59">
        <f t="shared" si="141"/>
        <v>2.7649999999999624</v>
      </c>
      <c r="I359" s="59">
        <v>1</v>
      </c>
      <c r="J359" s="60">
        <f t="shared" si="124"/>
        <v>3.0520899999999673</v>
      </c>
      <c r="K359" s="104">
        <f t="shared" si="125"/>
        <v>8.4390288499997954</v>
      </c>
      <c r="L359" s="49">
        <f t="shared" si="126"/>
        <v>1.7894422778047834E+21</v>
      </c>
      <c r="M359" s="46">
        <f t="shared" si="139"/>
        <v>70.600000000000037</v>
      </c>
      <c r="N359" s="50">
        <v>353</v>
      </c>
      <c r="O359" s="71">
        <f t="shared" si="127"/>
        <v>353</v>
      </c>
      <c r="P359" s="71">
        <f t="shared" si="128"/>
        <v>1</v>
      </c>
      <c r="Q359" s="51">
        <v>1</v>
      </c>
      <c r="R359" s="62">
        <f t="shared" si="129"/>
        <v>1</v>
      </c>
      <c r="S359" s="70">
        <f t="shared" si="122"/>
        <v>8.3104079498937631E+18</v>
      </c>
      <c r="T359" s="70">
        <f t="shared" si="130"/>
        <v>2.9335740063124984E+21</v>
      </c>
      <c r="U359" s="70">
        <f t="shared" si="131"/>
        <v>1.7894422778047835E+22</v>
      </c>
      <c r="V359" s="70">
        <f t="shared" si="132"/>
        <v>8.9472113890239168E+22</v>
      </c>
      <c r="W359" s="70">
        <f t="shared" si="133"/>
        <v>342152.53333333333</v>
      </c>
      <c r="X359" s="99">
        <f t="shared" si="134"/>
        <v>6.099870921797919</v>
      </c>
      <c r="Y359" s="91">
        <f t="shared" si="135"/>
        <v>0.72281669256268355</v>
      </c>
    </row>
    <row r="360" spans="1:25">
      <c r="A360" s="46">
        <v>8192</v>
      </c>
      <c r="B360" s="46">
        <f t="shared" si="123"/>
        <v>11.8</v>
      </c>
      <c r="C360" s="83">
        <f t="shared" si="140"/>
        <v>14.74</v>
      </c>
      <c r="D360" s="87"/>
      <c r="E360" s="47">
        <f t="shared" si="121"/>
        <v>124.98655056799696</v>
      </c>
      <c r="F360" s="59">
        <f t="shared" si="136"/>
        <v>0.45400000000000029</v>
      </c>
      <c r="G360" s="59">
        <f t="shared" si="137"/>
        <v>5.5399999999999245</v>
      </c>
      <c r="H360" s="59">
        <f t="shared" ref="H360:H375" si="142">H359+0.5%</f>
        <v>2.7699999999999623</v>
      </c>
      <c r="I360" s="59">
        <v>1</v>
      </c>
      <c r="J360" s="60">
        <f t="shared" si="124"/>
        <v>3.0611599999999672</v>
      </c>
      <c r="K360" s="104">
        <f t="shared" si="125"/>
        <v>8.4794131999997937</v>
      </c>
      <c r="L360" s="49">
        <f t="shared" si="126"/>
        <v>2.0555294008765016E+21</v>
      </c>
      <c r="M360" s="46">
        <f t="shared" si="139"/>
        <v>70.80000000000004</v>
      </c>
      <c r="N360" s="50">
        <v>354</v>
      </c>
      <c r="O360" s="71">
        <f t="shared" si="127"/>
        <v>354</v>
      </c>
      <c r="P360" s="71">
        <f t="shared" si="128"/>
        <v>1</v>
      </c>
      <c r="Q360" s="51">
        <v>1</v>
      </c>
      <c r="R360" s="62">
        <f t="shared" si="129"/>
        <v>1</v>
      </c>
      <c r="S360" s="70">
        <f t="shared" si="122"/>
        <v>8.3104079498937631E+18</v>
      </c>
      <c r="T360" s="70">
        <f t="shared" si="130"/>
        <v>2.9418844142623921E+21</v>
      </c>
      <c r="U360" s="70">
        <f t="shared" si="131"/>
        <v>2.0555294008765017E+22</v>
      </c>
      <c r="V360" s="70">
        <f t="shared" si="132"/>
        <v>1.0277647004382509E+23</v>
      </c>
      <c r="W360" s="70">
        <f t="shared" si="133"/>
        <v>342425.59999999998</v>
      </c>
      <c r="X360" s="99">
        <f t="shared" si="134"/>
        <v>6.987118157705992</v>
      </c>
      <c r="Y360" s="91">
        <f t="shared" si="135"/>
        <v>0.82400963284890538</v>
      </c>
    </row>
    <row r="361" spans="1:25">
      <c r="A361" s="46">
        <v>8192</v>
      </c>
      <c r="B361" s="46">
        <f t="shared" si="123"/>
        <v>11.833333333333334</v>
      </c>
      <c r="C361" s="83">
        <f t="shared" si="140"/>
        <v>14.74</v>
      </c>
      <c r="D361" s="87"/>
      <c r="E361" s="47">
        <f t="shared" si="121"/>
        <v>125.58397087499694</v>
      </c>
      <c r="F361" s="59">
        <f t="shared" si="136"/>
        <v>0.45500000000000029</v>
      </c>
      <c r="G361" s="59">
        <f t="shared" si="137"/>
        <v>5.5499999999999243</v>
      </c>
      <c r="H361" s="59">
        <f t="shared" si="142"/>
        <v>2.7749999999999622</v>
      </c>
      <c r="I361" s="59">
        <v>1</v>
      </c>
      <c r="J361" s="60">
        <f t="shared" si="124"/>
        <v>3.0702499999999668</v>
      </c>
      <c r="K361" s="104">
        <f t="shared" si="125"/>
        <v>8.5199437499997916</v>
      </c>
      <c r="L361" s="49">
        <f t="shared" si="126"/>
        <v>2.3611832414348787E+21</v>
      </c>
      <c r="M361" s="46">
        <f t="shared" si="139"/>
        <v>71.000000000000043</v>
      </c>
      <c r="N361" s="50">
        <v>355</v>
      </c>
      <c r="O361" s="71">
        <f t="shared" si="127"/>
        <v>355</v>
      </c>
      <c r="P361" s="71">
        <f t="shared" si="128"/>
        <v>1</v>
      </c>
      <c r="Q361" s="51">
        <v>1</v>
      </c>
      <c r="R361" s="62">
        <f t="shared" si="129"/>
        <v>1</v>
      </c>
      <c r="S361" s="70">
        <f t="shared" si="122"/>
        <v>8.3104079498937631E+18</v>
      </c>
      <c r="T361" s="70">
        <f t="shared" si="130"/>
        <v>2.9501948222122859E+21</v>
      </c>
      <c r="U361" s="70">
        <f t="shared" si="131"/>
        <v>2.3611832414348788E+22</v>
      </c>
      <c r="V361" s="70">
        <f t="shared" si="132"/>
        <v>1.1805916207174393E+23</v>
      </c>
      <c r="W361" s="70">
        <f t="shared" si="133"/>
        <v>342698.66666666669</v>
      </c>
      <c r="X361" s="99">
        <f t="shared" si="134"/>
        <v>8.0034824265072757</v>
      </c>
      <c r="Y361" s="91">
        <f t="shared" si="135"/>
        <v>0.93938207356210202</v>
      </c>
    </row>
    <row r="362" spans="1:25">
      <c r="A362" s="46">
        <v>8192</v>
      </c>
      <c r="B362" s="46">
        <f t="shared" si="123"/>
        <v>11.866666666666667</v>
      </c>
      <c r="C362" s="83">
        <f t="shared" si="140"/>
        <v>14.74</v>
      </c>
      <c r="D362" s="87"/>
      <c r="E362" s="47">
        <f t="shared" si="121"/>
        <v>126.18355059199692</v>
      </c>
      <c r="F362" s="59">
        <f t="shared" si="136"/>
        <v>0.45600000000000029</v>
      </c>
      <c r="G362" s="59">
        <f t="shared" si="137"/>
        <v>5.5599999999999241</v>
      </c>
      <c r="H362" s="59">
        <f t="shared" si="142"/>
        <v>2.7799999999999621</v>
      </c>
      <c r="I362" s="59">
        <v>1</v>
      </c>
      <c r="J362" s="60">
        <f t="shared" si="124"/>
        <v>3.0793599999999666</v>
      </c>
      <c r="K362" s="104">
        <f t="shared" si="125"/>
        <v>8.560620799999791</v>
      </c>
      <c r="L362" s="49">
        <f t="shared" si="126"/>
        <v>2.7122873052828119E+21</v>
      </c>
      <c r="M362" s="46">
        <f t="shared" si="139"/>
        <v>71.200000000000031</v>
      </c>
      <c r="N362" s="50">
        <v>356</v>
      </c>
      <c r="O362" s="71">
        <f t="shared" si="127"/>
        <v>356</v>
      </c>
      <c r="P362" s="71">
        <f t="shared" si="128"/>
        <v>1</v>
      </c>
      <c r="Q362" s="51">
        <v>1</v>
      </c>
      <c r="R362" s="62">
        <f t="shared" si="129"/>
        <v>1</v>
      </c>
      <c r="S362" s="70">
        <f t="shared" si="122"/>
        <v>8.3104079498937631E+18</v>
      </c>
      <c r="T362" s="70">
        <f t="shared" si="130"/>
        <v>2.9585052301621797E+21</v>
      </c>
      <c r="U362" s="70">
        <f t="shared" si="131"/>
        <v>2.712287305282812E+22</v>
      </c>
      <c r="V362" s="70">
        <f t="shared" si="132"/>
        <v>1.3561436526414059E+23</v>
      </c>
      <c r="W362" s="70">
        <f t="shared" si="133"/>
        <v>342971.73333333334</v>
      </c>
      <c r="X362" s="99">
        <f t="shared" si="134"/>
        <v>9.167762414718224</v>
      </c>
      <c r="Y362" s="91">
        <f t="shared" si="135"/>
        <v>1.0709226151821194</v>
      </c>
    </row>
    <row r="363" spans="1:25">
      <c r="A363" s="46">
        <v>8192</v>
      </c>
      <c r="B363" s="46">
        <f t="shared" si="123"/>
        <v>11.9</v>
      </c>
      <c r="C363" s="83">
        <f t="shared" si="140"/>
        <v>14.74</v>
      </c>
      <c r="D363" s="87"/>
      <c r="E363" s="47">
        <f t="shared" si="121"/>
        <v>126.78529414099691</v>
      </c>
      <c r="F363" s="59">
        <f t="shared" si="136"/>
        <v>0.45700000000000029</v>
      </c>
      <c r="G363" s="59">
        <f t="shared" si="137"/>
        <v>5.5699999999999239</v>
      </c>
      <c r="H363" s="59">
        <f t="shared" si="142"/>
        <v>2.784999999999962</v>
      </c>
      <c r="I363" s="59">
        <v>1</v>
      </c>
      <c r="J363" s="60">
        <f t="shared" si="124"/>
        <v>3.0884899999999664</v>
      </c>
      <c r="K363" s="104">
        <f t="shared" si="125"/>
        <v>8.6014446499997899</v>
      </c>
      <c r="L363" s="49">
        <f t="shared" si="126"/>
        <v>3.1155999658577069E+21</v>
      </c>
      <c r="M363" s="46">
        <f t="shared" si="139"/>
        <v>71.400000000000034</v>
      </c>
      <c r="N363" s="50">
        <v>357</v>
      </c>
      <c r="O363" s="71">
        <f t="shared" si="127"/>
        <v>357</v>
      </c>
      <c r="P363" s="71">
        <f t="shared" si="128"/>
        <v>1</v>
      </c>
      <c r="Q363" s="51">
        <v>1</v>
      </c>
      <c r="R363" s="62">
        <f t="shared" si="129"/>
        <v>1</v>
      </c>
      <c r="S363" s="70">
        <f t="shared" si="122"/>
        <v>8.3104079498937631E+18</v>
      </c>
      <c r="T363" s="70">
        <f t="shared" si="130"/>
        <v>2.9668156381120734E+21</v>
      </c>
      <c r="U363" s="70">
        <f t="shared" si="131"/>
        <v>3.1155999658577068E+22</v>
      </c>
      <c r="V363" s="70">
        <f t="shared" si="132"/>
        <v>1.5577999829288536E+23</v>
      </c>
      <c r="W363" s="70">
        <f t="shared" si="133"/>
        <v>343244.79999999999</v>
      </c>
      <c r="X363" s="99">
        <f t="shared" si="134"/>
        <v>10.501495023264445</v>
      </c>
      <c r="Y363" s="91">
        <f t="shared" si="135"/>
        <v>1.2208989827382895</v>
      </c>
    </row>
    <row r="364" spans="1:25">
      <c r="A364" s="46">
        <v>8192</v>
      </c>
      <c r="B364" s="46">
        <f t="shared" si="123"/>
        <v>11.933333333333334</v>
      </c>
      <c r="C364" s="83">
        <f t="shared" si="140"/>
        <v>14.74</v>
      </c>
      <c r="D364" s="87"/>
      <c r="E364" s="47">
        <f t="shared" si="121"/>
        <v>127.38920594399688</v>
      </c>
      <c r="F364" s="59">
        <f t="shared" si="136"/>
        <v>0.4580000000000003</v>
      </c>
      <c r="G364" s="59">
        <f t="shared" si="137"/>
        <v>5.5799999999999237</v>
      </c>
      <c r="H364" s="59">
        <f t="shared" si="142"/>
        <v>2.7899999999999618</v>
      </c>
      <c r="I364" s="59">
        <v>1</v>
      </c>
      <c r="J364" s="60">
        <f t="shared" si="124"/>
        <v>3.0976399999999664</v>
      </c>
      <c r="K364" s="104">
        <f t="shared" si="125"/>
        <v>8.6424155999997883</v>
      </c>
      <c r="L364" s="49">
        <f t="shared" si="126"/>
        <v>3.5788845556095669E+21</v>
      </c>
      <c r="M364" s="46">
        <f t="shared" si="139"/>
        <v>71.600000000000037</v>
      </c>
      <c r="N364" s="50">
        <v>358</v>
      </c>
      <c r="O364" s="71">
        <f t="shared" si="127"/>
        <v>358</v>
      </c>
      <c r="P364" s="71">
        <f t="shared" si="128"/>
        <v>1</v>
      </c>
      <c r="Q364" s="51">
        <v>1</v>
      </c>
      <c r="R364" s="62">
        <f t="shared" si="129"/>
        <v>1</v>
      </c>
      <c r="S364" s="70">
        <f t="shared" si="122"/>
        <v>8.3104079498937631E+18</v>
      </c>
      <c r="T364" s="70">
        <f t="shared" si="130"/>
        <v>2.9751260460619672E+21</v>
      </c>
      <c r="U364" s="70">
        <f t="shared" si="131"/>
        <v>3.578884555609567E+22</v>
      </c>
      <c r="V364" s="70">
        <f t="shared" si="132"/>
        <v>1.7894422778047834E+23</v>
      </c>
      <c r="W364" s="70">
        <f t="shared" si="133"/>
        <v>343517.8666666667</v>
      </c>
      <c r="X364" s="99">
        <f t="shared" si="134"/>
        <v>12.029354387679696</v>
      </c>
      <c r="Y364" s="91">
        <f t="shared" si="135"/>
        <v>1.3918972361940094</v>
      </c>
    </row>
    <row r="365" spans="1:25">
      <c r="A365" s="46">
        <v>8192</v>
      </c>
      <c r="B365" s="46">
        <f t="shared" si="123"/>
        <v>11.966666666666667</v>
      </c>
      <c r="C365" s="83">
        <f t="shared" si="140"/>
        <v>14.74</v>
      </c>
      <c r="D365" s="87"/>
      <c r="E365" s="47">
        <f t="shared" si="121"/>
        <v>127.99529042299687</v>
      </c>
      <c r="F365" s="59">
        <f t="shared" si="136"/>
        <v>0.4590000000000003</v>
      </c>
      <c r="G365" s="59">
        <f t="shared" si="137"/>
        <v>5.5899999999999235</v>
      </c>
      <c r="H365" s="59">
        <f t="shared" si="142"/>
        <v>2.7949999999999617</v>
      </c>
      <c r="I365" s="59">
        <v>1</v>
      </c>
      <c r="J365" s="60">
        <f t="shared" si="124"/>
        <v>3.1068099999999665</v>
      </c>
      <c r="K365" s="104">
        <f t="shared" si="125"/>
        <v>8.6835339499997879</v>
      </c>
      <c r="L365" s="49">
        <f t="shared" si="126"/>
        <v>4.1110588017530052E+21</v>
      </c>
      <c r="M365" s="46">
        <f t="shared" si="139"/>
        <v>71.80000000000004</v>
      </c>
      <c r="N365" s="50">
        <v>359</v>
      </c>
      <c r="O365" s="71">
        <f t="shared" si="127"/>
        <v>359</v>
      </c>
      <c r="P365" s="71">
        <f t="shared" si="128"/>
        <v>1</v>
      </c>
      <c r="Q365" s="51">
        <v>1</v>
      </c>
      <c r="R365" s="62">
        <f t="shared" si="129"/>
        <v>1</v>
      </c>
      <c r="S365" s="70">
        <f t="shared" si="122"/>
        <v>8.3104079498937631E+18</v>
      </c>
      <c r="T365" s="70">
        <f t="shared" si="130"/>
        <v>2.9834364540118609E+21</v>
      </c>
      <c r="U365" s="70">
        <f t="shared" si="131"/>
        <v>4.1110588017530051E+22</v>
      </c>
      <c r="V365" s="70">
        <f t="shared" si="132"/>
        <v>2.0555294008765027E+23</v>
      </c>
      <c r="W365" s="70">
        <f t="shared" si="133"/>
        <v>343790.93333333335</v>
      </c>
      <c r="X365" s="99">
        <f t="shared" si="134"/>
        <v>13.779609068679232</v>
      </c>
      <c r="Y365" s="91">
        <f t="shared" si="135"/>
        <v>1.5868664932990293</v>
      </c>
    </row>
    <row r="366" spans="1:25">
      <c r="A366" s="46">
        <v>8192</v>
      </c>
      <c r="B366" s="46">
        <f t="shared" si="123"/>
        <v>12</v>
      </c>
      <c r="C366" s="83">
        <f t="shared" si="140"/>
        <v>14.74</v>
      </c>
      <c r="D366" s="87"/>
      <c r="E366" s="47">
        <f t="shared" si="121"/>
        <v>128.60355199999682</v>
      </c>
      <c r="F366" s="59">
        <f t="shared" si="136"/>
        <v>0.4600000000000003</v>
      </c>
      <c r="G366" s="59">
        <f t="shared" si="137"/>
        <v>5.5999999999999233</v>
      </c>
      <c r="H366" s="59">
        <f t="shared" si="142"/>
        <v>2.7999999999999616</v>
      </c>
      <c r="I366" s="59">
        <v>1</v>
      </c>
      <c r="J366" s="60">
        <f t="shared" si="124"/>
        <v>3.1159999999999659</v>
      </c>
      <c r="K366" s="104">
        <f t="shared" si="125"/>
        <v>8.7247999999997852</v>
      </c>
      <c r="L366" s="49">
        <f t="shared" si="126"/>
        <v>4.7223664828697585E+21</v>
      </c>
      <c r="M366" s="46">
        <f t="shared" si="139"/>
        <v>72.000000000000028</v>
      </c>
      <c r="N366" s="50">
        <v>360</v>
      </c>
      <c r="O366" s="71">
        <f t="shared" si="127"/>
        <v>360</v>
      </c>
      <c r="P366" s="71">
        <f t="shared" si="128"/>
        <v>1</v>
      </c>
      <c r="Q366" s="51">
        <v>3</v>
      </c>
      <c r="R366" s="62">
        <f t="shared" si="129"/>
        <v>1</v>
      </c>
      <c r="S366" s="70">
        <f t="shared" si="122"/>
        <v>2.4931223849681289E+19</v>
      </c>
      <c r="T366" s="70">
        <f t="shared" si="130"/>
        <v>8.9752405858852641E+21</v>
      </c>
      <c r="U366" s="70">
        <f t="shared" si="131"/>
        <v>4.7223664828697585E+22</v>
      </c>
      <c r="V366" s="70">
        <f t="shared" si="132"/>
        <v>2.3611832414348793E+23</v>
      </c>
      <c r="W366" s="70">
        <f t="shared" si="133"/>
        <v>344064</v>
      </c>
      <c r="X366" s="99">
        <f t="shared" si="134"/>
        <v>5.2615486322408955</v>
      </c>
      <c r="Y366" s="91">
        <f t="shared" si="135"/>
        <v>0.60305664682755189</v>
      </c>
    </row>
    <row r="367" spans="1:25">
      <c r="A367" s="46">
        <v>8192</v>
      </c>
      <c r="B367" s="46">
        <f t="shared" si="123"/>
        <v>12.033333333333333</v>
      </c>
      <c r="C367" s="83">
        <f t="shared" si="140"/>
        <v>14.74</v>
      </c>
      <c r="D367" s="87"/>
      <c r="E367" s="47">
        <f t="shared" si="121"/>
        <v>129.21399509699683</v>
      </c>
      <c r="F367" s="59">
        <f t="shared" si="136"/>
        <v>0.4610000000000003</v>
      </c>
      <c r="G367" s="59">
        <f t="shared" si="137"/>
        <v>5.609999999999923</v>
      </c>
      <c r="H367" s="59">
        <f t="shared" si="142"/>
        <v>2.8049999999999615</v>
      </c>
      <c r="I367" s="59">
        <v>1</v>
      </c>
      <c r="J367" s="60">
        <f t="shared" si="124"/>
        <v>3.1252099999999658</v>
      </c>
      <c r="K367" s="104">
        <f t="shared" si="125"/>
        <v>8.7662140499997836</v>
      </c>
      <c r="L367" s="49">
        <f t="shared" si="126"/>
        <v>5.4245746105656269E+21</v>
      </c>
      <c r="M367" s="46">
        <f t="shared" si="139"/>
        <v>72.200000000000031</v>
      </c>
      <c r="N367" s="50">
        <v>361</v>
      </c>
      <c r="O367" s="71">
        <f t="shared" si="127"/>
        <v>361</v>
      </c>
      <c r="P367" s="71">
        <f t="shared" si="128"/>
        <v>1</v>
      </c>
      <c r="Q367" s="51">
        <v>1</v>
      </c>
      <c r="R367" s="62">
        <f t="shared" si="129"/>
        <v>1</v>
      </c>
      <c r="S367" s="70">
        <f t="shared" si="122"/>
        <v>2.4931223849681289E+19</v>
      </c>
      <c r="T367" s="70">
        <f t="shared" si="130"/>
        <v>9.0001718097349454E+21</v>
      </c>
      <c r="U367" s="70">
        <f t="shared" si="131"/>
        <v>5.4245746105656264E+22</v>
      </c>
      <c r="V367" s="70">
        <f t="shared" si="132"/>
        <v>2.7122873052828134E+23</v>
      </c>
      <c r="W367" s="70">
        <f t="shared" si="133"/>
        <v>344337.06666666665</v>
      </c>
      <c r="X367" s="99">
        <f t="shared" si="134"/>
        <v>6.0271900639698783</v>
      </c>
      <c r="Y367" s="91">
        <f t="shared" si="135"/>
        <v>0.68754767218694901</v>
      </c>
    </row>
    <row r="368" spans="1:25">
      <c r="A368" s="46">
        <v>8192</v>
      </c>
      <c r="B368" s="46">
        <f t="shared" si="123"/>
        <v>12.066666666666666</v>
      </c>
      <c r="C368" s="83">
        <f t="shared" si="140"/>
        <v>14.74</v>
      </c>
      <c r="D368" s="87"/>
      <c r="E368" s="47">
        <f t="shared" si="121"/>
        <v>129.82662413599681</v>
      </c>
      <c r="F368" s="59">
        <f t="shared" si="136"/>
        <v>0.4620000000000003</v>
      </c>
      <c r="G368" s="59">
        <f t="shared" si="137"/>
        <v>5.6199999999999228</v>
      </c>
      <c r="H368" s="59">
        <f t="shared" si="142"/>
        <v>2.8099999999999614</v>
      </c>
      <c r="I368" s="59">
        <v>1</v>
      </c>
      <c r="J368" s="60">
        <f t="shared" si="124"/>
        <v>3.1344399999999659</v>
      </c>
      <c r="K368" s="104">
        <f t="shared" si="125"/>
        <v>8.8077763999997831</v>
      </c>
      <c r="L368" s="49">
        <f t="shared" si="126"/>
        <v>6.231199931715417E+21</v>
      </c>
      <c r="M368" s="46">
        <f t="shared" si="139"/>
        <v>72.400000000000034</v>
      </c>
      <c r="N368" s="50">
        <v>362</v>
      </c>
      <c r="O368" s="71">
        <f t="shared" si="127"/>
        <v>362</v>
      </c>
      <c r="P368" s="71">
        <f t="shared" si="128"/>
        <v>1</v>
      </c>
      <c r="Q368" s="51">
        <v>1</v>
      </c>
      <c r="R368" s="62">
        <f t="shared" si="129"/>
        <v>1</v>
      </c>
      <c r="S368" s="70">
        <f t="shared" si="122"/>
        <v>2.4931223849681289E+19</v>
      </c>
      <c r="T368" s="70">
        <f t="shared" si="130"/>
        <v>9.0251030335846267E+21</v>
      </c>
      <c r="U368" s="70">
        <f t="shared" si="131"/>
        <v>6.231199931715417E+22</v>
      </c>
      <c r="V368" s="70">
        <f t="shared" si="132"/>
        <v>3.1155999658577086E+23</v>
      </c>
      <c r="W368" s="70">
        <f t="shared" si="133"/>
        <v>344610.1333333333</v>
      </c>
      <c r="X368" s="99">
        <f t="shared" si="134"/>
        <v>6.9042978329749705</v>
      </c>
      <c r="Y368" s="91">
        <f t="shared" si="135"/>
        <v>0.78388659287208295</v>
      </c>
    </row>
    <row r="369" spans="1:25">
      <c r="A369" s="46">
        <v>8192</v>
      </c>
      <c r="B369" s="46">
        <f t="shared" si="123"/>
        <v>12.1</v>
      </c>
      <c r="C369" s="83">
        <f t="shared" si="140"/>
        <v>14.74</v>
      </c>
      <c r="D369" s="87"/>
      <c r="E369" s="47">
        <f t="shared" si="121"/>
        <v>130.44144353899679</v>
      </c>
      <c r="F369" s="59">
        <f t="shared" si="136"/>
        <v>0.4630000000000003</v>
      </c>
      <c r="G369" s="59">
        <f t="shared" si="137"/>
        <v>5.6299999999999226</v>
      </c>
      <c r="H369" s="59">
        <f t="shared" si="142"/>
        <v>2.8149999999999613</v>
      </c>
      <c r="I369" s="59">
        <v>1</v>
      </c>
      <c r="J369" s="60">
        <f t="shared" si="124"/>
        <v>3.1436899999999657</v>
      </c>
      <c r="K369" s="104">
        <f t="shared" si="125"/>
        <v>8.8494873499997819</v>
      </c>
      <c r="L369" s="49">
        <f t="shared" si="126"/>
        <v>7.1577691112191369E+21</v>
      </c>
      <c r="M369" s="46">
        <f t="shared" si="139"/>
        <v>72.600000000000037</v>
      </c>
      <c r="N369" s="50">
        <v>363</v>
      </c>
      <c r="O369" s="71">
        <f t="shared" si="127"/>
        <v>363</v>
      </c>
      <c r="P369" s="71">
        <f t="shared" si="128"/>
        <v>1</v>
      </c>
      <c r="Q369" s="51">
        <v>1</v>
      </c>
      <c r="R369" s="62">
        <f t="shared" si="129"/>
        <v>1</v>
      </c>
      <c r="S369" s="70">
        <f t="shared" si="122"/>
        <v>2.4931223849681289E+19</v>
      </c>
      <c r="T369" s="70">
        <f t="shared" si="130"/>
        <v>9.050034257434308E+21</v>
      </c>
      <c r="U369" s="70">
        <f t="shared" si="131"/>
        <v>7.1577691112191365E+22</v>
      </c>
      <c r="V369" s="70">
        <f t="shared" si="132"/>
        <v>3.5788845556095687E+23</v>
      </c>
      <c r="W369" s="70">
        <f t="shared" si="133"/>
        <v>344883.20000000001</v>
      </c>
      <c r="X369" s="99">
        <f t="shared" si="134"/>
        <v>7.9091072007150274</v>
      </c>
      <c r="Y369" s="91">
        <f t="shared" si="135"/>
        <v>0.89373620051733527</v>
      </c>
    </row>
    <row r="370" spans="1:25">
      <c r="A370" s="46">
        <v>8192</v>
      </c>
      <c r="B370" s="46">
        <f t="shared" si="123"/>
        <v>12.133333333333333</v>
      </c>
      <c r="C370" s="83">
        <f t="shared" si="140"/>
        <v>14.74</v>
      </c>
      <c r="D370" s="87"/>
      <c r="E370" s="47">
        <f t="shared" si="121"/>
        <v>131.05845772799677</v>
      </c>
      <c r="F370" s="59">
        <f t="shared" si="136"/>
        <v>0.4640000000000003</v>
      </c>
      <c r="G370" s="59">
        <f t="shared" si="137"/>
        <v>5.6399999999999224</v>
      </c>
      <c r="H370" s="59">
        <f t="shared" si="142"/>
        <v>2.8199999999999612</v>
      </c>
      <c r="I370" s="59">
        <v>1</v>
      </c>
      <c r="J370" s="60">
        <f t="shared" si="124"/>
        <v>3.1529599999999651</v>
      </c>
      <c r="K370" s="104">
        <f t="shared" si="125"/>
        <v>8.89134719999978</v>
      </c>
      <c r="L370" s="49">
        <f t="shared" si="126"/>
        <v>8.2221176035060126E+21</v>
      </c>
      <c r="M370" s="46">
        <f t="shared" si="139"/>
        <v>72.80000000000004</v>
      </c>
      <c r="N370" s="50">
        <v>364</v>
      </c>
      <c r="O370" s="71">
        <f t="shared" si="127"/>
        <v>364</v>
      </c>
      <c r="P370" s="71">
        <f t="shared" si="128"/>
        <v>1</v>
      </c>
      <c r="Q370" s="51">
        <v>1</v>
      </c>
      <c r="R370" s="62">
        <f t="shared" si="129"/>
        <v>1</v>
      </c>
      <c r="S370" s="70">
        <f t="shared" si="122"/>
        <v>2.4931223849681289E+19</v>
      </c>
      <c r="T370" s="70">
        <f t="shared" si="130"/>
        <v>9.0749654812839893E+21</v>
      </c>
      <c r="U370" s="70">
        <f t="shared" si="131"/>
        <v>8.2221176035060119E+22</v>
      </c>
      <c r="V370" s="70">
        <f t="shared" si="132"/>
        <v>4.1110588017530061E+23</v>
      </c>
      <c r="W370" s="70">
        <f t="shared" si="133"/>
        <v>345156.26666666666</v>
      </c>
      <c r="X370" s="99">
        <f t="shared" si="134"/>
        <v>9.0602191495528306</v>
      </c>
      <c r="Y370" s="91">
        <f t="shared" si="135"/>
        <v>1.0189928416644281</v>
      </c>
    </row>
    <row r="371" spans="1:25">
      <c r="A371" s="46">
        <v>8192</v>
      </c>
      <c r="B371" s="46">
        <f t="shared" si="123"/>
        <v>12.166666666666666</v>
      </c>
      <c r="C371" s="83">
        <f t="shared" si="140"/>
        <v>14.74</v>
      </c>
      <c r="D371" s="87"/>
      <c r="E371" s="47">
        <f t="shared" si="121"/>
        <v>131.67767112499675</v>
      </c>
      <c r="F371" s="59">
        <f t="shared" si="136"/>
        <v>0.4650000000000003</v>
      </c>
      <c r="G371" s="59">
        <f t="shared" si="137"/>
        <v>5.6499999999999222</v>
      </c>
      <c r="H371" s="59">
        <f t="shared" si="142"/>
        <v>2.8249999999999611</v>
      </c>
      <c r="I371" s="59">
        <v>1</v>
      </c>
      <c r="J371" s="60">
        <f t="shared" si="124"/>
        <v>3.1622499999999651</v>
      </c>
      <c r="K371" s="104">
        <f t="shared" si="125"/>
        <v>8.933356249999779</v>
      </c>
      <c r="L371" s="49">
        <f t="shared" si="126"/>
        <v>9.4447329657395211E+21</v>
      </c>
      <c r="M371" s="46">
        <f t="shared" si="139"/>
        <v>73.000000000000028</v>
      </c>
      <c r="N371" s="50">
        <v>365</v>
      </c>
      <c r="O371" s="71">
        <f t="shared" si="127"/>
        <v>365</v>
      </c>
      <c r="P371" s="71">
        <f t="shared" si="128"/>
        <v>1</v>
      </c>
      <c r="Q371" s="51">
        <v>1</v>
      </c>
      <c r="R371" s="62">
        <f t="shared" si="129"/>
        <v>1</v>
      </c>
      <c r="S371" s="70">
        <f t="shared" si="122"/>
        <v>2.4931223849681289E+19</v>
      </c>
      <c r="T371" s="70">
        <f t="shared" si="130"/>
        <v>9.0998967051336706E+21</v>
      </c>
      <c r="U371" s="70">
        <f t="shared" si="131"/>
        <v>9.444732965739522E+22</v>
      </c>
      <c r="V371" s="70">
        <f t="shared" si="132"/>
        <v>4.7223664828697606E+23</v>
      </c>
      <c r="W371" s="70">
        <f t="shared" si="133"/>
        <v>345429.33333333331</v>
      </c>
      <c r="X371" s="99">
        <f t="shared" si="134"/>
        <v>10.378945247160129</v>
      </c>
      <c r="Y371" s="91">
        <f t="shared" si="135"/>
        <v>1.16181924874656</v>
      </c>
    </row>
    <row r="372" spans="1:25">
      <c r="A372" s="46">
        <v>8192</v>
      </c>
      <c r="B372" s="46">
        <f t="shared" si="123"/>
        <v>12.2</v>
      </c>
      <c r="C372" s="83">
        <f t="shared" si="140"/>
        <v>14.74</v>
      </c>
      <c r="D372" s="87"/>
      <c r="E372" s="47">
        <f t="shared" si="121"/>
        <v>132.29908815199676</v>
      </c>
      <c r="F372" s="59">
        <f t="shared" si="136"/>
        <v>0.4660000000000003</v>
      </c>
      <c r="G372" s="59">
        <f t="shared" si="137"/>
        <v>5.659999999999922</v>
      </c>
      <c r="H372" s="59">
        <f t="shared" si="142"/>
        <v>2.829999999999961</v>
      </c>
      <c r="I372" s="59">
        <v>1</v>
      </c>
      <c r="J372" s="60">
        <f t="shared" si="124"/>
        <v>3.1715599999999653</v>
      </c>
      <c r="K372" s="104">
        <f t="shared" si="125"/>
        <v>8.9755147999997789</v>
      </c>
      <c r="L372" s="49">
        <f t="shared" si="126"/>
        <v>1.0849149221131256E+22</v>
      </c>
      <c r="M372" s="46">
        <f t="shared" si="139"/>
        <v>73.200000000000031</v>
      </c>
      <c r="N372" s="50">
        <v>366</v>
      </c>
      <c r="O372" s="71">
        <f t="shared" si="127"/>
        <v>366</v>
      </c>
      <c r="P372" s="71">
        <f t="shared" si="128"/>
        <v>1</v>
      </c>
      <c r="Q372" s="51">
        <v>1</v>
      </c>
      <c r="R372" s="62">
        <f t="shared" si="129"/>
        <v>1</v>
      </c>
      <c r="S372" s="70">
        <f t="shared" si="122"/>
        <v>2.4931223849681289E+19</v>
      </c>
      <c r="T372" s="70">
        <f t="shared" si="130"/>
        <v>9.1248279289833519E+21</v>
      </c>
      <c r="U372" s="70">
        <f t="shared" si="131"/>
        <v>1.0849149221131256E+23</v>
      </c>
      <c r="V372" s="70">
        <f t="shared" si="132"/>
        <v>5.4245746105656281E+23</v>
      </c>
      <c r="W372" s="70">
        <f t="shared" si="133"/>
        <v>345702.40000000002</v>
      </c>
      <c r="X372" s="99">
        <f t="shared" si="134"/>
        <v>11.889702803787578</v>
      </c>
      <c r="Y372" s="91">
        <f t="shared" si="135"/>
        <v>1.3246819896935462</v>
      </c>
    </row>
    <row r="373" spans="1:25">
      <c r="A373" s="46">
        <v>8192</v>
      </c>
      <c r="B373" s="46">
        <f t="shared" si="123"/>
        <v>12.233333333333333</v>
      </c>
      <c r="C373" s="83">
        <f t="shared" si="140"/>
        <v>14.74</v>
      </c>
      <c r="D373" s="87"/>
      <c r="E373" s="47">
        <f t="shared" si="121"/>
        <v>132.92271323099669</v>
      </c>
      <c r="F373" s="59">
        <f t="shared" si="136"/>
        <v>0.4670000000000003</v>
      </c>
      <c r="G373" s="59">
        <f t="shared" si="137"/>
        <v>5.6699999999999218</v>
      </c>
      <c r="H373" s="59">
        <f t="shared" si="142"/>
        <v>2.8349999999999609</v>
      </c>
      <c r="I373" s="59">
        <v>1</v>
      </c>
      <c r="J373" s="60">
        <f t="shared" si="124"/>
        <v>3.1808899999999651</v>
      </c>
      <c r="K373" s="104">
        <f t="shared" si="125"/>
        <v>9.0178231499997761</v>
      </c>
      <c r="L373" s="49">
        <f t="shared" si="126"/>
        <v>1.2462399863430836E+22</v>
      </c>
      <c r="M373" s="46">
        <f t="shared" si="139"/>
        <v>73.400000000000034</v>
      </c>
      <c r="N373" s="50">
        <v>367</v>
      </c>
      <c r="O373" s="71">
        <f t="shared" si="127"/>
        <v>367</v>
      </c>
      <c r="P373" s="71">
        <f t="shared" si="128"/>
        <v>1</v>
      </c>
      <c r="Q373" s="51">
        <v>1</v>
      </c>
      <c r="R373" s="62">
        <f t="shared" si="129"/>
        <v>1</v>
      </c>
      <c r="S373" s="70">
        <f t="shared" si="122"/>
        <v>2.4931223849681289E+19</v>
      </c>
      <c r="T373" s="70">
        <f t="shared" si="130"/>
        <v>9.1497591528330331E+21</v>
      </c>
      <c r="U373" s="70">
        <f t="shared" si="131"/>
        <v>1.2462399863430836E+23</v>
      </c>
      <c r="V373" s="70">
        <f t="shared" si="132"/>
        <v>6.2311999317154185E+23</v>
      </c>
      <c r="W373" s="70">
        <f t="shared" si="133"/>
        <v>345975.46666666667</v>
      </c>
      <c r="X373" s="99">
        <f t="shared" si="134"/>
        <v>13.62046765960185</v>
      </c>
      <c r="Y373" s="91">
        <f t="shared" si="135"/>
        <v>1.510394186384348</v>
      </c>
    </row>
    <row r="374" spans="1:25">
      <c r="A374" s="46">
        <v>8192</v>
      </c>
      <c r="B374" s="46">
        <f t="shared" si="123"/>
        <v>12.266666666666667</v>
      </c>
      <c r="C374" s="83">
        <f t="shared" si="140"/>
        <v>14.74</v>
      </c>
      <c r="D374" s="87"/>
      <c r="E374" s="47">
        <f t="shared" si="121"/>
        <v>133.54855078399666</v>
      </c>
      <c r="F374" s="59">
        <f t="shared" si="136"/>
        <v>0.4680000000000003</v>
      </c>
      <c r="G374" s="59">
        <f t="shared" si="137"/>
        <v>5.6799999999999216</v>
      </c>
      <c r="H374" s="59">
        <f t="shared" si="142"/>
        <v>2.8399999999999608</v>
      </c>
      <c r="I374" s="59">
        <v>1</v>
      </c>
      <c r="J374" s="60">
        <f t="shared" si="124"/>
        <v>3.1902399999999647</v>
      </c>
      <c r="K374" s="104">
        <f t="shared" si="125"/>
        <v>9.0602815999997741</v>
      </c>
      <c r="L374" s="49">
        <f t="shared" si="126"/>
        <v>1.4315538222438278E+22</v>
      </c>
      <c r="M374" s="46">
        <f t="shared" si="139"/>
        <v>73.600000000000037</v>
      </c>
      <c r="N374" s="50">
        <v>368</v>
      </c>
      <c r="O374" s="71">
        <f t="shared" si="127"/>
        <v>368</v>
      </c>
      <c r="P374" s="71">
        <f t="shared" si="128"/>
        <v>1</v>
      </c>
      <c r="Q374" s="51">
        <v>1</v>
      </c>
      <c r="R374" s="62">
        <f t="shared" si="129"/>
        <v>1</v>
      </c>
      <c r="S374" s="70">
        <f t="shared" si="122"/>
        <v>2.4931223849681289E+19</v>
      </c>
      <c r="T374" s="70">
        <f t="shared" si="130"/>
        <v>9.1746903766827144E+21</v>
      </c>
      <c r="U374" s="70">
        <f t="shared" si="131"/>
        <v>1.4315538222438278E+23</v>
      </c>
      <c r="V374" s="70">
        <f t="shared" si="132"/>
        <v>7.1577691112191388E+23</v>
      </c>
      <c r="W374" s="70">
        <f t="shared" si="133"/>
        <v>346248.53333333333</v>
      </c>
      <c r="X374" s="99">
        <f t="shared" si="134"/>
        <v>15.603293010106283</v>
      </c>
      <c r="Y374" s="91">
        <f t="shared" si="135"/>
        <v>1.7221642437809739</v>
      </c>
    </row>
    <row r="375" spans="1:25">
      <c r="A375" s="46">
        <v>8192</v>
      </c>
      <c r="B375" s="46">
        <f t="shared" si="123"/>
        <v>12.3</v>
      </c>
      <c r="C375" s="83">
        <f t="shared" si="140"/>
        <v>14.74</v>
      </c>
      <c r="D375" s="87"/>
      <c r="E375" s="47">
        <f t="shared" si="121"/>
        <v>134.17660523299668</v>
      </c>
      <c r="F375" s="59">
        <f t="shared" si="136"/>
        <v>0.46900000000000031</v>
      </c>
      <c r="G375" s="59">
        <f t="shared" si="137"/>
        <v>5.6899999999999213</v>
      </c>
      <c r="H375" s="59">
        <f t="shared" si="142"/>
        <v>2.8449999999999607</v>
      </c>
      <c r="I375" s="59">
        <v>1</v>
      </c>
      <c r="J375" s="60">
        <f t="shared" si="124"/>
        <v>3.1996099999999648</v>
      </c>
      <c r="K375" s="104">
        <f t="shared" si="125"/>
        <v>9.1028904499997747</v>
      </c>
      <c r="L375" s="49">
        <f t="shared" si="126"/>
        <v>1.6444235207012029E+22</v>
      </c>
      <c r="M375" s="46">
        <f t="shared" si="139"/>
        <v>73.80000000000004</v>
      </c>
      <c r="N375" s="50">
        <v>369</v>
      </c>
      <c r="O375" s="71">
        <f t="shared" si="127"/>
        <v>369</v>
      </c>
      <c r="P375" s="71">
        <f t="shared" si="128"/>
        <v>1</v>
      </c>
      <c r="Q375" s="51">
        <v>1</v>
      </c>
      <c r="R375" s="62">
        <f t="shared" si="129"/>
        <v>1</v>
      </c>
      <c r="S375" s="70">
        <f t="shared" si="122"/>
        <v>2.4931223849681289E+19</v>
      </c>
      <c r="T375" s="70">
        <f t="shared" si="130"/>
        <v>9.1996216005323957E+21</v>
      </c>
      <c r="U375" s="70">
        <f t="shared" si="131"/>
        <v>1.6444235207012031E+23</v>
      </c>
      <c r="V375" s="70">
        <f t="shared" si="132"/>
        <v>8.2221176035060149E+23</v>
      </c>
      <c r="W375" s="70">
        <f t="shared" si="133"/>
        <v>346521.59999999998</v>
      </c>
      <c r="X375" s="99">
        <f t="shared" si="134"/>
        <v>17.874903904808843</v>
      </c>
      <c r="Y375" s="91">
        <f t="shared" si="135"/>
        <v>1.9636514361006383</v>
      </c>
    </row>
    <row r="376" spans="1:25">
      <c r="A376" s="46">
        <v>8192</v>
      </c>
      <c r="B376" s="46">
        <f t="shared" si="123"/>
        <v>12.333333333333334</v>
      </c>
      <c r="C376" s="83">
        <f t="shared" si="140"/>
        <v>14.74</v>
      </c>
      <c r="D376" s="87"/>
      <c r="E376" s="47">
        <f t="shared" si="121"/>
        <v>134.80688099999665</v>
      </c>
      <c r="F376" s="59">
        <f t="shared" si="136"/>
        <v>0.47000000000000031</v>
      </c>
      <c r="G376" s="59">
        <f t="shared" si="137"/>
        <v>5.6999999999999211</v>
      </c>
      <c r="H376" s="59">
        <f t="shared" ref="H376:H391" si="143">H375+0.5%</f>
        <v>2.8499999999999606</v>
      </c>
      <c r="I376" s="59">
        <v>1</v>
      </c>
      <c r="J376" s="60">
        <f t="shared" si="124"/>
        <v>3.2089999999999645</v>
      </c>
      <c r="K376" s="104">
        <f t="shared" si="125"/>
        <v>9.1456499999997725</v>
      </c>
      <c r="L376" s="49">
        <f t="shared" si="126"/>
        <v>1.8889465931479046E+22</v>
      </c>
      <c r="M376" s="46">
        <f t="shared" si="139"/>
        <v>74.000000000000043</v>
      </c>
      <c r="N376" s="50">
        <v>370</v>
      </c>
      <c r="O376" s="71">
        <f t="shared" si="127"/>
        <v>370</v>
      </c>
      <c r="P376" s="71">
        <f t="shared" si="128"/>
        <v>1</v>
      </c>
      <c r="Q376" s="51">
        <v>4</v>
      </c>
      <c r="R376" s="62">
        <f t="shared" si="129"/>
        <v>1</v>
      </c>
      <c r="S376" s="70">
        <f t="shared" si="122"/>
        <v>9.9724895398725157E+19</v>
      </c>
      <c r="T376" s="70">
        <f t="shared" si="130"/>
        <v>3.6898211297528308E+22</v>
      </c>
      <c r="U376" s="70">
        <f t="shared" si="131"/>
        <v>1.8889465931479047E+23</v>
      </c>
      <c r="V376" s="70">
        <f t="shared" si="132"/>
        <v>9.4447329657395226E+23</v>
      </c>
      <c r="W376" s="70">
        <f t="shared" si="133"/>
        <v>346794.66666666669</v>
      </c>
      <c r="X376" s="99">
        <f t="shared" si="134"/>
        <v>5.1193446151533077</v>
      </c>
      <c r="Y376" s="91">
        <f t="shared" si="135"/>
        <v>0.55975732891084118</v>
      </c>
    </row>
    <row r="377" spans="1:25">
      <c r="A377" s="46">
        <v>8192</v>
      </c>
      <c r="B377" s="46">
        <f t="shared" si="123"/>
        <v>12.366666666666667</v>
      </c>
      <c r="C377" s="83">
        <f t="shared" si="140"/>
        <v>14.74</v>
      </c>
      <c r="D377" s="87"/>
      <c r="E377" s="47">
        <f t="shared" si="121"/>
        <v>135.43938250699662</v>
      </c>
      <c r="F377" s="59">
        <f t="shared" si="136"/>
        <v>0.47100000000000031</v>
      </c>
      <c r="G377" s="59">
        <f t="shared" si="137"/>
        <v>5.7099999999999209</v>
      </c>
      <c r="H377" s="59">
        <f t="shared" si="143"/>
        <v>2.8549999999999605</v>
      </c>
      <c r="I377" s="59">
        <v>1</v>
      </c>
      <c r="J377" s="60">
        <f t="shared" si="124"/>
        <v>3.218409999999964</v>
      </c>
      <c r="K377" s="104">
        <f t="shared" si="125"/>
        <v>9.1885605499997709</v>
      </c>
      <c r="L377" s="49">
        <f t="shared" si="126"/>
        <v>2.169829844226252E+22</v>
      </c>
      <c r="M377" s="46">
        <f t="shared" si="139"/>
        <v>74.200000000000045</v>
      </c>
      <c r="N377" s="50">
        <v>371</v>
      </c>
      <c r="O377" s="71">
        <f t="shared" si="127"/>
        <v>371</v>
      </c>
      <c r="P377" s="71">
        <f t="shared" si="128"/>
        <v>1</v>
      </c>
      <c r="Q377" s="51">
        <v>1</v>
      </c>
      <c r="R377" s="62">
        <f t="shared" si="129"/>
        <v>1</v>
      </c>
      <c r="S377" s="70">
        <f t="shared" si="122"/>
        <v>9.9724895398725157E+19</v>
      </c>
      <c r="T377" s="70">
        <f t="shared" si="130"/>
        <v>3.6997936192927033E+22</v>
      </c>
      <c r="U377" s="70">
        <f t="shared" si="131"/>
        <v>2.1698298442262519E+23</v>
      </c>
      <c r="V377" s="70">
        <f t="shared" si="132"/>
        <v>1.084914922113126E+24</v>
      </c>
      <c r="W377" s="70">
        <f t="shared" si="133"/>
        <v>347067.73333333334</v>
      </c>
      <c r="X377" s="99">
        <f t="shared" si="134"/>
        <v>5.8647321107631472</v>
      </c>
      <c r="Y377" s="91">
        <f t="shared" si="135"/>
        <v>0.63826451149231345</v>
      </c>
    </row>
    <row r="378" spans="1:25">
      <c r="A378" s="46">
        <v>8192</v>
      </c>
      <c r="B378" s="46">
        <f t="shared" si="123"/>
        <v>12.4</v>
      </c>
      <c r="C378" s="83">
        <f t="shared" si="140"/>
        <v>14.74</v>
      </c>
      <c r="D378" s="87"/>
      <c r="E378" s="47">
        <f t="shared" si="121"/>
        <v>136.07411417599661</v>
      </c>
      <c r="F378" s="59">
        <f t="shared" si="136"/>
        <v>0.47200000000000031</v>
      </c>
      <c r="G378" s="59">
        <f t="shared" si="137"/>
        <v>5.7199999999999207</v>
      </c>
      <c r="H378" s="59">
        <f t="shared" si="143"/>
        <v>2.8599999999999604</v>
      </c>
      <c r="I378" s="59">
        <v>1</v>
      </c>
      <c r="J378" s="60">
        <f t="shared" si="124"/>
        <v>3.2278399999999641</v>
      </c>
      <c r="K378" s="104">
        <f t="shared" si="125"/>
        <v>9.23162239999977</v>
      </c>
      <c r="L378" s="49">
        <f t="shared" si="126"/>
        <v>2.4924799726861685E+22</v>
      </c>
      <c r="M378" s="46">
        <f t="shared" si="139"/>
        <v>74.400000000000048</v>
      </c>
      <c r="N378" s="50">
        <v>372</v>
      </c>
      <c r="O378" s="71">
        <f t="shared" si="127"/>
        <v>372</v>
      </c>
      <c r="P378" s="71">
        <f t="shared" si="128"/>
        <v>1</v>
      </c>
      <c r="Q378" s="51">
        <v>1</v>
      </c>
      <c r="R378" s="62">
        <f t="shared" si="129"/>
        <v>1</v>
      </c>
      <c r="S378" s="70">
        <f t="shared" si="122"/>
        <v>9.9724895398725157E+19</v>
      </c>
      <c r="T378" s="70">
        <f t="shared" si="130"/>
        <v>3.7097661088325758E+22</v>
      </c>
      <c r="U378" s="70">
        <f t="shared" si="131"/>
        <v>2.4924799726861685E+23</v>
      </c>
      <c r="V378" s="70">
        <f t="shared" si="132"/>
        <v>1.2462399863430842E+24</v>
      </c>
      <c r="W378" s="70">
        <f t="shared" si="133"/>
        <v>347340.79999999999</v>
      </c>
      <c r="X378" s="99">
        <f t="shared" si="134"/>
        <v>6.7186984288627443</v>
      </c>
      <c r="Y378" s="91">
        <f t="shared" si="135"/>
        <v>0.72779172909660084</v>
      </c>
    </row>
    <row r="379" spans="1:25">
      <c r="A379" s="46">
        <v>8192</v>
      </c>
      <c r="B379" s="46">
        <f t="shared" si="123"/>
        <v>12.433333333333334</v>
      </c>
      <c r="C379" s="83">
        <f t="shared" si="140"/>
        <v>14.74</v>
      </c>
      <c r="D379" s="87"/>
      <c r="E379" s="47">
        <f t="shared" si="121"/>
        <v>136.71108042899658</v>
      </c>
      <c r="F379" s="59">
        <f t="shared" si="136"/>
        <v>0.47300000000000031</v>
      </c>
      <c r="G379" s="59">
        <f t="shared" si="137"/>
        <v>5.7299999999999205</v>
      </c>
      <c r="H379" s="59">
        <f t="shared" si="143"/>
        <v>2.8649999999999602</v>
      </c>
      <c r="I379" s="59">
        <v>1</v>
      </c>
      <c r="J379" s="60">
        <f t="shared" si="124"/>
        <v>3.2372899999999638</v>
      </c>
      <c r="K379" s="104">
        <f t="shared" si="125"/>
        <v>9.2748358499997678</v>
      </c>
      <c r="L379" s="49">
        <f t="shared" si="126"/>
        <v>2.8631076444876564E+22</v>
      </c>
      <c r="M379" s="46">
        <f t="shared" si="139"/>
        <v>74.600000000000037</v>
      </c>
      <c r="N379" s="50">
        <v>373</v>
      </c>
      <c r="O379" s="71">
        <f t="shared" si="127"/>
        <v>373</v>
      </c>
      <c r="P379" s="71">
        <f t="shared" si="128"/>
        <v>1</v>
      </c>
      <c r="Q379" s="51">
        <v>1</v>
      </c>
      <c r="R379" s="62">
        <f t="shared" si="129"/>
        <v>1</v>
      </c>
      <c r="S379" s="70">
        <f t="shared" si="122"/>
        <v>9.9724895398725157E+19</v>
      </c>
      <c r="T379" s="70">
        <f t="shared" si="130"/>
        <v>3.7197385983724484E+22</v>
      </c>
      <c r="U379" s="70">
        <f t="shared" si="131"/>
        <v>2.8631076444876566E+23</v>
      </c>
      <c r="V379" s="70">
        <f t="shared" si="132"/>
        <v>1.4315538222438283E+24</v>
      </c>
      <c r="W379" s="70">
        <f t="shared" si="133"/>
        <v>347613.8666666667</v>
      </c>
      <c r="X379" s="99">
        <f t="shared" si="134"/>
        <v>7.697066793189161</v>
      </c>
      <c r="Y379" s="91">
        <f t="shared" si="135"/>
        <v>0.82988711796870818</v>
      </c>
    </row>
    <row r="380" spans="1:25">
      <c r="A380" s="46">
        <v>8192</v>
      </c>
      <c r="B380" s="46">
        <f t="shared" si="123"/>
        <v>12.466666666666667</v>
      </c>
      <c r="C380" s="83">
        <f t="shared" si="140"/>
        <v>14.74</v>
      </c>
      <c r="D380" s="87"/>
      <c r="E380" s="47">
        <f t="shared" si="121"/>
        <v>137.35028568799655</v>
      </c>
      <c r="F380" s="59">
        <f t="shared" si="136"/>
        <v>0.47400000000000031</v>
      </c>
      <c r="G380" s="59">
        <f t="shared" si="137"/>
        <v>5.7399999999999203</v>
      </c>
      <c r="H380" s="59">
        <f t="shared" si="143"/>
        <v>2.8699999999999601</v>
      </c>
      <c r="I380" s="59">
        <v>1</v>
      </c>
      <c r="J380" s="60">
        <f t="shared" si="124"/>
        <v>3.2467599999999637</v>
      </c>
      <c r="K380" s="104">
        <f t="shared" si="125"/>
        <v>9.3182011999997663</v>
      </c>
      <c r="L380" s="49">
        <f t="shared" si="126"/>
        <v>3.2888470414024067E+22</v>
      </c>
      <c r="M380" s="46">
        <f t="shared" si="139"/>
        <v>74.80000000000004</v>
      </c>
      <c r="N380" s="50">
        <v>374</v>
      </c>
      <c r="O380" s="71">
        <f t="shared" si="127"/>
        <v>374</v>
      </c>
      <c r="P380" s="71">
        <f t="shared" si="128"/>
        <v>1</v>
      </c>
      <c r="Q380" s="51">
        <v>1</v>
      </c>
      <c r="R380" s="62">
        <f t="shared" si="129"/>
        <v>1</v>
      </c>
      <c r="S380" s="70">
        <f t="shared" si="122"/>
        <v>9.9724895398725157E+19</v>
      </c>
      <c r="T380" s="70">
        <f t="shared" si="130"/>
        <v>3.7297110879123209E+22</v>
      </c>
      <c r="U380" s="70">
        <f t="shared" si="131"/>
        <v>3.2888470414024068E+23</v>
      </c>
      <c r="V380" s="70">
        <f t="shared" si="132"/>
        <v>1.6444235207012033E+24</v>
      </c>
      <c r="W380" s="70">
        <f t="shared" si="133"/>
        <v>347886.93333333335</v>
      </c>
      <c r="X380" s="99">
        <f t="shared" si="134"/>
        <v>8.8179673006343116</v>
      </c>
      <c r="Y380" s="91">
        <f t="shared" si="135"/>
        <v>0.94631647368105043</v>
      </c>
    </row>
    <row r="381" spans="1:25">
      <c r="A381" s="46">
        <v>8192</v>
      </c>
      <c r="B381" s="46">
        <f t="shared" si="123"/>
        <v>12.5</v>
      </c>
      <c r="C381" s="83">
        <f t="shared" si="140"/>
        <v>14.74</v>
      </c>
      <c r="D381" s="87"/>
      <c r="E381" s="47">
        <f t="shared" si="121"/>
        <v>137.99173437499653</v>
      </c>
      <c r="F381" s="59">
        <f t="shared" si="136"/>
        <v>0.47500000000000031</v>
      </c>
      <c r="G381" s="59">
        <f t="shared" si="137"/>
        <v>5.7499999999999201</v>
      </c>
      <c r="H381" s="59">
        <f t="shared" si="143"/>
        <v>2.87499999999996</v>
      </c>
      <c r="I381" s="59">
        <v>1</v>
      </c>
      <c r="J381" s="60">
        <f t="shared" si="124"/>
        <v>3.2562499999999632</v>
      </c>
      <c r="K381" s="104">
        <f t="shared" si="125"/>
        <v>9.3617187499997634</v>
      </c>
      <c r="L381" s="49">
        <f t="shared" si="126"/>
        <v>3.7778931862958118E+22</v>
      </c>
      <c r="M381" s="46">
        <f t="shared" si="139"/>
        <v>75.000000000000043</v>
      </c>
      <c r="N381" s="50">
        <v>375</v>
      </c>
      <c r="O381" s="71">
        <f t="shared" si="127"/>
        <v>375</v>
      </c>
      <c r="P381" s="71">
        <f t="shared" si="128"/>
        <v>1</v>
      </c>
      <c r="Q381" s="51">
        <v>1</v>
      </c>
      <c r="R381" s="62">
        <f t="shared" si="129"/>
        <v>1</v>
      </c>
      <c r="S381" s="70">
        <f t="shared" si="122"/>
        <v>9.9724895398725157E+19</v>
      </c>
      <c r="T381" s="70">
        <f t="shared" si="130"/>
        <v>3.7396835774521934E+22</v>
      </c>
      <c r="U381" s="70">
        <f t="shared" si="131"/>
        <v>3.7778931862958115E+23</v>
      </c>
      <c r="V381" s="70">
        <f t="shared" si="132"/>
        <v>1.8889465931479059E+24</v>
      </c>
      <c r="W381" s="70">
        <f t="shared" si="133"/>
        <v>348160</v>
      </c>
      <c r="X381" s="99">
        <f t="shared" si="134"/>
        <v>10.102173373902533</v>
      </c>
      <c r="Y381" s="91">
        <f t="shared" si="135"/>
        <v>1.0790938762075915</v>
      </c>
    </row>
    <row r="382" spans="1:25">
      <c r="A382" s="46">
        <v>8192</v>
      </c>
      <c r="B382" s="46">
        <f t="shared" si="123"/>
        <v>12.533333333333333</v>
      </c>
      <c r="C382" s="83">
        <f t="shared" si="140"/>
        <v>14.74</v>
      </c>
      <c r="D382" s="87"/>
      <c r="E382" s="47">
        <f t="shared" si="121"/>
        <v>138.63543091199651</v>
      </c>
      <c r="F382" s="59">
        <f t="shared" si="136"/>
        <v>0.47600000000000031</v>
      </c>
      <c r="G382" s="59">
        <f t="shared" si="137"/>
        <v>5.7599999999999199</v>
      </c>
      <c r="H382" s="59">
        <f t="shared" si="143"/>
        <v>2.8799999999999599</v>
      </c>
      <c r="I382" s="59">
        <v>1</v>
      </c>
      <c r="J382" s="60">
        <f t="shared" si="124"/>
        <v>3.2657599999999634</v>
      </c>
      <c r="K382" s="104">
        <f t="shared" si="125"/>
        <v>9.4053887999997627</v>
      </c>
      <c r="L382" s="49">
        <f t="shared" si="126"/>
        <v>4.3396596884525048E+22</v>
      </c>
      <c r="M382" s="46">
        <f t="shared" si="139"/>
        <v>75.200000000000045</v>
      </c>
      <c r="N382" s="50">
        <v>376</v>
      </c>
      <c r="O382" s="71">
        <f t="shared" si="127"/>
        <v>376</v>
      </c>
      <c r="P382" s="71">
        <f t="shared" si="128"/>
        <v>1</v>
      </c>
      <c r="Q382" s="51">
        <v>1</v>
      </c>
      <c r="R382" s="62">
        <f t="shared" si="129"/>
        <v>1</v>
      </c>
      <c r="S382" s="70">
        <f t="shared" si="122"/>
        <v>9.9724895398725157E+19</v>
      </c>
      <c r="T382" s="70">
        <f t="shared" si="130"/>
        <v>3.7496560669920659E+22</v>
      </c>
      <c r="U382" s="70">
        <f t="shared" si="131"/>
        <v>4.3396596884525052E+23</v>
      </c>
      <c r="V382" s="70">
        <f t="shared" si="132"/>
        <v>2.1698298442262523E+24</v>
      </c>
      <c r="W382" s="70">
        <f t="shared" si="133"/>
        <v>348433.06666666665</v>
      </c>
      <c r="X382" s="99">
        <f t="shared" si="134"/>
        <v>11.573487303686852</v>
      </c>
      <c r="Y382" s="91">
        <f t="shared" si="135"/>
        <v>1.2305166272006898</v>
      </c>
    </row>
    <row r="383" spans="1:25">
      <c r="A383" s="46">
        <v>8192</v>
      </c>
      <c r="B383" s="46">
        <f t="shared" si="123"/>
        <v>12.566666666666666</v>
      </c>
      <c r="C383" s="83">
        <f t="shared" si="140"/>
        <v>14.74</v>
      </c>
      <c r="D383" s="87"/>
      <c r="E383" s="47">
        <f t="shared" si="121"/>
        <v>139.28137972099651</v>
      </c>
      <c r="F383" s="59">
        <f t="shared" si="136"/>
        <v>0.47700000000000031</v>
      </c>
      <c r="G383" s="59">
        <f t="shared" si="137"/>
        <v>5.7699999999999196</v>
      </c>
      <c r="H383" s="59">
        <f t="shared" si="143"/>
        <v>2.8849999999999598</v>
      </c>
      <c r="I383" s="59">
        <v>1</v>
      </c>
      <c r="J383" s="60">
        <f t="shared" si="124"/>
        <v>3.2752899999999632</v>
      </c>
      <c r="K383" s="104">
        <f t="shared" si="125"/>
        <v>9.4492116499997625</v>
      </c>
      <c r="L383" s="49">
        <f t="shared" si="126"/>
        <v>4.9849599453723403E+22</v>
      </c>
      <c r="M383" s="46">
        <f t="shared" si="139"/>
        <v>75.400000000000034</v>
      </c>
      <c r="N383" s="50">
        <v>377</v>
      </c>
      <c r="O383" s="71">
        <f t="shared" si="127"/>
        <v>377</v>
      </c>
      <c r="P383" s="71">
        <f t="shared" si="128"/>
        <v>1</v>
      </c>
      <c r="Q383" s="51">
        <v>1</v>
      </c>
      <c r="R383" s="62">
        <f t="shared" si="129"/>
        <v>1</v>
      </c>
      <c r="S383" s="70">
        <f t="shared" si="122"/>
        <v>9.9724895398725157E+19</v>
      </c>
      <c r="T383" s="70">
        <f t="shared" si="130"/>
        <v>3.7596285565319384E+22</v>
      </c>
      <c r="U383" s="70">
        <f t="shared" si="131"/>
        <v>4.9849599453723403E+23</v>
      </c>
      <c r="V383" s="70">
        <f t="shared" si="132"/>
        <v>2.4924799726861701E+24</v>
      </c>
      <c r="W383" s="70">
        <f t="shared" si="133"/>
        <v>348706.1333333333</v>
      </c>
      <c r="X383" s="99">
        <f t="shared" si="134"/>
        <v>13.259182045288821</v>
      </c>
      <c r="Y383" s="91">
        <f t="shared" si="135"/>
        <v>1.403205107093686</v>
      </c>
    </row>
    <row r="384" spans="1:25">
      <c r="A384" s="46">
        <v>8192</v>
      </c>
      <c r="B384" s="46">
        <f t="shared" si="123"/>
        <v>12.6</v>
      </c>
      <c r="C384" s="83">
        <f t="shared" si="140"/>
        <v>14.74</v>
      </c>
      <c r="D384" s="87"/>
      <c r="E384" s="47">
        <f t="shared" si="121"/>
        <v>139.92958522399647</v>
      </c>
      <c r="F384" s="59">
        <f t="shared" si="136"/>
        <v>0.47800000000000031</v>
      </c>
      <c r="G384" s="59">
        <f t="shared" si="137"/>
        <v>5.7799999999999194</v>
      </c>
      <c r="H384" s="59">
        <f t="shared" si="143"/>
        <v>2.8899999999999597</v>
      </c>
      <c r="I384" s="59">
        <v>1</v>
      </c>
      <c r="J384" s="60">
        <f t="shared" si="124"/>
        <v>3.2848399999999631</v>
      </c>
      <c r="K384" s="104">
        <f t="shared" si="125"/>
        <v>9.4931875999997608</v>
      </c>
      <c r="L384" s="49">
        <f t="shared" si="126"/>
        <v>5.7262152889753145E+22</v>
      </c>
      <c r="M384" s="46">
        <f t="shared" si="139"/>
        <v>75.600000000000037</v>
      </c>
      <c r="N384" s="50">
        <v>378</v>
      </c>
      <c r="O384" s="71">
        <f t="shared" si="127"/>
        <v>378</v>
      </c>
      <c r="P384" s="71">
        <f t="shared" si="128"/>
        <v>1</v>
      </c>
      <c r="Q384" s="51">
        <v>1</v>
      </c>
      <c r="R384" s="62">
        <f t="shared" si="129"/>
        <v>1</v>
      </c>
      <c r="S384" s="70">
        <f t="shared" si="122"/>
        <v>9.9724895398725157E+19</v>
      </c>
      <c r="T384" s="70">
        <f t="shared" si="130"/>
        <v>3.7696010460718109E+22</v>
      </c>
      <c r="U384" s="70">
        <f t="shared" si="131"/>
        <v>5.7262152889753145E+23</v>
      </c>
      <c r="V384" s="70">
        <f t="shared" si="132"/>
        <v>2.8631076444876571E+24</v>
      </c>
      <c r="W384" s="70">
        <f t="shared" si="133"/>
        <v>348979.20000000001</v>
      </c>
      <c r="X384" s="99">
        <f t="shared" si="134"/>
        <v>15.1905074807384</v>
      </c>
      <c r="Y384" s="91">
        <f t="shared" si="135"/>
        <v>1.6001482453310818</v>
      </c>
    </row>
    <row r="385" spans="1:25">
      <c r="A385" s="46">
        <v>8192</v>
      </c>
      <c r="B385" s="46">
        <f t="shared" si="123"/>
        <v>12.633333333333333</v>
      </c>
      <c r="C385" s="83">
        <f t="shared" si="140"/>
        <v>14.74</v>
      </c>
      <c r="D385" s="87"/>
      <c r="E385" s="47">
        <f t="shared" si="121"/>
        <v>140.58005184299645</v>
      </c>
      <c r="F385" s="59">
        <f t="shared" si="136"/>
        <v>0.47900000000000031</v>
      </c>
      <c r="G385" s="59">
        <f t="shared" si="137"/>
        <v>5.7899999999999192</v>
      </c>
      <c r="H385" s="59">
        <f t="shared" si="143"/>
        <v>2.8949999999999596</v>
      </c>
      <c r="I385" s="59">
        <v>1</v>
      </c>
      <c r="J385" s="60">
        <f t="shared" si="124"/>
        <v>3.2944099999999628</v>
      </c>
      <c r="K385" s="104">
        <f t="shared" si="125"/>
        <v>9.5373169499997594</v>
      </c>
      <c r="L385" s="49">
        <f t="shared" si="126"/>
        <v>6.5776940828048159E+22</v>
      </c>
      <c r="M385" s="46">
        <f t="shared" si="139"/>
        <v>75.80000000000004</v>
      </c>
      <c r="N385" s="50">
        <v>379</v>
      </c>
      <c r="O385" s="71">
        <f t="shared" si="127"/>
        <v>379</v>
      </c>
      <c r="P385" s="71">
        <f t="shared" si="128"/>
        <v>1</v>
      </c>
      <c r="Q385" s="51">
        <v>1</v>
      </c>
      <c r="R385" s="62">
        <f t="shared" si="129"/>
        <v>1</v>
      </c>
      <c r="S385" s="70">
        <f t="shared" si="122"/>
        <v>9.9724895398725157E+19</v>
      </c>
      <c r="T385" s="70">
        <f t="shared" si="130"/>
        <v>3.7795735356116834E+22</v>
      </c>
      <c r="U385" s="70">
        <f t="shared" si="131"/>
        <v>6.5776940828048163E+23</v>
      </c>
      <c r="V385" s="70">
        <f t="shared" si="132"/>
        <v>3.2888470414024081E+24</v>
      </c>
      <c r="W385" s="70">
        <f t="shared" si="133"/>
        <v>349252.26666666666</v>
      </c>
      <c r="X385" s="99">
        <f t="shared" si="134"/>
        <v>17.403270556397011</v>
      </c>
      <c r="Y385" s="91">
        <f t="shared" si="135"/>
        <v>1.8247553947965891</v>
      </c>
    </row>
    <row r="386" spans="1:25">
      <c r="A386" s="46">
        <v>8192</v>
      </c>
      <c r="B386" s="46">
        <f t="shared" si="123"/>
        <v>12.666666666666666</v>
      </c>
      <c r="C386" s="83">
        <f t="shared" si="140"/>
        <v>14.74</v>
      </c>
      <c r="D386" s="87"/>
      <c r="E386" s="47">
        <f t="shared" si="121"/>
        <v>141.23278399999643</v>
      </c>
      <c r="F386" s="59">
        <f t="shared" si="136"/>
        <v>0.48000000000000032</v>
      </c>
      <c r="G386" s="59">
        <f t="shared" si="137"/>
        <v>5.799999999999919</v>
      </c>
      <c r="H386" s="59">
        <f t="shared" si="143"/>
        <v>2.8999999999999595</v>
      </c>
      <c r="I386" s="59">
        <v>1</v>
      </c>
      <c r="J386" s="60">
        <f t="shared" si="124"/>
        <v>3.3039999999999625</v>
      </c>
      <c r="K386" s="104">
        <f t="shared" si="125"/>
        <v>9.5815999999997583</v>
      </c>
      <c r="L386" s="49">
        <f t="shared" si="126"/>
        <v>7.5557863725916236E+22</v>
      </c>
      <c r="M386" s="46">
        <f t="shared" si="139"/>
        <v>76.000000000000043</v>
      </c>
      <c r="N386" s="50">
        <v>380</v>
      </c>
      <c r="O386" s="71">
        <f t="shared" si="127"/>
        <v>380</v>
      </c>
      <c r="P386" s="71">
        <f t="shared" si="128"/>
        <v>1</v>
      </c>
      <c r="Q386" s="51">
        <v>4</v>
      </c>
      <c r="R386" s="62">
        <f t="shared" si="129"/>
        <v>1</v>
      </c>
      <c r="S386" s="70">
        <f t="shared" si="122"/>
        <v>3.9889958159490063E+20</v>
      </c>
      <c r="T386" s="70">
        <f t="shared" si="130"/>
        <v>1.5158184100606224E+23</v>
      </c>
      <c r="U386" s="70">
        <f t="shared" si="131"/>
        <v>7.5557863725916229E+23</v>
      </c>
      <c r="V386" s="70">
        <f t="shared" si="132"/>
        <v>3.7778931862958117E+24</v>
      </c>
      <c r="W386" s="70">
        <f t="shared" si="133"/>
        <v>349525.33333333331</v>
      </c>
      <c r="X386" s="99">
        <f t="shared" si="134"/>
        <v>4.9846250200176963</v>
      </c>
      <c r="Y386" s="91">
        <f t="shared" si="135"/>
        <v>0.52022887826853781</v>
      </c>
    </row>
    <row r="387" spans="1:25">
      <c r="A387" s="46">
        <v>8192</v>
      </c>
      <c r="B387" s="46">
        <f t="shared" si="123"/>
        <v>12.7</v>
      </c>
      <c r="C387" s="83">
        <f t="shared" si="140"/>
        <v>14.74</v>
      </c>
      <c r="D387" s="87"/>
      <c r="E387" s="47">
        <f t="shared" si="121"/>
        <v>141.88778611699641</v>
      </c>
      <c r="F387" s="59">
        <f t="shared" si="136"/>
        <v>0.48100000000000032</v>
      </c>
      <c r="G387" s="59">
        <f t="shared" si="137"/>
        <v>5.8099999999999188</v>
      </c>
      <c r="H387" s="59">
        <f t="shared" si="143"/>
        <v>2.9049999999999594</v>
      </c>
      <c r="I387" s="59">
        <v>1</v>
      </c>
      <c r="J387" s="60">
        <f t="shared" si="124"/>
        <v>3.3136099999999624</v>
      </c>
      <c r="K387" s="104">
        <f t="shared" si="125"/>
        <v>9.6260370499997556</v>
      </c>
      <c r="L387" s="49">
        <f t="shared" si="126"/>
        <v>8.679319376905013E+22</v>
      </c>
      <c r="M387" s="46">
        <f t="shared" si="139"/>
        <v>76.200000000000031</v>
      </c>
      <c r="N387" s="50">
        <v>381</v>
      </c>
      <c r="O387" s="71">
        <f t="shared" si="127"/>
        <v>381</v>
      </c>
      <c r="P387" s="71">
        <f t="shared" si="128"/>
        <v>1</v>
      </c>
      <c r="Q387" s="51">
        <v>1</v>
      </c>
      <c r="R387" s="62">
        <f t="shared" si="129"/>
        <v>1</v>
      </c>
      <c r="S387" s="70">
        <f t="shared" si="122"/>
        <v>3.9889958159490063E+20</v>
      </c>
      <c r="T387" s="70">
        <f t="shared" si="130"/>
        <v>1.5198074058765714E+23</v>
      </c>
      <c r="U387" s="70">
        <f t="shared" si="131"/>
        <v>8.679319376905013E+23</v>
      </c>
      <c r="V387" s="70">
        <f t="shared" si="132"/>
        <v>4.3396596884525068E+24</v>
      </c>
      <c r="W387" s="70">
        <f t="shared" si="133"/>
        <v>349798.40000000002</v>
      </c>
      <c r="X387" s="99">
        <f t="shared" si="134"/>
        <v>5.7108021341027007</v>
      </c>
      <c r="Y387" s="91">
        <f t="shared" si="135"/>
        <v>0.59326617012167493</v>
      </c>
    </row>
    <row r="388" spans="1:25">
      <c r="A388" s="46">
        <v>8192</v>
      </c>
      <c r="B388" s="46">
        <f t="shared" si="123"/>
        <v>12.733333333333333</v>
      </c>
      <c r="C388" s="83">
        <f t="shared" si="140"/>
        <v>14.74</v>
      </c>
      <c r="D388" s="87"/>
      <c r="E388" s="47">
        <f t="shared" si="121"/>
        <v>142.54506261599639</v>
      </c>
      <c r="F388" s="59">
        <f t="shared" si="136"/>
        <v>0.48200000000000032</v>
      </c>
      <c r="G388" s="59">
        <f t="shared" si="137"/>
        <v>5.8199999999999186</v>
      </c>
      <c r="H388" s="59">
        <f t="shared" si="143"/>
        <v>2.9099999999999593</v>
      </c>
      <c r="I388" s="59">
        <v>1</v>
      </c>
      <c r="J388" s="60">
        <f t="shared" si="124"/>
        <v>3.3232399999999624</v>
      </c>
      <c r="K388" s="104">
        <f t="shared" si="125"/>
        <v>9.6706283999997549</v>
      </c>
      <c r="L388" s="49">
        <f t="shared" si="126"/>
        <v>9.9699198907446806E+22</v>
      </c>
      <c r="M388" s="46">
        <f t="shared" si="139"/>
        <v>76.400000000000034</v>
      </c>
      <c r="N388" s="50">
        <v>382</v>
      </c>
      <c r="O388" s="71">
        <f t="shared" si="127"/>
        <v>382</v>
      </c>
      <c r="P388" s="71">
        <f t="shared" si="128"/>
        <v>1</v>
      </c>
      <c r="Q388" s="51">
        <v>1</v>
      </c>
      <c r="R388" s="62">
        <f t="shared" si="129"/>
        <v>1</v>
      </c>
      <c r="S388" s="70">
        <f t="shared" si="122"/>
        <v>3.9889958159490063E+20</v>
      </c>
      <c r="T388" s="70">
        <f t="shared" si="130"/>
        <v>1.5237964016925204E+23</v>
      </c>
      <c r="U388" s="70">
        <f t="shared" si="131"/>
        <v>9.9699198907446806E+23</v>
      </c>
      <c r="V388" s="70">
        <f t="shared" si="132"/>
        <v>4.9849599453723402E+24</v>
      </c>
      <c r="W388" s="70">
        <f t="shared" si="133"/>
        <v>350071.46666666667</v>
      </c>
      <c r="X388" s="99">
        <f t="shared" si="134"/>
        <v>6.5428162710391167</v>
      </c>
      <c r="Y388" s="91">
        <f t="shared" si="135"/>
        <v>0.6765657825337682</v>
      </c>
    </row>
    <row r="389" spans="1:25">
      <c r="A389" s="46">
        <v>8192</v>
      </c>
      <c r="B389" s="46">
        <f t="shared" si="123"/>
        <v>12.766666666666667</v>
      </c>
      <c r="C389" s="83">
        <f t="shared" si="140"/>
        <v>14.74</v>
      </c>
      <c r="D389" s="87"/>
      <c r="E389" s="47">
        <f t="shared" si="121"/>
        <v>143.20461791899635</v>
      </c>
      <c r="F389" s="59">
        <f t="shared" si="136"/>
        <v>0.48300000000000032</v>
      </c>
      <c r="G389" s="59">
        <f t="shared" si="137"/>
        <v>5.8299999999999184</v>
      </c>
      <c r="H389" s="59">
        <f t="shared" si="143"/>
        <v>2.9149999999999592</v>
      </c>
      <c r="I389" s="59">
        <v>1</v>
      </c>
      <c r="J389" s="60">
        <f t="shared" si="124"/>
        <v>3.3328899999999617</v>
      </c>
      <c r="K389" s="104">
        <f t="shared" si="125"/>
        <v>9.7153743499997525</v>
      </c>
      <c r="L389" s="49">
        <f t="shared" si="126"/>
        <v>1.1452430577950634E+23</v>
      </c>
      <c r="M389" s="46">
        <f t="shared" si="139"/>
        <v>76.600000000000037</v>
      </c>
      <c r="N389" s="50">
        <v>383</v>
      </c>
      <c r="O389" s="71">
        <f t="shared" si="127"/>
        <v>383</v>
      </c>
      <c r="P389" s="71">
        <f t="shared" si="128"/>
        <v>1</v>
      </c>
      <c r="Q389" s="51">
        <v>1</v>
      </c>
      <c r="R389" s="62">
        <f t="shared" si="129"/>
        <v>1</v>
      </c>
      <c r="S389" s="70">
        <f t="shared" si="122"/>
        <v>3.9889958159490063E+20</v>
      </c>
      <c r="T389" s="70">
        <f t="shared" si="130"/>
        <v>1.5277853975084694E+23</v>
      </c>
      <c r="U389" s="70">
        <f t="shared" si="131"/>
        <v>1.1452430577950634E+24</v>
      </c>
      <c r="V389" s="70">
        <f t="shared" si="132"/>
        <v>5.7262152889753175E+24</v>
      </c>
      <c r="W389" s="70">
        <f t="shared" si="133"/>
        <v>350344.53333333333</v>
      </c>
      <c r="X389" s="99">
        <f t="shared" si="134"/>
        <v>7.4960989918004151</v>
      </c>
      <c r="Y389" s="91">
        <f t="shared" si="135"/>
        <v>0.77157078273577862</v>
      </c>
    </row>
    <row r="390" spans="1:25">
      <c r="A390" s="46">
        <v>8192</v>
      </c>
      <c r="B390" s="46">
        <f t="shared" si="123"/>
        <v>12.8</v>
      </c>
      <c r="C390" s="83">
        <f t="shared" si="140"/>
        <v>14.74</v>
      </c>
      <c r="D390" s="87"/>
      <c r="E390" s="47">
        <f t="shared" ref="E390:E453" si="144">C390*K390*1</f>
        <v>143.86645644799634</v>
      </c>
      <c r="F390" s="59">
        <f t="shared" si="136"/>
        <v>0.48400000000000032</v>
      </c>
      <c r="G390" s="59">
        <f t="shared" si="137"/>
        <v>5.8399999999999181</v>
      </c>
      <c r="H390" s="59">
        <f t="shared" si="143"/>
        <v>2.9199999999999591</v>
      </c>
      <c r="I390" s="59">
        <v>1</v>
      </c>
      <c r="J390" s="60">
        <f t="shared" si="124"/>
        <v>3.342559999999962</v>
      </c>
      <c r="K390" s="104">
        <f t="shared" si="125"/>
        <v>9.7602751999997519</v>
      </c>
      <c r="L390" s="49">
        <f t="shared" si="126"/>
        <v>1.3155388165609637E+23</v>
      </c>
      <c r="M390" s="46">
        <f t="shared" si="139"/>
        <v>76.80000000000004</v>
      </c>
      <c r="N390" s="50">
        <v>384</v>
      </c>
      <c r="O390" s="71">
        <f t="shared" si="127"/>
        <v>384</v>
      </c>
      <c r="P390" s="71">
        <f t="shared" si="128"/>
        <v>1</v>
      </c>
      <c r="Q390" s="51">
        <v>1</v>
      </c>
      <c r="R390" s="62">
        <f t="shared" si="129"/>
        <v>1</v>
      </c>
      <c r="S390" s="70">
        <f t="shared" ref="S390:S453" si="145">S389*Q390</f>
        <v>3.9889958159490063E+20</v>
      </c>
      <c r="T390" s="70">
        <f t="shared" si="130"/>
        <v>1.5317743933244184E+23</v>
      </c>
      <c r="U390" s="70">
        <f t="shared" si="131"/>
        <v>1.3155388165609638E+24</v>
      </c>
      <c r="V390" s="70">
        <f t="shared" si="132"/>
        <v>6.5776940828048184E+24</v>
      </c>
      <c r="W390" s="70">
        <f t="shared" si="133"/>
        <v>350617.59999999998</v>
      </c>
      <c r="X390" s="99">
        <f t="shared" si="134"/>
        <v>8.5883327355136334</v>
      </c>
      <c r="Y390" s="91">
        <f t="shared" si="135"/>
        <v>0.87992731347512121</v>
      </c>
    </row>
    <row r="391" spans="1:25">
      <c r="A391" s="46">
        <v>8192</v>
      </c>
      <c r="B391" s="46">
        <f t="shared" ref="B391:B454" si="146">N391/30</f>
        <v>12.833333333333334</v>
      </c>
      <c r="C391" s="83">
        <f t="shared" si="140"/>
        <v>14.74</v>
      </c>
      <c r="D391" s="87"/>
      <c r="E391" s="47">
        <f t="shared" si="144"/>
        <v>144.5305826249963</v>
      </c>
      <c r="F391" s="59">
        <f t="shared" si="136"/>
        <v>0.48500000000000032</v>
      </c>
      <c r="G391" s="59">
        <f t="shared" si="137"/>
        <v>5.8499999999999179</v>
      </c>
      <c r="H391" s="59">
        <f t="shared" si="143"/>
        <v>2.924999999999959</v>
      </c>
      <c r="I391" s="59">
        <v>1</v>
      </c>
      <c r="J391" s="60">
        <f t="shared" ref="J391:J406" si="147">(1-F391)+F391*G391</f>
        <v>3.3522499999999615</v>
      </c>
      <c r="K391" s="104">
        <f t="shared" ref="K391:K454" si="148">J391*H391*I391</f>
        <v>9.8053312499997496</v>
      </c>
      <c r="L391" s="49">
        <f t="shared" ref="L391:L454" si="149">POWER($M$1,N391)</f>
        <v>1.5111572745183254E+23</v>
      </c>
      <c r="M391" s="46">
        <f t="shared" si="139"/>
        <v>77.000000000000028</v>
      </c>
      <c r="N391" s="50">
        <v>385</v>
      </c>
      <c r="O391" s="71">
        <f t="shared" ref="O391:O454" si="150">$N391-P$3</f>
        <v>385</v>
      </c>
      <c r="P391" s="71">
        <f t="shared" ref="P391:P454" si="151">Q$3</f>
        <v>1</v>
      </c>
      <c r="Q391" s="51">
        <v>1</v>
      </c>
      <c r="R391" s="62">
        <f t="shared" ref="R391:R454" si="152">R$3</f>
        <v>1</v>
      </c>
      <c r="S391" s="70">
        <f t="shared" si="145"/>
        <v>3.9889958159490063E+20</v>
      </c>
      <c r="T391" s="70">
        <f t="shared" ref="T391:T454" si="153">O391*S391*R391</f>
        <v>1.5357633891403674E+23</v>
      </c>
      <c r="U391" s="70">
        <f t="shared" ref="U391:U454" si="154">10*Q$3*P391*POWER($M$1,O391)</f>
        <v>1.5111572745183254E+24</v>
      </c>
      <c r="V391" s="70">
        <f t="shared" ref="V391:V454" si="155">50*Q$3*P391*POWER($M$1,O391)</f>
        <v>7.5557863725916267E+24</v>
      </c>
      <c r="W391" s="70">
        <f t="shared" ref="W391:W454" si="156">$A391*(30+$B391)</f>
        <v>350890.66666666669</v>
      </c>
      <c r="X391" s="99">
        <f t="shared" ref="X391:X454" si="157">U391/T391</f>
        <v>9.8397792602946783</v>
      </c>
      <c r="Y391" s="91">
        <f t="shared" ref="Y391:Y454" si="158">X391/K391</f>
        <v>1.0035131918970028</v>
      </c>
    </row>
    <row r="392" spans="1:25">
      <c r="A392" s="46">
        <v>8192</v>
      </c>
      <c r="B392" s="46">
        <f t="shared" si="146"/>
        <v>12.866666666666667</v>
      </c>
      <c r="C392" s="83">
        <f t="shared" si="140"/>
        <v>14.74</v>
      </c>
      <c r="D392" s="87"/>
      <c r="E392" s="47">
        <f t="shared" si="144"/>
        <v>145.19700087199629</v>
      </c>
      <c r="F392" s="59">
        <f t="shared" ref="F392:F406" si="159">F391+0.1%</f>
        <v>0.48600000000000032</v>
      </c>
      <c r="G392" s="59">
        <f t="shared" ref="G392:G406" si="160">G391+1%</f>
        <v>5.8599999999999177</v>
      </c>
      <c r="H392" s="59">
        <f t="shared" ref="H392:H406" si="161">H391+0.5%</f>
        <v>2.9299999999999589</v>
      </c>
      <c r="I392" s="59">
        <v>1</v>
      </c>
      <c r="J392" s="60">
        <f t="shared" si="147"/>
        <v>3.3619599999999616</v>
      </c>
      <c r="K392" s="104">
        <f t="shared" si="148"/>
        <v>9.850542799999749</v>
      </c>
      <c r="L392" s="49">
        <f t="shared" si="149"/>
        <v>1.7358638753810033E+23</v>
      </c>
      <c r="M392" s="46">
        <f t="shared" ref="M392:M455" si="162">LOG(L392,2)</f>
        <v>77.200000000000031</v>
      </c>
      <c r="N392" s="50">
        <v>386</v>
      </c>
      <c r="O392" s="71">
        <f t="shared" si="150"/>
        <v>386</v>
      </c>
      <c r="P392" s="71">
        <f t="shared" si="151"/>
        <v>1</v>
      </c>
      <c r="Q392" s="51">
        <v>1</v>
      </c>
      <c r="R392" s="62">
        <f t="shared" si="152"/>
        <v>1</v>
      </c>
      <c r="S392" s="70">
        <f t="shared" si="145"/>
        <v>3.9889958159490063E+20</v>
      </c>
      <c r="T392" s="70">
        <f t="shared" si="153"/>
        <v>1.5397523849563164E+23</v>
      </c>
      <c r="U392" s="70">
        <f t="shared" si="154"/>
        <v>1.7358638753810031E+24</v>
      </c>
      <c r="V392" s="70">
        <f t="shared" si="155"/>
        <v>8.6793193769050168E+24</v>
      </c>
      <c r="W392" s="70">
        <f t="shared" si="156"/>
        <v>351163.73333333334</v>
      </c>
      <c r="X392" s="99">
        <f t="shared" si="157"/>
        <v>11.273656026389272</v>
      </c>
      <c r="Y392" s="91">
        <f t="shared" si="158"/>
        <v>1.1444705388610219</v>
      </c>
    </row>
    <row r="393" spans="1:25">
      <c r="A393" s="46">
        <v>8192</v>
      </c>
      <c r="B393" s="46">
        <f t="shared" si="146"/>
        <v>12.9</v>
      </c>
      <c r="C393" s="83">
        <f t="shared" si="140"/>
        <v>14.74</v>
      </c>
      <c r="D393" s="87"/>
      <c r="E393" s="47">
        <f t="shared" si="144"/>
        <v>145.86571561099626</v>
      </c>
      <c r="F393" s="59">
        <f t="shared" si="159"/>
        <v>0.48700000000000032</v>
      </c>
      <c r="G393" s="59">
        <f t="shared" si="160"/>
        <v>5.8699999999999175</v>
      </c>
      <c r="H393" s="59">
        <f t="shared" si="161"/>
        <v>2.9349999999999588</v>
      </c>
      <c r="I393" s="59">
        <v>1</v>
      </c>
      <c r="J393" s="60">
        <f t="shared" si="147"/>
        <v>3.371689999999961</v>
      </c>
      <c r="K393" s="104">
        <f t="shared" si="148"/>
        <v>9.8959101499997466</v>
      </c>
      <c r="L393" s="49">
        <f t="shared" si="149"/>
        <v>1.9939839781489368E+23</v>
      </c>
      <c r="M393" s="46">
        <f t="shared" si="162"/>
        <v>77.400000000000034</v>
      </c>
      <c r="N393" s="50">
        <v>387</v>
      </c>
      <c r="O393" s="71">
        <f t="shared" si="150"/>
        <v>387</v>
      </c>
      <c r="P393" s="71">
        <f t="shared" si="151"/>
        <v>1</v>
      </c>
      <c r="Q393" s="51">
        <v>1</v>
      </c>
      <c r="R393" s="62">
        <f t="shared" si="152"/>
        <v>1</v>
      </c>
      <c r="S393" s="70">
        <f t="shared" si="145"/>
        <v>3.9889958159490063E+20</v>
      </c>
      <c r="T393" s="70">
        <f t="shared" si="153"/>
        <v>1.5437413807722654E+23</v>
      </c>
      <c r="U393" s="70">
        <f t="shared" si="154"/>
        <v>1.9939839781489369E+24</v>
      </c>
      <c r="V393" s="70">
        <f t="shared" si="155"/>
        <v>9.9699198907446847E+24</v>
      </c>
      <c r="W393" s="70">
        <f t="shared" si="156"/>
        <v>351436.79999999999</v>
      </c>
      <c r="X393" s="99">
        <f t="shared" si="157"/>
        <v>12.916567522154748</v>
      </c>
      <c r="Y393" s="91">
        <f t="shared" si="158"/>
        <v>1.3052430070977432</v>
      </c>
    </row>
    <row r="394" spans="1:25">
      <c r="A394" s="46">
        <v>8192</v>
      </c>
      <c r="B394" s="46">
        <f t="shared" si="146"/>
        <v>12.933333333333334</v>
      </c>
      <c r="C394" s="83">
        <f t="shared" si="140"/>
        <v>14.74</v>
      </c>
      <c r="D394" s="87"/>
      <c r="E394" s="47">
        <f t="shared" si="144"/>
        <v>146.53673126399624</v>
      </c>
      <c r="F394" s="59">
        <f t="shared" si="159"/>
        <v>0.48800000000000032</v>
      </c>
      <c r="G394" s="59">
        <f t="shared" si="160"/>
        <v>5.8799999999999173</v>
      </c>
      <c r="H394" s="59">
        <f t="shared" si="161"/>
        <v>2.9399999999999586</v>
      </c>
      <c r="I394" s="59">
        <v>1</v>
      </c>
      <c r="J394" s="60">
        <f t="shared" si="147"/>
        <v>3.3814399999999609</v>
      </c>
      <c r="K394" s="104">
        <f t="shared" si="148"/>
        <v>9.9414335999997459</v>
      </c>
      <c r="L394" s="49">
        <f t="shared" si="149"/>
        <v>2.2904861155901278E+23</v>
      </c>
      <c r="M394" s="46">
        <f t="shared" si="162"/>
        <v>77.600000000000037</v>
      </c>
      <c r="N394" s="50">
        <v>388</v>
      </c>
      <c r="O394" s="71">
        <f t="shared" si="150"/>
        <v>388</v>
      </c>
      <c r="P394" s="71">
        <f t="shared" si="151"/>
        <v>1</v>
      </c>
      <c r="Q394" s="51">
        <v>1</v>
      </c>
      <c r="R394" s="62">
        <f t="shared" si="152"/>
        <v>1</v>
      </c>
      <c r="S394" s="70">
        <f t="shared" si="145"/>
        <v>3.9889958159490063E+20</v>
      </c>
      <c r="T394" s="70">
        <f t="shared" si="153"/>
        <v>1.5477303765882144E+23</v>
      </c>
      <c r="U394" s="70">
        <f t="shared" si="154"/>
        <v>2.290486115590128E+24</v>
      </c>
      <c r="V394" s="70">
        <f t="shared" si="155"/>
        <v>1.1452430577950639E+25</v>
      </c>
      <c r="W394" s="70">
        <f t="shared" si="156"/>
        <v>351709.8666666667</v>
      </c>
      <c r="X394" s="99">
        <f t="shared" si="157"/>
        <v>14.798999555977115</v>
      </c>
      <c r="Y394" s="91">
        <f t="shared" si="158"/>
        <v>1.4886182568254034</v>
      </c>
    </row>
    <row r="395" spans="1:25">
      <c r="A395" s="46">
        <v>8192</v>
      </c>
      <c r="B395" s="46">
        <f t="shared" si="146"/>
        <v>12.966666666666667</v>
      </c>
      <c r="C395" s="83">
        <f t="shared" si="140"/>
        <v>14.74</v>
      </c>
      <c r="D395" s="87"/>
      <c r="E395" s="47">
        <f t="shared" si="144"/>
        <v>147.21005225299623</v>
      </c>
      <c r="F395" s="59">
        <f t="shared" si="159"/>
        <v>0.48900000000000032</v>
      </c>
      <c r="G395" s="59">
        <f t="shared" si="160"/>
        <v>5.8899999999999171</v>
      </c>
      <c r="H395" s="59">
        <f t="shared" si="161"/>
        <v>2.9449999999999585</v>
      </c>
      <c r="I395" s="59">
        <v>1</v>
      </c>
      <c r="J395" s="60">
        <f t="shared" si="147"/>
        <v>3.391209999999961</v>
      </c>
      <c r="K395" s="104">
        <f t="shared" si="148"/>
        <v>9.9871134499997449</v>
      </c>
      <c r="L395" s="49">
        <f t="shared" si="149"/>
        <v>2.6310776331219284E+23</v>
      </c>
      <c r="M395" s="46">
        <f t="shared" si="162"/>
        <v>77.80000000000004</v>
      </c>
      <c r="N395" s="50">
        <v>389</v>
      </c>
      <c r="O395" s="71">
        <f t="shared" si="150"/>
        <v>389</v>
      </c>
      <c r="P395" s="71">
        <f t="shared" si="151"/>
        <v>1</v>
      </c>
      <c r="Q395" s="51">
        <v>1</v>
      </c>
      <c r="R395" s="62">
        <f t="shared" si="152"/>
        <v>1</v>
      </c>
      <c r="S395" s="70">
        <f t="shared" si="145"/>
        <v>3.9889958159490063E+20</v>
      </c>
      <c r="T395" s="70">
        <f t="shared" si="153"/>
        <v>1.5517193724041634E+23</v>
      </c>
      <c r="U395" s="70">
        <f t="shared" si="154"/>
        <v>2.6310776331219286E+24</v>
      </c>
      <c r="V395" s="70">
        <f t="shared" si="155"/>
        <v>1.3155388165609641E+25</v>
      </c>
      <c r="W395" s="70">
        <f t="shared" si="156"/>
        <v>351982.93333333335</v>
      </c>
      <c r="X395" s="99">
        <f t="shared" si="157"/>
        <v>16.955885709188877</v>
      </c>
      <c r="Y395" s="91">
        <f t="shared" si="158"/>
        <v>1.6977764189901448</v>
      </c>
    </row>
    <row r="396" spans="1:25">
      <c r="A396" s="46">
        <v>8192</v>
      </c>
      <c r="B396" s="46">
        <f t="shared" si="146"/>
        <v>13</v>
      </c>
      <c r="C396" s="83">
        <f t="shared" si="140"/>
        <v>17.690000000000001</v>
      </c>
      <c r="D396" s="86">
        <f>1+N396/200</f>
        <v>2.95</v>
      </c>
      <c r="E396" s="47">
        <f t="shared" si="144"/>
        <v>177.48288549999549</v>
      </c>
      <c r="F396" s="59">
        <f t="shared" si="159"/>
        <v>0.49000000000000032</v>
      </c>
      <c r="G396" s="59">
        <f t="shared" si="160"/>
        <v>5.8999999999999169</v>
      </c>
      <c r="H396" s="59">
        <f t="shared" si="161"/>
        <v>2.9499999999999584</v>
      </c>
      <c r="I396" s="59">
        <v>1</v>
      </c>
      <c r="J396" s="60">
        <f t="shared" si="147"/>
        <v>3.4009999999999612</v>
      </c>
      <c r="K396" s="104">
        <f t="shared" si="148"/>
        <v>10.032949999999744</v>
      </c>
      <c r="L396" s="49">
        <f t="shared" si="149"/>
        <v>3.0223145490366515E+23</v>
      </c>
      <c r="M396" s="46">
        <f t="shared" si="162"/>
        <v>78.000000000000043</v>
      </c>
      <c r="N396" s="50">
        <v>390</v>
      </c>
      <c r="O396" s="71">
        <f t="shared" si="150"/>
        <v>390</v>
      </c>
      <c r="P396" s="71">
        <f t="shared" si="151"/>
        <v>1</v>
      </c>
      <c r="Q396" s="51">
        <v>4</v>
      </c>
      <c r="R396" s="62">
        <f t="shared" si="152"/>
        <v>1</v>
      </c>
      <c r="S396" s="70">
        <f t="shared" si="145"/>
        <v>1.5955983263796025E+21</v>
      </c>
      <c r="T396" s="70">
        <f t="shared" si="153"/>
        <v>6.2228334728804498E+23</v>
      </c>
      <c r="U396" s="70">
        <f t="shared" si="154"/>
        <v>3.0223145490366513E+24</v>
      </c>
      <c r="V396" s="70">
        <f t="shared" si="155"/>
        <v>1.5111572745183258E+25</v>
      </c>
      <c r="W396" s="70">
        <f t="shared" si="156"/>
        <v>352256</v>
      </c>
      <c r="X396" s="99">
        <f t="shared" si="157"/>
        <v>4.8568141220685286</v>
      </c>
      <c r="Y396" s="91">
        <f t="shared" si="158"/>
        <v>0.48408634769122266</v>
      </c>
    </row>
    <row r="397" spans="1:25">
      <c r="A397" s="46">
        <v>8192</v>
      </c>
      <c r="B397" s="46">
        <f t="shared" si="146"/>
        <v>13.033333333333333</v>
      </c>
      <c r="C397" s="83">
        <f t="shared" si="140"/>
        <v>17.690000000000001</v>
      </c>
      <c r="D397" s="87"/>
      <c r="E397" s="47">
        <f t="shared" si="144"/>
        <v>178.29651139949542</v>
      </c>
      <c r="F397" s="59">
        <f t="shared" si="159"/>
        <v>0.49100000000000033</v>
      </c>
      <c r="G397" s="59">
        <f t="shared" si="160"/>
        <v>5.9099999999999167</v>
      </c>
      <c r="H397" s="59">
        <f t="shared" si="161"/>
        <v>2.9549999999999583</v>
      </c>
      <c r="I397" s="59">
        <v>1</v>
      </c>
      <c r="J397" s="60">
        <f t="shared" si="147"/>
        <v>3.4108099999999606</v>
      </c>
      <c r="K397" s="104">
        <f t="shared" si="148"/>
        <v>10.078943549999741</v>
      </c>
      <c r="L397" s="49">
        <f t="shared" si="149"/>
        <v>3.4717277507620079E+23</v>
      </c>
      <c r="M397" s="46">
        <f t="shared" si="162"/>
        <v>78.200000000000045</v>
      </c>
      <c r="N397" s="50">
        <v>391</v>
      </c>
      <c r="O397" s="71">
        <f t="shared" si="150"/>
        <v>391</v>
      </c>
      <c r="P397" s="71">
        <f t="shared" si="151"/>
        <v>1</v>
      </c>
      <c r="Q397" s="51">
        <v>1</v>
      </c>
      <c r="R397" s="62">
        <f t="shared" si="152"/>
        <v>1</v>
      </c>
      <c r="S397" s="70">
        <f t="shared" si="145"/>
        <v>1.5955983263796025E+21</v>
      </c>
      <c r="T397" s="70">
        <f t="shared" si="153"/>
        <v>6.2387894561442458E+23</v>
      </c>
      <c r="U397" s="70">
        <f t="shared" si="154"/>
        <v>3.4717277507620079E+24</v>
      </c>
      <c r="V397" s="70">
        <f t="shared" si="155"/>
        <v>1.735863875381004E+25</v>
      </c>
      <c r="W397" s="70">
        <f t="shared" si="156"/>
        <v>352529.06666666665</v>
      </c>
      <c r="X397" s="99">
        <f t="shared" si="157"/>
        <v>5.5647458135374182</v>
      </c>
      <c r="Y397" s="91">
        <f t="shared" si="158"/>
        <v>0.55211598179231403</v>
      </c>
    </row>
    <row r="398" spans="1:25">
      <c r="A398" s="46">
        <v>8192</v>
      </c>
      <c r="B398" s="46">
        <f t="shared" si="146"/>
        <v>13.066666666666666</v>
      </c>
      <c r="C398" s="83">
        <f t="shared" si="140"/>
        <v>17.690000000000001</v>
      </c>
      <c r="D398" s="87"/>
      <c r="E398" s="47">
        <f t="shared" si="144"/>
        <v>179.11291993599542</v>
      </c>
      <c r="F398" s="59">
        <f t="shared" si="159"/>
        <v>0.49200000000000033</v>
      </c>
      <c r="G398" s="59">
        <f t="shared" si="160"/>
        <v>5.9199999999999164</v>
      </c>
      <c r="H398" s="59">
        <f t="shared" si="161"/>
        <v>2.9599999999999582</v>
      </c>
      <c r="I398" s="59">
        <v>1</v>
      </c>
      <c r="J398" s="60">
        <f t="shared" si="147"/>
        <v>3.4206399999999606</v>
      </c>
      <c r="K398" s="104">
        <f t="shared" si="148"/>
        <v>10.125094399999741</v>
      </c>
      <c r="L398" s="49">
        <f t="shared" si="149"/>
        <v>3.9879679562978749E+23</v>
      </c>
      <c r="M398" s="46">
        <f t="shared" si="162"/>
        <v>78.400000000000048</v>
      </c>
      <c r="N398" s="50">
        <v>392</v>
      </c>
      <c r="O398" s="71">
        <f t="shared" si="150"/>
        <v>392</v>
      </c>
      <c r="P398" s="71">
        <f t="shared" si="151"/>
        <v>1</v>
      </c>
      <c r="Q398" s="51">
        <v>1</v>
      </c>
      <c r="R398" s="62">
        <f t="shared" si="152"/>
        <v>1</v>
      </c>
      <c r="S398" s="70">
        <f t="shared" si="145"/>
        <v>1.5955983263796025E+21</v>
      </c>
      <c r="T398" s="70">
        <f t="shared" si="153"/>
        <v>6.2547454394080418E+23</v>
      </c>
      <c r="U398" s="70">
        <f t="shared" si="154"/>
        <v>3.9879679562978749E+24</v>
      </c>
      <c r="V398" s="70">
        <f t="shared" si="155"/>
        <v>1.9939839781489374E+25</v>
      </c>
      <c r="W398" s="70">
        <f t="shared" si="156"/>
        <v>352802.1333333333</v>
      </c>
      <c r="X398" s="99">
        <f t="shared" si="157"/>
        <v>6.3759076926962868</v>
      </c>
      <c r="Y398" s="91">
        <f t="shared" si="158"/>
        <v>0.62971340718526536</v>
      </c>
    </row>
    <row r="399" spans="1:25">
      <c r="A399" s="46">
        <v>8192</v>
      </c>
      <c r="B399" s="46">
        <f t="shared" si="146"/>
        <v>13.1</v>
      </c>
      <c r="C399" s="83">
        <f t="shared" si="140"/>
        <v>17.690000000000001</v>
      </c>
      <c r="D399" s="87"/>
      <c r="E399" s="47">
        <f t="shared" si="144"/>
        <v>179.93211641649538</v>
      </c>
      <c r="F399" s="59">
        <f t="shared" si="159"/>
        <v>0.49300000000000033</v>
      </c>
      <c r="G399" s="59">
        <f t="shared" si="160"/>
        <v>5.9299999999999162</v>
      </c>
      <c r="H399" s="59">
        <f t="shared" si="161"/>
        <v>2.9649999999999581</v>
      </c>
      <c r="I399" s="59">
        <v>1</v>
      </c>
      <c r="J399" s="60">
        <f t="shared" si="147"/>
        <v>3.4304899999999603</v>
      </c>
      <c r="K399" s="104">
        <f t="shared" si="148"/>
        <v>10.171402849999739</v>
      </c>
      <c r="L399" s="49">
        <f t="shared" si="149"/>
        <v>4.580972231180257E+23</v>
      </c>
      <c r="M399" s="46">
        <f t="shared" si="162"/>
        <v>78.600000000000037</v>
      </c>
      <c r="N399" s="50">
        <v>393</v>
      </c>
      <c r="O399" s="71">
        <f t="shared" si="150"/>
        <v>393</v>
      </c>
      <c r="P399" s="71">
        <f t="shared" si="151"/>
        <v>1</v>
      </c>
      <c r="Q399" s="51">
        <v>1</v>
      </c>
      <c r="R399" s="62">
        <f t="shared" si="152"/>
        <v>1</v>
      </c>
      <c r="S399" s="70">
        <f t="shared" si="145"/>
        <v>1.5955983263796025E+21</v>
      </c>
      <c r="T399" s="70">
        <f t="shared" si="153"/>
        <v>6.2707014226718379E+23</v>
      </c>
      <c r="U399" s="70">
        <f t="shared" si="154"/>
        <v>4.580972231180257E+24</v>
      </c>
      <c r="V399" s="70">
        <f t="shared" si="155"/>
        <v>2.2904861155901283E+25</v>
      </c>
      <c r="W399" s="70">
        <f t="shared" si="156"/>
        <v>353075.20000000001</v>
      </c>
      <c r="X399" s="99">
        <f t="shared" si="157"/>
        <v>7.3053585594390871</v>
      </c>
      <c r="Y399" s="91">
        <f t="shared" si="158"/>
        <v>0.71822527011987092</v>
      </c>
    </row>
    <row r="400" spans="1:25">
      <c r="A400" s="46">
        <v>8192</v>
      </c>
      <c r="B400" s="46">
        <f t="shared" si="146"/>
        <v>13.133333333333333</v>
      </c>
      <c r="C400" s="83">
        <f t="shared" si="140"/>
        <v>17.690000000000001</v>
      </c>
      <c r="D400" s="87"/>
      <c r="E400" s="47">
        <f t="shared" si="144"/>
        <v>180.75410614799534</v>
      </c>
      <c r="F400" s="59">
        <f t="shared" si="159"/>
        <v>0.49400000000000033</v>
      </c>
      <c r="G400" s="59">
        <f t="shared" si="160"/>
        <v>5.939999999999916</v>
      </c>
      <c r="H400" s="59">
        <f t="shared" si="161"/>
        <v>2.969999999999958</v>
      </c>
      <c r="I400" s="59">
        <v>1</v>
      </c>
      <c r="J400" s="60">
        <f t="shared" si="147"/>
        <v>3.4403599999999601</v>
      </c>
      <c r="K400" s="104">
        <f t="shared" si="148"/>
        <v>10.217869199999736</v>
      </c>
      <c r="L400" s="49">
        <f t="shared" si="149"/>
        <v>5.2621552662438588E+23</v>
      </c>
      <c r="M400" s="46">
        <f t="shared" si="162"/>
        <v>78.80000000000004</v>
      </c>
      <c r="N400" s="50">
        <v>394</v>
      </c>
      <c r="O400" s="71">
        <f t="shared" si="150"/>
        <v>394</v>
      </c>
      <c r="P400" s="71">
        <f t="shared" si="151"/>
        <v>1</v>
      </c>
      <c r="Q400" s="51">
        <v>1</v>
      </c>
      <c r="R400" s="62">
        <f t="shared" si="152"/>
        <v>1</v>
      </c>
      <c r="S400" s="70">
        <f t="shared" si="145"/>
        <v>1.5955983263796025E+21</v>
      </c>
      <c r="T400" s="70">
        <f t="shared" si="153"/>
        <v>6.2866574059356339E+23</v>
      </c>
      <c r="U400" s="70">
        <f t="shared" si="154"/>
        <v>5.2621552662438584E+24</v>
      </c>
      <c r="V400" s="70">
        <f t="shared" si="155"/>
        <v>2.6310776331219295E+25</v>
      </c>
      <c r="W400" s="70">
        <f t="shared" si="156"/>
        <v>353348.26666666666</v>
      </c>
      <c r="X400" s="99">
        <f t="shared" si="157"/>
        <v>8.370354747302633</v>
      </c>
      <c r="Y400" s="91">
        <f t="shared" si="158"/>
        <v>0.81918789362686784</v>
      </c>
    </row>
    <row r="401" spans="1:25">
      <c r="A401" s="46">
        <v>8192</v>
      </c>
      <c r="B401" s="46">
        <f t="shared" si="146"/>
        <v>13.166666666666666</v>
      </c>
      <c r="C401" s="83">
        <f t="shared" si="140"/>
        <v>17.690000000000001</v>
      </c>
      <c r="D401" s="87"/>
      <c r="E401" s="47">
        <f t="shared" si="144"/>
        <v>181.57889443749534</v>
      </c>
      <c r="F401" s="59">
        <f t="shared" si="159"/>
        <v>0.49500000000000033</v>
      </c>
      <c r="G401" s="59">
        <f t="shared" si="160"/>
        <v>5.9499999999999158</v>
      </c>
      <c r="H401" s="59">
        <f t="shared" si="161"/>
        <v>2.9749999999999579</v>
      </c>
      <c r="I401" s="59">
        <v>1</v>
      </c>
      <c r="J401" s="60">
        <f t="shared" si="147"/>
        <v>3.4502499999999596</v>
      </c>
      <c r="K401" s="104">
        <f t="shared" si="148"/>
        <v>10.264493749999735</v>
      </c>
      <c r="L401" s="49">
        <f t="shared" si="149"/>
        <v>6.0446290980733056E+23</v>
      </c>
      <c r="M401" s="46">
        <f t="shared" si="162"/>
        <v>79.000000000000043</v>
      </c>
      <c r="N401" s="50">
        <v>395</v>
      </c>
      <c r="O401" s="71">
        <f t="shared" si="150"/>
        <v>395</v>
      </c>
      <c r="P401" s="71">
        <f t="shared" si="151"/>
        <v>1</v>
      </c>
      <c r="Q401" s="51">
        <v>1</v>
      </c>
      <c r="R401" s="62">
        <f t="shared" si="152"/>
        <v>1</v>
      </c>
      <c r="S401" s="70">
        <f t="shared" si="145"/>
        <v>1.5955983263796025E+21</v>
      </c>
      <c r="T401" s="70">
        <f t="shared" si="153"/>
        <v>6.3026133891994299E+23</v>
      </c>
      <c r="U401" s="70">
        <f t="shared" si="154"/>
        <v>6.0446290980733059E+24</v>
      </c>
      <c r="V401" s="70">
        <f t="shared" si="155"/>
        <v>3.0223145490366528E+25</v>
      </c>
      <c r="W401" s="70">
        <f t="shared" si="156"/>
        <v>353621.33333333331</v>
      </c>
      <c r="X401" s="99">
        <f t="shared" si="157"/>
        <v>9.5906709245910235</v>
      </c>
      <c r="Y401" s="91">
        <f t="shared" si="158"/>
        <v>0.93435401279203578</v>
      </c>
    </row>
    <row r="402" spans="1:25">
      <c r="A402" s="46">
        <v>8192</v>
      </c>
      <c r="B402" s="46">
        <f t="shared" si="146"/>
        <v>13.2</v>
      </c>
      <c r="C402" s="83">
        <f t="shared" si="140"/>
        <v>17.690000000000001</v>
      </c>
      <c r="D402" s="87"/>
      <c r="E402" s="47">
        <f t="shared" si="144"/>
        <v>182.4064865919953</v>
      </c>
      <c r="F402" s="59">
        <f t="shared" si="159"/>
        <v>0.49600000000000033</v>
      </c>
      <c r="G402" s="59">
        <f t="shared" si="160"/>
        <v>5.9599999999999156</v>
      </c>
      <c r="H402" s="59">
        <f t="shared" si="161"/>
        <v>2.9799999999999578</v>
      </c>
      <c r="I402" s="59">
        <v>1</v>
      </c>
      <c r="J402" s="60">
        <f t="shared" si="147"/>
        <v>3.4601599999999597</v>
      </c>
      <c r="K402" s="104">
        <f t="shared" si="148"/>
        <v>10.311276799999733</v>
      </c>
      <c r="L402" s="49">
        <f t="shared" si="149"/>
        <v>6.9434555015240171E+23</v>
      </c>
      <c r="M402" s="46">
        <f t="shared" si="162"/>
        <v>79.200000000000045</v>
      </c>
      <c r="N402" s="50">
        <v>396</v>
      </c>
      <c r="O402" s="71">
        <f t="shared" si="150"/>
        <v>396</v>
      </c>
      <c r="P402" s="71">
        <f t="shared" si="151"/>
        <v>1</v>
      </c>
      <c r="Q402" s="51">
        <v>1</v>
      </c>
      <c r="R402" s="62">
        <f t="shared" si="152"/>
        <v>1</v>
      </c>
      <c r="S402" s="70">
        <f t="shared" si="145"/>
        <v>1.5955983263796025E+21</v>
      </c>
      <c r="T402" s="70">
        <f t="shared" si="153"/>
        <v>6.3185693724632259E+23</v>
      </c>
      <c r="U402" s="70">
        <f t="shared" si="154"/>
        <v>6.9434555015240169E+24</v>
      </c>
      <c r="V402" s="70">
        <f t="shared" si="155"/>
        <v>3.4717277507620084E+25</v>
      </c>
      <c r="W402" s="70">
        <f t="shared" si="156"/>
        <v>353894.40000000002</v>
      </c>
      <c r="X402" s="99">
        <f t="shared" si="157"/>
        <v>10.9889677428946</v>
      </c>
      <c r="Y402" s="91">
        <f t="shared" si="158"/>
        <v>1.0657232810290656</v>
      </c>
    </row>
    <row r="403" spans="1:25">
      <c r="A403" s="46">
        <v>8192</v>
      </c>
      <c r="B403" s="46">
        <f t="shared" si="146"/>
        <v>13.233333333333333</v>
      </c>
      <c r="C403" s="83">
        <f t="shared" si="140"/>
        <v>17.690000000000001</v>
      </c>
      <c r="D403" s="87"/>
      <c r="E403" s="47">
        <f t="shared" si="144"/>
        <v>183.23688791849528</v>
      </c>
      <c r="F403" s="59">
        <f t="shared" si="159"/>
        <v>0.49700000000000033</v>
      </c>
      <c r="G403" s="59">
        <f t="shared" si="160"/>
        <v>5.9699999999999154</v>
      </c>
      <c r="H403" s="59">
        <f t="shared" si="161"/>
        <v>2.9849999999999577</v>
      </c>
      <c r="I403" s="59">
        <v>1</v>
      </c>
      <c r="J403" s="60">
        <f t="shared" si="147"/>
        <v>3.4700899999999595</v>
      </c>
      <c r="K403" s="104">
        <f t="shared" si="148"/>
        <v>10.358218649999733</v>
      </c>
      <c r="L403" s="49">
        <f t="shared" si="149"/>
        <v>7.9759359125957512E+23</v>
      </c>
      <c r="M403" s="46">
        <f t="shared" si="162"/>
        <v>79.400000000000034</v>
      </c>
      <c r="N403" s="50">
        <v>397</v>
      </c>
      <c r="O403" s="71">
        <f t="shared" si="150"/>
        <v>397</v>
      </c>
      <c r="P403" s="71">
        <f t="shared" si="151"/>
        <v>1</v>
      </c>
      <c r="Q403" s="51">
        <v>1</v>
      </c>
      <c r="R403" s="62">
        <f t="shared" si="152"/>
        <v>1</v>
      </c>
      <c r="S403" s="70">
        <f t="shared" si="145"/>
        <v>1.5955983263796025E+21</v>
      </c>
      <c r="T403" s="70">
        <f t="shared" si="153"/>
        <v>6.334525355727022E+23</v>
      </c>
      <c r="U403" s="70">
        <f t="shared" si="154"/>
        <v>7.975935912595751E+24</v>
      </c>
      <c r="V403" s="70">
        <f t="shared" si="155"/>
        <v>3.9879679562978756E+25</v>
      </c>
      <c r="W403" s="70">
        <f t="shared" si="156"/>
        <v>354167.46666666667</v>
      </c>
      <c r="X403" s="99">
        <f t="shared" si="157"/>
        <v>12.591213176508537</v>
      </c>
      <c r="Y403" s="91">
        <f t="shared" si="158"/>
        <v>1.2155770796080716</v>
      </c>
    </row>
    <row r="404" spans="1:25">
      <c r="A404" s="46">
        <v>8192</v>
      </c>
      <c r="B404" s="46">
        <f t="shared" si="146"/>
        <v>13.266666666666667</v>
      </c>
      <c r="C404" s="83">
        <f t="shared" si="140"/>
        <v>17.690000000000001</v>
      </c>
      <c r="D404" s="87"/>
      <c r="E404" s="47">
        <f t="shared" si="144"/>
        <v>184.07010372399523</v>
      </c>
      <c r="F404" s="59">
        <f t="shared" si="159"/>
        <v>0.49800000000000033</v>
      </c>
      <c r="G404" s="59">
        <f t="shared" si="160"/>
        <v>5.9799999999999152</v>
      </c>
      <c r="H404" s="59">
        <f t="shared" si="161"/>
        <v>2.9899999999999576</v>
      </c>
      <c r="I404" s="59">
        <v>1</v>
      </c>
      <c r="J404" s="60">
        <f t="shared" si="147"/>
        <v>3.4800399999999594</v>
      </c>
      <c r="K404" s="104">
        <f t="shared" si="148"/>
        <v>10.40531959999973</v>
      </c>
      <c r="L404" s="49">
        <f t="shared" si="149"/>
        <v>9.1619444623605154E+23</v>
      </c>
      <c r="M404" s="46">
        <f t="shared" si="162"/>
        <v>79.600000000000037</v>
      </c>
      <c r="N404" s="50">
        <v>398</v>
      </c>
      <c r="O404" s="71">
        <f t="shared" si="150"/>
        <v>398</v>
      </c>
      <c r="P404" s="71">
        <f t="shared" si="151"/>
        <v>1</v>
      </c>
      <c r="Q404" s="51">
        <v>1</v>
      </c>
      <c r="R404" s="62">
        <f t="shared" si="152"/>
        <v>1</v>
      </c>
      <c r="S404" s="70">
        <f t="shared" si="145"/>
        <v>1.5955983263796025E+21</v>
      </c>
      <c r="T404" s="70">
        <f t="shared" si="153"/>
        <v>6.350481338990818E+23</v>
      </c>
      <c r="U404" s="70">
        <f t="shared" si="154"/>
        <v>9.1619444623605151E+24</v>
      </c>
      <c r="V404" s="70">
        <f t="shared" si="155"/>
        <v>4.5809722311802574E+25</v>
      </c>
      <c r="W404" s="70">
        <f t="shared" si="156"/>
        <v>354440.53333333333</v>
      </c>
      <c r="X404" s="99">
        <f t="shared" si="157"/>
        <v>14.427165396279204</v>
      </c>
      <c r="Y404" s="91">
        <f t="shared" si="158"/>
        <v>1.3865182378712881</v>
      </c>
    </row>
    <row r="405" spans="1:25">
      <c r="A405" s="46">
        <v>8192</v>
      </c>
      <c r="B405" s="46">
        <f t="shared" si="146"/>
        <v>13.3</v>
      </c>
      <c r="C405" s="83">
        <f t="shared" si="140"/>
        <v>17.690000000000001</v>
      </c>
      <c r="D405" s="87"/>
      <c r="E405" s="47">
        <f t="shared" si="144"/>
        <v>184.90613931549521</v>
      </c>
      <c r="F405" s="59">
        <f t="shared" si="159"/>
        <v>0.49900000000000033</v>
      </c>
      <c r="G405" s="59">
        <f t="shared" si="160"/>
        <v>5.9899999999999149</v>
      </c>
      <c r="H405" s="59">
        <f t="shared" si="161"/>
        <v>2.9949999999999575</v>
      </c>
      <c r="I405" s="59">
        <v>1</v>
      </c>
      <c r="J405" s="60">
        <f t="shared" si="147"/>
        <v>3.490009999999959</v>
      </c>
      <c r="K405" s="104">
        <f t="shared" si="148"/>
        <v>10.452579949999729</v>
      </c>
      <c r="L405" s="49">
        <f t="shared" si="149"/>
        <v>1.0524310532487719E+24</v>
      </c>
      <c r="M405" s="46">
        <f t="shared" si="162"/>
        <v>79.80000000000004</v>
      </c>
      <c r="N405" s="50">
        <v>399</v>
      </c>
      <c r="O405" s="71">
        <f t="shared" si="150"/>
        <v>399</v>
      </c>
      <c r="P405" s="71">
        <f t="shared" si="151"/>
        <v>1</v>
      </c>
      <c r="Q405" s="51">
        <v>1</v>
      </c>
      <c r="R405" s="62">
        <f t="shared" si="152"/>
        <v>1</v>
      </c>
      <c r="S405" s="70">
        <f t="shared" si="145"/>
        <v>1.5955983263796025E+21</v>
      </c>
      <c r="T405" s="70">
        <f t="shared" si="153"/>
        <v>6.366437322254614E+23</v>
      </c>
      <c r="U405" s="70">
        <f t="shared" si="154"/>
        <v>1.0524310532487719E+25</v>
      </c>
      <c r="V405" s="70">
        <f t="shared" si="155"/>
        <v>5.2621552662438599E+25</v>
      </c>
      <c r="W405" s="70">
        <f t="shared" si="156"/>
        <v>354713.59999999998</v>
      </c>
      <c r="X405" s="99">
        <f t="shared" si="157"/>
        <v>16.530926167605202</v>
      </c>
      <c r="Y405" s="91">
        <f t="shared" si="158"/>
        <v>1.5815163573664539</v>
      </c>
    </row>
    <row r="406" spans="1:25">
      <c r="A406" s="46">
        <v>8192</v>
      </c>
      <c r="B406" s="46">
        <f t="shared" si="146"/>
        <v>13.333333333333334</v>
      </c>
      <c r="C406" s="83">
        <f t="shared" ref="C406:C469" si="163">IF(D406&gt;0,C405+D406,C405)</f>
        <v>17.690000000000001</v>
      </c>
      <c r="D406" s="87"/>
      <c r="E406" s="47">
        <f t="shared" si="144"/>
        <v>185.74499999999517</v>
      </c>
      <c r="F406" s="106">
        <f t="shared" si="159"/>
        <v>0.50000000000000033</v>
      </c>
      <c r="G406" s="106">
        <f t="shared" si="160"/>
        <v>5.9999999999999147</v>
      </c>
      <c r="H406" s="106">
        <f t="shared" si="161"/>
        <v>2.9999999999999574</v>
      </c>
      <c r="I406" s="106">
        <v>1</v>
      </c>
      <c r="J406" s="107">
        <f t="shared" si="147"/>
        <v>3.4999999999999587</v>
      </c>
      <c r="K406" s="104">
        <f t="shared" si="148"/>
        <v>10.499999999999726</v>
      </c>
      <c r="L406" s="108">
        <f t="shared" si="149"/>
        <v>1.2089258196146617E+24</v>
      </c>
      <c r="M406" s="109">
        <f t="shared" si="162"/>
        <v>80.000000000000043</v>
      </c>
      <c r="N406" s="50">
        <v>400</v>
      </c>
      <c r="O406" s="71">
        <f t="shared" si="150"/>
        <v>400</v>
      </c>
      <c r="P406" s="71">
        <f t="shared" si="151"/>
        <v>1</v>
      </c>
      <c r="Q406" s="51">
        <v>4</v>
      </c>
      <c r="R406" s="62">
        <f t="shared" si="152"/>
        <v>1</v>
      </c>
      <c r="S406" s="70">
        <f t="shared" si="145"/>
        <v>6.38239330551841E+21</v>
      </c>
      <c r="T406" s="70">
        <f t="shared" si="153"/>
        <v>2.552957322207364E+24</v>
      </c>
      <c r="U406" s="70">
        <f t="shared" si="154"/>
        <v>1.2089258196146616E+25</v>
      </c>
      <c r="V406" s="70">
        <f t="shared" si="155"/>
        <v>6.0446290980733082E+25</v>
      </c>
      <c r="W406" s="70">
        <f t="shared" si="156"/>
        <v>354986.66666666669</v>
      </c>
      <c r="X406" s="99">
        <f t="shared" si="157"/>
        <v>4.7353937690168193</v>
      </c>
      <c r="Y406" s="91">
        <f t="shared" si="158"/>
        <v>0.45098988276351837</v>
      </c>
    </row>
    <row r="407" spans="1:25">
      <c r="A407" s="46">
        <v>8192</v>
      </c>
      <c r="B407" s="46">
        <f t="shared" si="146"/>
        <v>13.366666666666667</v>
      </c>
      <c r="C407" s="83">
        <f t="shared" si="163"/>
        <v>17.690000000000001</v>
      </c>
      <c r="D407" s="87"/>
      <c r="E407" s="47">
        <f t="shared" si="144"/>
        <v>185.74499999999517</v>
      </c>
      <c r="F407" s="59">
        <f>F406</f>
        <v>0.50000000000000033</v>
      </c>
      <c r="G407" s="59">
        <f>G406</f>
        <v>5.9999999999999147</v>
      </c>
      <c r="H407" s="59">
        <f>H406</f>
        <v>2.9999999999999574</v>
      </c>
      <c r="I407" s="59">
        <f>I406</f>
        <v>1</v>
      </c>
      <c r="J407" s="60">
        <f>J406</f>
        <v>3.4999999999999587</v>
      </c>
      <c r="K407" s="104">
        <f t="shared" si="148"/>
        <v>10.499999999999726</v>
      </c>
      <c r="L407" s="49">
        <f t="shared" si="149"/>
        <v>1.3886911003048042E+24</v>
      </c>
      <c r="M407" s="46">
        <f t="shared" si="162"/>
        <v>80.200000000000045</v>
      </c>
      <c r="N407" s="50">
        <v>401</v>
      </c>
      <c r="Q407" s="51"/>
      <c r="R407" s="62"/>
      <c r="S407" s="70"/>
    </row>
    <row r="408" spans="1:25">
      <c r="A408" s="46">
        <v>8192</v>
      </c>
      <c r="B408" s="46">
        <f t="shared" si="146"/>
        <v>13.4</v>
      </c>
      <c r="C408" s="83">
        <f t="shared" si="163"/>
        <v>17.690000000000001</v>
      </c>
      <c r="D408" s="87"/>
      <c r="E408" s="47">
        <f t="shared" si="144"/>
        <v>185.74499999999517</v>
      </c>
      <c r="F408" s="59">
        <f t="shared" ref="F408:F471" si="164">F407</f>
        <v>0.50000000000000033</v>
      </c>
      <c r="G408" s="59">
        <f t="shared" ref="G408:G471" si="165">G407</f>
        <v>5.9999999999999147</v>
      </c>
      <c r="H408" s="59">
        <f t="shared" ref="H408:H471" si="166">H407</f>
        <v>2.9999999999999574</v>
      </c>
      <c r="I408" s="59">
        <f t="shared" ref="I408:I471" si="167">I407</f>
        <v>1</v>
      </c>
      <c r="J408" s="60">
        <f t="shared" ref="J408:J471" si="168">J407</f>
        <v>3.4999999999999587</v>
      </c>
      <c r="K408" s="104">
        <f t="shared" si="148"/>
        <v>10.499999999999726</v>
      </c>
      <c r="L408" s="49">
        <f t="shared" si="149"/>
        <v>1.5951871825191511E+24</v>
      </c>
      <c r="M408" s="46">
        <f t="shared" si="162"/>
        <v>80.400000000000034</v>
      </c>
      <c r="N408" s="50">
        <v>402</v>
      </c>
      <c r="Q408" s="51"/>
      <c r="R408" s="62"/>
      <c r="S408" s="70"/>
    </row>
    <row r="409" spans="1:25">
      <c r="A409" s="46">
        <v>8192</v>
      </c>
      <c r="B409" s="46">
        <f t="shared" si="146"/>
        <v>13.433333333333334</v>
      </c>
      <c r="C409" s="83">
        <f t="shared" si="163"/>
        <v>17.690000000000001</v>
      </c>
      <c r="D409" s="87"/>
      <c r="E409" s="47">
        <f t="shared" si="144"/>
        <v>185.74499999999517</v>
      </c>
      <c r="F409" s="59">
        <f t="shared" si="164"/>
        <v>0.50000000000000033</v>
      </c>
      <c r="G409" s="59">
        <f t="shared" si="165"/>
        <v>5.9999999999999147</v>
      </c>
      <c r="H409" s="59">
        <f t="shared" si="166"/>
        <v>2.9999999999999574</v>
      </c>
      <c r="I409" s="59">
        <f t="shared" si="167"/>
        <v>1</v>
      </c>
      <c r="J409" s="60">
        <f t="shared" si="168"/>
        <v>3.4999999999999587</v>
      </c>
      <c r="K409" s="104">
        <f t="shared" si="148"/>
        <v>10.499999999999726</v>
      </c>
      <c r="L409" s="49">
        <f t="shared" si="149"/>
        <v>1.8323888924721041E+24</v>
      </c>
      <c r="M409" s="46">
        <f t="shared" si="162"/>
        <v>80.600000000000037</v>
      </c>
      <c r="N409" s="50">
        <v>403</v>
      </c>
      <c r="Q409" s="51"/>
      <c r="R409" s="62"/>
      <c r="S409" s="70"/>
    </row>
    <row r="410" spans="1:25">
      <c r="A410" s="46">
        <v>8192</v>
      </c>
      <c r="B410" s="46">
        <f t="shared" si="146"/>
        <v>13.466666666666667</v>
      </c>
      <c r="C410" s="83">
        <f t="shared" si="163"/>
        <v>17.690000000000001</v>
      </c>
      <c r="D410" s="87"/>
      <c r="E410" s="47">
        <f t="shared" si="144"/>
        <v>185.74499999999517</v>
      </c>
      <c r="F410" s="59">
        <f t="shared" si="164"/>
        <v>0.50000000000000033</v>
      </c>
      <c r="G410" s="59">
        <f t="shared" si="165"/>
        <v>5.9999999999999147</v>
      </c>
      <c r="H410" s="59">
        <f t="shared" si="166"/>
        <v>2.9999999999999574</v>
      </c>
      <c r="I410" s="59">
        <f t="shared" si="167"/>
        <v>1</v>
      </c>
      <c r="J410" s="60">
        <f t="shared" si="168"/>
        <v>3.4999999999999587</v>
      </c>
      <c r="K410" s="104">
        <f t="shared" si="148"/>
        <v>10.499999999999726</v>
      </c>
      <c r="L410" s="49">
        <f t="shared" si="149"/>
        <v>2.1048621064975449E+24</v>
      </c>
      <c r="M410" s="46">
        <f t="shared" si="162"/>
        <v>80.80000000000004</v>
      </c>
      <c r="N410" s="50">
        <v>404</v>
      </c>
      <c r="Q410" s="51"/>
      <c r="R410" s="62"/>
      <c r="S410" s="70"/>
    </row>
    <row r="411" spans="1:25">
      <c r="A411" s="46">
        <v>8192</v>
      </c>
      <c r="B411" s="46">
        <f t="shared" si="146"/>
        <v>13.5</v>
      </c>
      <c r="C411" s="83">
        <f t="shared" si="163"/>
        <v>17.690000000000001</v>
      </c>
      <c r="D411" s="87"/>
      <c r="E411" s="47">
        <f t="shared" si="144"/>
        <v>185.74499999999517</v>
      </c>
      <c r="F411" s="59">
        <f t="shared" si="164"/>
        <v>0.50000000000000033</v>
      </c>
      <c r="G411" s="59">
        <f t="shared" si="165"/>
        <v>5.9999999999999147</v>
      </c>
      <c r="H411" s="59">
        <f t="shared" si="166"/>
        <v>2.9999999999999574</v>
      </c>
      <c r="I411" s="59">
        <f t="shared" si="167"/>
        <v>1</v>
      </c>
      <c r="J411" s="60">
        <f t="shared" si="168"/>
        <v>3.4999999999999587</v>
      </c>
      <c r="K411" s="104">
        <f t="shared" si="148"/>
        <v>10.499999999999726</v>
      </c>
      <c r="L411" s="49">
        <f t="shared" si="149"/>
        <v>2.4178516392293233E+24</v>
      </c>
      <c r="M411" s="46">
        <f t="shared" si="162"/>
        <v>81.000000000000043</v>
      </c>
      <c r="N411" s="50">
        <v>405</v>
      </c>
      <c r="Q411" s="51"/>
      <c r="R411" s="62"/>
      <c r="S411" s="70"/>
    </row>
    <row r="412" spans="1:25">
      <c r="A412" s="46">
        <v>8192</v>
      </c>
      <c r="B412" s="46">
        <f t="shared" si="146"/>
        <v>13.533333333333333</v>
      </c>
      <c r="C412" s="83">
        <f t="shared" si="163"/>
        <v>17.690000000000001</v>
      </c>
      <c r="D412" s="87"/>
      <c r="E412" s="47">
        <f t="shared" si="144"/>
        <v>185.74499999999517</v>
      </c>
      <c r="F412" s="59">
        <f t="shared" si="164"/>
        <v>0.50000000000000033</v>
      </c>
      <c r="G412" s="59">
        <f t="shared" si="165"/>
        <v>5.9999999999999147</v>
      </c>
      <c r="H412" s="59">
        <f t="shared" si="166"/>
        <v>2.9999999999999574</v>
      </c>
      <c r="I412" s="59">
        <f t="shared" si="167"/>
        <v>1</v>
      </c>
      <c r="J412" s="60">
        <f t="shared" si="168"/>
        <v>3.4999999999999587</v>
      </c>
      <c r="K412" s="104">
        <f t="shared" si="148"/>
        <v>10.499999999999726</v>
      </c>
      <c r="L412" s="49">
        <f t="shared" si="149"/>
        <v>2.777382200609609E+24</v>
      </c>
      <c r="M412" s="46">
        <f t="shared" si="162"/>
        <v>81.200000000000045</v>
      </c>
      <c r="N412" s="50">
        <v>406</v>
      </c>
      <c r="Q412" s="51"/>
      <c r="R412" s="62"/>
      <c r="S412" s="70"/>
    </row>
    <row r="413" spans="1:25">
      <c r="A413" s="46">
        <v>8192</v>
      </c>
      <c r="B413" s="46">
        <f t="shared" si="146"/>
        <v>13.566666666666666</v>
      </c>
      <c r="C413" s="83">
        <f t="shared" si="163"/>
        <v>17.690000000000001</v>
      </c>
      <c r="D413" s="87"/>
      <c r="E413" s="47">
        <f t="shared" si="144"/>
        <v>185.74499999999517</v>
      </c>
      <c r="F413" s="59">
        <f t="shared" si="164"/>
        <v>0.50000000000000033</v>
      </c>
      <c r="G413" s="59">
        <f t="shared" si="165"/>
        <v>5.9999999999999147</v>
      </c>
      <c r="H413" s="59">
        <f t="shared" si="166"/>
        <v>2.9999999999999574</v>
      </c>
      <c r="I413" s="59">
        <f t="shared" si="167"/>
        <v>1</v>
      </c>
      <c r="J413" s="60">
        <f t="shared" si="168"/>
        <v>3.4999999999999587</v>
      </c>
      <c r="K413" s="104">
        <f t="shared" si="148"/>
        <v>10.499999999999726</v>
      </c>
      <c r="L413" s="49">
        <f t="shared" si="149"/>
        <v>3.1903743650383032E+24</v>
      </c>
      <c r="M413" s="46">
        <f t="shared" si="162"/>
        <v>81.400000000000048</v>
      </c>
      <c r="N413" s="50">
        <v>407</v>
      </c>
      <c r="Q413" s="51"/>
      <c r="R413" s="62"/>
      <c r="S413" s="70"/>
    </row>
    <row r="414" spans="1:25">
      <c r="A414" s="46">
        <v>8192</v>
      </c>
      <c r="B414" s="46">
        <f t="shared" si="146"/>
        <v>13.6</v>
      </c>
      <c r="C414" s="83">
        <f t="shared" si="163"/>
        <v>17.690000000000001</v>
      </c>
      <c r="D414" s="87"/>
      <c r="E414" s="47">
        <f t="shared" si="144"/>
        <v>185.74499999999517</v>
      </c>
      <c r="F414" s="59">
        <f t="shared" si="164"/>
        <v>0.50000000000000033</v>
      </c>
      <c r="G414" s="59">
        <f t="shared" si="165"/>
        <v>5.9999999999999147</v>
      </c>
      <c r="H414" s="59">
        <f t="shared" si="166"/>
        <v>2.9999999999999574</v>
      </c>
      <c r="I414" s="59">
        <f t="shared" si="167"/>
        <v>1</v>
      </c>
      <c r="J414" s="60">
        <f t="shared" si="168"/>
        <v>3.4999999999999587</v>
      </c>
      <c r="K414" s="104">
        <f t="shared" si="148"/>
        <v>10.499999999999726</v>
      </c>
      <c r="L414" s="49">
        <f t="shared" si="149"/>
        <v>3.6647777849442088E+24</v>
      </c>
      <c r="M414" s="46">
        <f t="shared" si="162"/>
        <v>81.600000000000037</v>
      </c>
      <c r="N414" s="50">
        <v>408</v>
      </c>
      <c r="Q414" s="51"/>
      <c r="R414" s="62"/>
      <c r="S414" s="70"/>
    </row>
    <row r="415" spans="1:25">
      <c r="A415" s="46">
        <v>8192</v>
      </c>
      <c r="B415" s="46">
        <f t="shared" si="146"/>
        <v>13.633333333333333</v>
      </c>
      <c r="C415" s="83">
        <f t="shared" si="163"/>
        <v>17.690000000000001</v>
      </c>
      <c r="D415" s="87"/>
      <c r="E415" s="47">
        <f t="shared" si="144"/>
        <v>185.74499999999517</v>
      </c>
      <c r="F415" s="59">
        <f t="shared" si="164"/>
        <v>0.50000000000000033</v>
      </c>
      <c r="G415" s="59">
        <f t="shared" si="165"/>
        <v>5.9999999999999147</v>
      </c>
      <c r="H415" s="59">
        <f t="shared" si="166"/>
        <v>2.9999999999999574</v>
      </c>
      <c r="I415" s="59">
        <f t="shared" si="167"/>
        <v>1</v>
      </c>
      <c r="J415" s="60">
        <f t="shared" si="168"/>
        <v>3.4999999999999587</v>
      </c>
      <c r="K415" s="104">
        <f t="shared" si="148"/>
        <v>10.499999999999726</v>
      </c>
      <c r="L415" s="49">
        <f t="shared" si="149"/>
        <v>4.2097242129950913E+24</v>
      </c>
      <c r="M415" s="46">
        <f t="shared" si="162"/>
        <v>81.80000000000004</v>
      </c>
      <c r="N415" s="50">
        <v>409</v>
      </c>
      <c r="Q415" s="51"/>
      <c r="R415" s="62"/>
      <c r="S415" s="70"/>
    </row>
    <row r="416" spans="1:25">
      <c r="A416" s="46">
        <v>8192</v>
      </c>
      <c r="B416" s="46">
        <f t="shared" si="146"/>
        <v>13.666666666666666</v>
      </c>
      <c r="C416" s="83">
        <f t="shared" si="163"/>
        <v>17.690000000000001</v>
      </c>
      <c r="D416" s="87"/>
      <c r="E416" s="47">
        <f t="shared" si="144"/>
        <v>185.74499999999517</v>
      </c>
      <c r="F416" s="59">
        <f t="shared" si="164"/>
        <v>0.50000000000000033</v>
      </c>
      <c r="G416" s="59">
        <f t="shared" si="165"/>
        <v>5.9999999999999147</v>
      </c>
      <c r="H416" s="59">
        <f t="shared" si="166"/>
        <v>2.9999999999999574</v>
      </c>
      <c r="I416" s="59">
        <f t="shared" si="167"/>
        <v>1</v>
      </c>
      <c r="J416" s="60">
        <f t="shared" si="168"/>
        <v>3.4999999999999587</v>
      </c>
      <c r="K416" s="104">
        <f t="shared" si="148"/>
        <v>10.499999999999726</v>
      </c>
      <c r="L416" s="49">
        <f t="shared" si="149"/>
        <v>4.8357032784586488E+24</v>
      </c>
      <c r="M416" s="46">
        <f t="shared" si="162"/>
        <v>82.000000000000043</v>
      </c>
      <c r="N416" s="50">
        <v>410</v>
      </c>
      <c r="Q416" s="51"/>
      <c r="R416" s="62"/>
      <c r="S416" s="70"/>
    </row>
    <row r="417" spans="1:19">
      <c r="A417" s="46">
        <v>8192</v>
      </c>
      <c r="B417" s="46">
        <f t="shared" si="146"/>
        <v>13.7</v>
      </c>
      <c r="C417" s="83">
        <f t="shared" si="163"/>
        <v>17.690000000000001</v>
      </c>
      <c r="D417" s="87"/>
      <c r="E417" s="47">
        <f t="shared" si="144"/>
        <v>185.74499999999517</v>
      </c>
      <c r="F417" s="59">
        <f t="shared" si="164"/>
        <v>0.50000000000000033</v>
      </c>
      <c r="G417" s="59">
        <f t="shared" si="165"/>
        <v>5.9999999999999147</v>
      </c>
      <c r="H417" s="59">
        <f t="shared" si="166"/>
        <v>2.9999999999999574</v>
      </c>
      <c r="I417" s="59">
        <f t="shared" si="167"/>
        <v>1</v>
      </c>
      <c r="J417" s="60">
        <f t="shared" si="168"/>
        <v>3.4999999999999587</v>
      </c>
      <c r="K417" s="104">
        <f t="shared" si="148"/>
        <v>10.499999999999726</v>
      </c>
      <c r="L417" s="49">
        <f t="shared" si="149"/>
        <v>5.5547644012192191E+24</v>
      </c>
      <c r="M417" s="46">
        <f t="shared" si="162"/>
        <v>82.200000000000045</v>
      </c>
      <c r="N417" s="50">
        <v>411</v>
      </c>
      <c r="Q417" s="51"/>
      <c r="R417" s="62"/>
      <c r="S417" s="70"/>
    </row>
    <row r="418" spans="1:19">
      <c r="A418" s="46">
        <v>8192</v>
      </c>
      <c r="B418" s="46">
        <f t="shared" si="146"/>
        <v>13.733333333333333</v>
      </c>
      <c r="C418" s="83">
        <f t="shared" si="163"/>
        <v>17.690000000000001</v>
      </c>
      <c r="D418" s="87"/>
      <c r="E418" s="47">
        <f t="shared" si="144"/>
        <v>185.74499999999517</v>
      </c>
      <c r="F418" s="59">
        <f t="shared" si="164"/>
        <v>0.50000000000000033</v>
      </c>
      <c r="G418" s="59">
        <f t="shared" si="165"/>
        <v>5.9999999999999147</v>
      </c>
      <c r="H418" s="59">
        <f t="shared" si="166"/>
        <v>2.9999999999999574</v>
      </c>
      <c r="I418" s="59">
        <f t="shared" si="167"/>
        <v>1</v>
      </c>
      <c r="J418" s="60">
        <f t="shared" si="168"/>
        <v>3.4999999999999587</v>
      </c>
      <c r="K418" s="104">
        <f t="shared" si="148"/>
        <v>10.499999999999726</v>
      </c>
      <c r="L418" s="49">
        <f t="shared" si="149"/>
        <v>6.3807487300766085E+24</v>
      </c>
      <c r="M418" s="46">
        <f t="shared" si="162"/>
        <v>82.400000000000048</v>
      </c>
      <c r="N418" s="50">
        <v>412</v>
      </c>
      <c r="Q418" s="51"/>
      <c r="R418" s="62"/>
      <c r="S418" s="70"/>
    </row>
    <row r="419" spans="1:19">
      <c r="A419" s="46">
        <v>8192</v>
      </c>
      <c r="B419" s="46">
        <f t="shared" si="146"/>
        <v>13.766666666666667</v>
      </c>
      <c r="C419" s="83">
        <f t="shared" si="163"/>
        <v>17.690000000000001</v>
      </c>
      <c r="D419" s="87"/>
      <c r="E419" s="47">
        <f t="shared" si="144"/>
        <v>185.74499999999517</v>
      </c>
      <c r="F419" s="59">
        <f t="shared" si="164"/>
        <v>0.50000000000000033</v>
      </c>
      <c r="G419" s="59">
        <f t="shared" si="165"/>
        <v>5.9999999999999147</v>
      </c>
      <c r="H419" s="59">
        <f t="shared" si="166"/>
        <v>2.9999999999999574</v>
      </c>
      <c r="I419" s="59">
        <f t="shared" si="167"/>
        <v>1</v>
      </c>
      <c r="J419" s="60">
        <f t="shared" si="168"/>
        <v>3.4999999999999587</v>
      </c>
      <c r="K419" s="104">
        <f t="shared" si="148"/>
        <v>10.499999999999726</v>
      </c>
      <c r="L419" s="49">
        <f t="shared" si="149"/>
        <v>7.3295555698884209E+24</v>
      </c>
      <c r="M419" s="46">
        <f t="shared" si="162"/>
        <v>82.600000000000051</v>
      </c>
      <c r="N419" s="50">
        <v>413</v>
      </c>
      <c r="Q419" s="51"/>
      <c r="R419" s="62"/>
      <c r="S419" s="70"/>
    </row>
    <row r="420" spans="1:19">
      <c r="A420" s="46">
        <v>8192</v>
      </c>
      <c r="B420" s="46">
        <f t="shared" si="146"/>
        <v>13.8</v>
      </c>
      <c r="C420" s="83">
        <f t="shared" si="163"/>
        <v>17.690000000000001</v>
      </c>
      <c r="D420" s="87"/>
      <c r="E420" s="47">
        <f t="shared" si="144"/>
        <v>185.74499999999517</v>
      </c>
      <c r="F420" s="59">
        <f t="shared" si="164"/>
        <v>0.50000000000000033</v>
      </c>
      <c r="G420" s="59">
        <f t="shared" si="165"/>
        <v>5.9999999999999147</v>
      </c>
      <c r="H420" s="59">
        <f t="shared" si="166"/>
        <v>2.9999999999999574</v>
      </c>
      <c r="I420" s="59">
        <f t="shared" si="167"/>
        <v>1</v>
      </c>
      <c r="J420" s="60">
        <f t="shared" si="168"/>
        <v>3.4999999999999587</v>
      </c>
      <c r="K420" s="104">
        <f t="shared" si="148"/>
        <v>10.499999999999726</v>
      </c>
      <c r="L420" s="49">
        <f t="shared" si="149"/>
        <v>8.4194484259901826E+24</v>
      </c>
      <c r="M420" s="46">
        <f t="shared" si="162"/>
        <v>82.80000000000004</v>
      </c>
      <c r="N420" s="50">
        <v>414</v>
      </c>
      <c r="Q420" s="51"/>
      <c r="R420" s="62"/>
      <c r="S420" s="70"/>
    </row>
    <row r="421" spans="1:19">
      <c r="A421" s="46">
        <v>8192</v>
      </c>
      <c r="B421" s="46">
        <f t="shared" si="146"/>
        <v>13.833333333333334</v>
      </c>
      <c r="C421" s="83">
        <f t="shared" si="163"/>
        <v>17.690000000000001</v>
      </c>
      <c r="D421" s="87"/>
      <c r="E421" s="47">
        <f t="shared" si="144"/>
        <v>185.74499999999517</v>
      </c>
      <c r="F421" s="59">
        <f t="shared" si="164"/>
        <v>0.50000000000000033</v>
      </c>
      <c r="G421" s="59">
        <f t="shared" si="165"/>
        <v>5.9999999999999147</v>
      </c>
      <c r="H421" s="59">
        <f t="shared" si="166"/>
        <v>2.9999999999999574</v>
      </c>
      <c r="I421" s="59">
        <f t="shared" si="167"/>
        <v>1</v>
      </c>
      <c r="J421" s="60">
        <f t="shared" si="168"/>
        <v>3.4999999999999587</v>
      </c>
      <c r="K421" s="104">
        <f t="shared" si="148"/>
        <v>10.499999999999726</v>
      </c>
      <c r="L421" s="49">
        <f t="shared" si="149"/>
        <v>9.6714065569173018E+24</v>
      </c>
      <c r="M421" s="46">
        <f t="shared" si="162"/>
        <v>83.000000000000043</v>
      </c>
      <c r="N421" s="50">
        <v>415</v>
      </c>
      <c r="Q421" s="51"/>
      <c r="R421" s="62"/>
      <c r="S421" s="70"/>
    </row>
    <row r="422" spans="1:19">
      <c r="A422" s="46">
        <v>8192</v>
      </c>
      <c r="B422" s="46">
        <f t="shared" si="146"/>
        <v>13.866666666666667</v>
      </c>
      <c r="C422" s="83">
        <f t="shared" si="163"/>
        <v>17.690000000000001</v>
      </c>
      <c r="D422" s="87"/>
      <c r="E422" s="47">
        <f t="shared" si="144"/>
        <v>185.74499999999517</v>
      </c>
      <c r="F422" s="59">
        <f t="shared" si="164"/>
        <v>0.50000000000000033</v>
      </c>
      <c r="G422" s="59">
        <f t="shared" si="165"/>
        <v>5.9999999999999147</v>
      </c>
      <c r="H422" s="59">
        <f t="shared" si="166"/>
        <v>2.9999999999999574</v>
      </c>
      <c r="I422" s="59">
        <f t="shared" si="167"/>
        <v>1</v>
      </c>
      <c r="J422" s="60">
        <f t="shared" si="168"/>
        <v>3.4999999999999587</v>
      </c>
      <c r="K422" s="104">
        <f t="shared" si="148"/>
        <v>10.499999999999726</v>
      </c>
      <c r="L422" s="49">
        <f t="shared" si="149"/>
        <v>1.1109528802438442E+25</v>
      </c>
      <c r="M422" s="46">
        <f t="shared" si="162"/>
        <v>83.200000000000045</v>
      </c>
      <c r="N422" s="50">
        <v>416</v>
      </c>
      <c r="Q422" s="51"/>
      <c r="R422" s="62"/>
      <c r="S422" s="70"/>
    </row>
    <row r="423" spans="1:19">
      <c r="A423" s="46">
        <v>8192</v>
      </c>
      <c r="B423" s="46">
        <f t="shared" si="146"/>
        <v>13.9</v>
      </c>
      <c r="C423" s="83">
        <f t="shared" si="163"/>
        <v>17.690000000000001</v>
      </c>
      <c r="D423" s="87"/>
      <c r="E423" s="47">
        <f t="shared" si="144"/>
        <v>185.74499999999517</v>
      </c>
      <c r="F423" s="59">
        <f t="shared" si="164"/>
        <v>0.50000000000000033</v>
      </c>
      <c r="G423" s="59">
        <f t="shared" si="165"/>
        <v>5.9999999999999147</v>
      </c>
      <c r="H423" s="59">
        <f t="shared" si="166"/>
        <v>2.9999999999999574</v>
      </c>
      <c r="I423" s="59">
        <f t="shared" si="167"/>
        <v>1</v>
      </c>
      <c r="J423" s="60">
        <f t="shared" si="168"/>
        <v>3.4999999999999587</v>
      </c>
      <c r="K423" s="104">
        <f t="shared" si="148"/>
        <v>10.499999999999726</v>
      </c>
      <c r="L423" s="49">
        <f t="shared" si="149"/>
        <v>1.2761497460153223E+25</v>
      </c>
      <c r="M423" s="46">
        <f t="shared" si="162"/>
        <v>83.400000000000048</v>
      </c>
      <c r="N423" s="50">
        <v>417</v>
      </c>
      <c r="Q423" s="51"/>
      <c r="R423" s="62"/>
      <c r="S423" s="70"/>
    </row>
    <row r="424" spans="1:19">
      <c r="A424" s="46">
        <v>8192</v>
      </c>
      <c r="B424" s="46">
        <f t="shared" si="146"/>
        <v>13.933333333333334</v>
      </c>
      <c r="C424" s="83">
        <f t="shared" si="163"/>
        <v>17.690000000000001</v>
      </c>
      <c r="D424" s="87"/>
      <c r="E424" s="47">
        <f t="shared" si="144"/>
        <v>185.74499999999517</v>
      </c>
      <c r="F424" s="59">
        <f t="shared" si="164"/>
        <v>0.50000000000000033</v>
      </c>
      <c r="G424" s="59">
        <f t="shared" si="165"/>
        <v>5.9999999999999147</v>
      </c>
      <c r="H424" s="59">
        <f t="shared" si="166"/>
        <v>2.9999999999999574</v>
      </c>
      <c r="I424" s="59">
        <f t="shared" si="167"/>
        <v>1</v>
      </c>
      <c r="J424" s="60">
        <f t="shared" si="168"/>
        <v>3.4999999999999587</v>
      </c>
      <c r="K424" s="104">
        <f t="shared" si="148"/>
        <v>10.499999999999726</v>
      </c>
      <c r="L424" s="49">
        <f t="shared" si="149"/>
        <v>1.4659111139776846E+25</v>
      </c>
      <c r="M424" s="46">
        <f t="shared" si="162"/>
        <v>83.600000000000037</v>
      </c>
      <c r="N424" s="50">
        <v>418</v>
      </c>
      <c r="Q424" s="51"/>
      <c r="R424" s="62"/>
      <c r="S424" s="70"/>
    </row>
    <row r="425" spans="1:19">
      <c r="A425" s="46">
        <v>8192</v>
      </c>
      <c r="B425" s="46">
        <f t="shared" si="146"/>
        <v>13.966666666666667</v>
      </c>
      <c r="C425" s="83">
        <f t="shared" si="163"/>
        <v>17.690000000000001</v>
      </c>
      <c r="D425" s="87"/>
      <c r="E425" s="47">
        <f t="shared" si="144"/>
        <v>185.74499999999517</v>
      </c>
      <c r="F425" s="59">
        <f t="shared" si="164"/>
        <v>0.50000000000000033</v>
      </c>
      <c r="G425" s="59">
        <f t="shared" si="165"/>
        <v>5.9999999999999147</v>
      </c>
      <c r="H425" s="59">
        <f t="shared" si="166"/>
        <v>2.9999999999999574</v>
      </c>
      <c r="I425" s="59">
        <f t="shared" si="167"/>
        <v>1</v>
      </c>
      <c r="J425" s="60">
        <f t="shared" si="168"/>
        <v>3.4999999999999587</v>
      </c>
      <c r="K425" s="104">
        <f t="shared" si="148"/>
        <v>10.499999999999726</v>
      </c>
      <c r="L425" s="49">
        <f t="shared" si="149"/>
        <v>1.6838896851980378E+25</v>
      </c>
      <c r="M425" s="46">
        <f t="shared" si="162"/>
        <v>83.80000000000004</v>
      </c>
      <c r="N425" s="50">
        <v>419</v>
      </c>
      <c r="Q425" s="51"/>
      <c r="R425" s="62"/>
      <c r="S425" s="70"/>
    </row>
    <row r="426" spans="1:19">
      <c r="A426" s="46">
        <v>8192</v>
      </c>
      <c r="B426" s="46">
        <f t="shared" si="146"/>
        <v>14</v>
      </c>
      <c r="C426" s="83">
        <f t="shared" si="163"/>
        <v>17.690000000000001</v>
      </c>
      <c r="D426" s="87"/>
      <c r="E426" s="47">
        <f t="shared" si="144"/>
        <v>185.74499999999517</v>
      </c>
      <c r="F426" s="59">
        <f t="shared" si="164"/>
        <v>0.50000000000000033</v>
      </c>
      <c r="G426" s="59">
        <f t="shared" si="165"/>
        <v>5.9999999999999147</v>
      </c>
      <c r="H426" s="59">
        <f t="shared" si="166"/>
        <v>2.9999999999999574</v>
      </c>
      <c r="I426" s="59">
        <f t="shared" si="167"/>
        <v>1</v>
      </c>
      <c r="J426" s="60">
        <f t="shared" si="168"/>
        <v>3.4999999999999587</v>
      </c>
      <c r="K426" s="104">
        <f t="shared" si="148"/>
        <v>10.499999999999726</v>
      </c>
      <c r="L426" s="49">
        <f t="shared" si="149"/>
        <v>1.9342813113834608E+25</v>
      </c>
      <c r="M426" s="46">
        <f t="shared" si="162"/>
        <v>84.000000000000043</v>
      </c>
      <c r="N426" s="50">
        <v>420</v>
      </c>
      <c r="Q426" s="51"/>
      <c r="R426" s="62"/>
      <c r="S426" s="70"/>
    </row>
    <row r="427" spans="1:19">
      <c r="A427" s="46">
        <v>8192</v>
      </c>
      <c r="B427" s="46">
        <f t="shared" si="146"/>
        <v>14.033333333333333</v>
      </c>
      <c r="C427" s="83">
        <f t="shared" si="163"/>
        <v>17.690000000000001</v>
      </c>
      <c r="D427" s="87"/>
      <c r="E427" s="47">
        <f t="shared" si="144"/>
        <v>185.74499999999517</v>
      </c>
      <c r="F427" s="59">
        <f t="shared" si="164"/>
        <v>0.50000000000000033</v>
      </c>
      <c r="G427" s="59">
        <f t="shared" si="165"/>
        <v>5.9999999999999147</v>
      </c>
      <c r="H427" s="59">
        <f t="shared" si="166"/>
        <v>2.9999999999999574</v>
      </c>
      <c r="I427" s="59">
        <f t="shared" si="167"/>
        <v>1</v>
      </c>
      <c r="J427" s="60">
        <f t="shared" si="168"/>
        <v>3.4999999999999587</v>
      </c>
      <c r="K427" s="104">
        <f t="shared" si="148"/>
        <v>10.499999999999726</v>
      </c>
      <c r="L427" s="49">
        <f t="shared" si="149"/>
        <v>2.2219057604876889E+25</v>
      </c>
      <c r="M427" s="46">
        <f t="shared" si="162"/>
        <v>84.200000000000045</v>
      </c>
      <c r="N427" s="50">
        <v>421</v>
      </c>
      <c r="Q427" s="51"/>
      <c r="R427" s="62"/>
      <c r="S427" s="70"/>
    </row>
    <row r="428" spans="1:19">
      <c r="A428" s="46">
        <v>8192</v>
      </c>
      <c r="B428" s="46">
        <f t="shared" si="146"/>
        <v>14.066666666666666</v>
      </c>
      <c r="C428" s="83">
        <f t="shared" si="163"/>
        <v>17.690000000000001</v>
      </c>
      <c r="D428" s="87"/>
      <c r="E428" s="47">
        <f t="shared" si="144"/>
        <v>185.74499999999517</v>
      </c>
      <c r="F428" s="59">
        <f t="shared" si="164"/>
        <v>0.50000000000000033</v>
      </c>
      <c r="G428" s="59">
        <f t="shared" si="165"/>
        <v>5.9999999999999147</v>
      </c>
      <c r="H428" s="59">
        <f t="shared" si="166"/>
        <v>2.9999999999999574</v>
      </c>
      <c r="I428" s="59">
        <f t="shared" si="167"/>
        <v>1</v>
      </c>
      <c r="J428" s="60">
        <f t="shared" si="168"/>
        <v>3.4999999999999587</v>
      </c>
      <c r="K428" s="104">
        <f t="shared" si="148"/>
        <v>10.499999999999726</v>
      </c>
      <c r="L428" s="49">
        <f t="shared" si="149"/>
        <v>2.5522994920306451E+25</v>
      </c>
      <c r="M428" s="46">
        <f t="shared" si="162"/>
        <v>84.400000000000034</v>
      </c>
      <c r="N428" s="50">
        <v>422</v>
      </c>
      <c r="Q428" s="51"/>
      <c r="R428" s="62"/>
      <c r="S428" s="70"/>
    </row>
    <row r="429" spans="1:19">
      <c r="A429" s="46">
        <v>8192</v>
      </c>
      <c r="B429" s="46">
        <f t="shared" si="146"/>
        <v>14.1</v>
      </c>
      <c r="C429" s="83">
        <f t="shared" si="163"/>
        <v>17.690000000000001</v>
      </c>
      <c r="D429" s="87"/>
      <c r="E429" s="47">
        <f t="shared" si="144"/>
        <v>185.74499999999517</v>
      </c>
      <c r="F429" s="59">
        <f t="shared" si="164"/>
        <v>0.50000000000000033</v>
      </c>
      <c r="G429" s="59">
        <f t="shared" si="165"/>
        <v>5.9999999999999147</v>
      </c>
      <c r="H429" s="59">
        <f t="shared" si="166"/>
        <v>2.9999999999999574</v>
      </c>
      <c r="I429" s="59">
        <f t="shared" si="167"/>
        <v>1</v>
      </c>
      <c r="J429" s="60">
        <f t="shared" si="168"/>
        <v>3.4999999999999587</v>
      </c>
      <c r="K429" s="104">
        <f t="shared" si="148"/>
        <v>10.499999999999726</v>
      </c>
      <c r="L429" s="49">
        <f t="shared" si="149"/>
        <v>2.9318222279553705E+25</v>
      </c>
      <c r="M429" s="46">
        <f t="shared" si="162"/>
        <v>84.600000000000037</v>
      </c>
      <c r="N429" s="50">
        <v>423</v>
      </c>
      <c r="Q429" s="51"/>
      <c r="R429" s="62"/>
      <c r="S429" s="70"/>
    </row>
    <row r="430" spans="1:19">
      <c r="A430" s="46">
        <v>8192</v>
      </c>
      <c r="B430" s="46">
        <f t="shared" si="146"/>
        <v>14.133333333333333</v>
      </c>
      <c r="C430" s="83">
        <f t="shared" si="163"/>
        <v>17.690000000000001</v>
      </c>
      <c r="D430" s="87"/>
      <c r="E430" s="47">
        <f t="shared" si="144"/>
        <v>185.74499999999517</v>
      </c>
      <c r="F430" s="59">
        <f t="shared" si="164"/>
        <v>0.50000000000000033</v>
      </c>
      <c r="G430" s="59">
        <f t="shared" si="165"/>
        <v>5.9999999999999147</v>
      </c>
      <c r="H430" s="59">
        <f t="shared" si="166"/>
        <v>2.9999999999999574</v>
      </c>
      <c r="I430" s="59">
        <f t="shared" si="167"/>
        <v>1</v>
      </c>
      <c r="J430" s="60">
        <f t="shared" si="168"/>
        <v>3.4999999999999587</v>
      </c>
      <c r="K430" s="104">
        <f t="shared" si="148"/>
        <v>10.499999999999726</v>
      </c>
      <c r="L430" s="49">
        <f t="shared" si="149"/>
        <v>3.3677793703960761E+25</v>
      </c>
      <c r="M430" s="46">
        <f t="shared" si="162"/>
        <v>84.80000000000004</v>
      </c>
      <c r="N430" s="50">
        <v>424</v>
      </c>
      <c r="Q430" s="51"/>
      <c r="R430" s="62"/>
      <c r="S430" s="70"/>
    </row>
    <row r="431" spans="1:19">
      <c r="A431" s="46">
        <v>8192</v>
      </c>
      <c r="B431" s="46">
        <f t="shared" si="146"/>
        <v>14.166666666666666</v>
      </c>
      <c r="C431" s="83">
        <f t="shared" si="163"/>
        <v>17.690000000000001</v>
      </c>
      <c r="D431" s="87"/>
      <c r="E431" s="47">
        <f t="shared" si="144"/>
        <v>185.74499999999517</v>
      </c>
      <c r="F431" s="59">
        <f t="shared" si="164"/>
        <v>0.50000000000000033</v>
      </c>
      <c r="G431" s="59">
        <f t="shared" si="165"/>
        <v>5.9999999999999147</v>
      </c>
      <c r="H431" s="59">
        <f t="shared" si="166"/>
        <v>2.9999999999999574</v>
      </c>
      <c r="I431" s="59">
        <f t="shared" si="167"/>
        <v>1</v>
      </c>
      <c r="J431" s="60">
        <f t="shared" si="168"/>
        <v>3.4999999999999587</v>
      </c>
      <c r="K431" s="104">
        <f t="shared" si="148"/>
        <v>10.499999999999726</v>
      </c>
      <c r="L431" s="49">
        <f t="shared" si="149"/>
        <v>3.8685626227669233E+25</v>
      </c>
      <c r="M431" s="46">
        <f t="shared" si="162"/>
        <v>85.000000000000043</v>
      </c>
      <c r="N431" s="50">
        <v>425</v>
      </c>
      <c r="Q431" s="51"/>
      <c r="R431" s="62"/>
      <c r="S431" s="70"/>
    </row>
    <row r="432" spans="1:19">
      <c r="A432" s="46">
        <v>8192</v>
      </c>
      <c r="B432" s="46">
        <f t="shared" si="146"/>
        <v>14.2</v>
      </c>
      <c r="C432" s="83">
        <f t="shared" si="163"/>
        <v>17.690000000000001</v>
      </c>
      <c r="D432" s="87"/>
      <c r="E432" s="47">
        <f t="shared" si="144"/>
        <v>185.74499999999517</v>
      </c>
      <c r="F432" s="59">
        <f t="shared" si="164"/>
        <v>0.50000000000000033</v>
      </c>
      <c r="G432" s="59">
        <f t="shared" si="165"/>
        <v>5.9999999999999147</v>
      </c>
      <c r="H432" s="59">
        <f t="shared" si="166"/>
        <v>2.9999999999999574</v>
      </c>
      <c r="I432" s="59">
        <f t="shared" si="167"/>
        <v>1</v>
      </c>
      <c r="J432" s="60">
        <f t="shared" si="168"/>
        <v>3.4999999999999587</v>
      </c>
      <c r="K432" s="104">
        <f t="shared" si="148"/>
        <v>10.499999999999726</v>
      </c>
      <c r="L432" s="49">
        <f t="shared" si="149"/>
        <v>4.4438115209753804E+25</v>
      </c>
      <c r="M432" s="46">
        <f t="shared" si="162"/>
        <v>85.200000000000045</v>
      </c>
      <c r="N432" s="50">
        <v>426</v>
      </c>
      <c r="Q432" s="51"/>
      <c r="R432" s="62"/>
      <c r="S432" s="70"/>
    </row>
    <row r="433" spans="1:19">
      <c r="A433" s="46">
        <v>8192</v>
      </c>
      <c r="B433" s="46">
        <f t="shared" si="146"/>
        <v>14.233333333333333</v>
      </c>
      <c r="C433" s="83">
        <f t="shared" si="163"/>
        <v>17.690000000000001</v>
      </c>
      <c r="D433" s="87"/>
      <c r="E433" s="47">
        <f t="shared" si="144"/>
        <v>185.74499999999517</v>
      </c>
      <c r="F433" s="59">
        <f t="shared" si="164"/>
        <v>0.50000000000000033</v>
      </c>
      <c r="G433" s="59">
        <f t="shared" si="165"/>
        <v>5.9999999999999147</v>
      </c>
      <c r="H433" s="59">
        <f t="shared" si="166"/>
        <v>2.9999999999999574</v>
      </c>
      <c r="I433" s="59">
        <f t="shared" si="167"/>
        <v>1</v>
      </c>
      <c r="J433" s="60">
        <f t="shared" si="168"/>
        <v>3.4999999999999587</v>
      </c>
      <c r="K433" s="104">
        <f t="shared" si="148"/>
        <v>10.499999999999726</v>
      </c>
      <c r="L433" s="49">
        <f t="shared" si="149"/>
        <v>5.104598984061292E+25</v>
      </c>
      <c r="M433" s="46">
        <f t="shared" si="162"/>
        <v>85.400000000000048</v>
      </c>
      <c r="N433" s="50">
        <v>427</v>
      </c>
      <c r="Q433" s="51"/>
      <c r="R433" s="62"/>
      <c r="S433" s="70"/>
    </row>
    <row r="434" spans="1:19">
      <c r="A434" s="46">
        <v>8192</v>
      </c>
      <c r="B434" s="46">
        <f t="shared" si="146"/>
        <v>14.266666666666667</v>
      </c>
      <c r="C434" s="83">
        <f t="shared" si="163"/>
        <v>17.690000000000001</v>
      </c>
      <c r="D434" s="87"/>
      <c r="E434" s="47">
        <f t="shared" si="144"/>
        <v>185.74499999999517</v>
      </c>
      <c r="F434" s="59">
        <f t="shared" si="164"/>
        <v>0.50000000000000033</v>
      </c>
      <c r="G434" s="59">
        <f t="shared" si="165"/>
        <v>5.9999999999999147</v>
      </c>
      <c r="H434" s="59">
        <f t="shared" si="166"/>
        <v>2.9999999999999574</v>
      </c>
      <c r="I434" s="59">
        <f t="shared" si="167"/>
        <v>1</v>
      </c>
      <c r="J434" s="60">
        <f t="shared" si="168"/>
        <v>3.4999999999999587</v>
      </c>
      <c r="K434" s="104">
        <f t="shared" si="148"/>
        <v>10.499999999999726</v>
      </c>
      <c r="L434" s="49">
        <f t="shared" si="149"/>
        <v>5.8636444559107427E+25</v>
      </c>
      <c r="M434" s="46">
        <f t="shared" si="162"/>
        <v>85.600000000000051</v>
      </c>
      <c r="N434" s="50">
        <v>428</v>
      </c>
      <c r="Q434" s="51"/>
      <c r="R434" s="62"/>
      <c r="S434" s="70"/>
    </row>
    <row r="435" spans="1:19">
      <c r="A435" s="46">
        <v>8192</v>
      </c>
      <c r="B435" s="46">
        <f t="shared" si="146"/>
        <v>14.3</v>
      </c>
      <c r="C435" s="83">
        <f t="shared" si="163"/>
        <v>17.690000000000001</v>
      </c>
      <c r="D435" s="87"/>
      <c r="E435" s="47">
        <f t="shared" si="144"/>
        <v>185.74499999999517</v>
      </c>
      <c r="F435" s="59">
        <f t="shared" si="164"/>
        <v>0.50000000000000033</v>
      </c>
      <c r="G435" s="59">
        <f t="shared" si="165"/>
        <v>5.9999999999999147</v>
      </c>
      <c r="H435" s="59">
        <f t="shared" si="166"/>
        <v>2.9999999999999574</v>
      </c>
      <c r="I435" s="59">
        <f t="shared" si="167"/>
        <v>1</v>
      </c>
      <c r="J435" s="60">
        <f t="shared" si="168"/>
        <v>3.4999999999999587</v>
      </c>
      <c r="K435" s="104">
        <f t="shared" si="148"/>
        <v>10.499999999999726</v>
      </c>
      <c r="L435" s="49">
        <f t="shared" si="149"/>
        <v>6.7355587407921538E+25</v>
      </c>
      <c r="M435" s="46">
        <f t="shared" si="162"/>
        <v>85.800000000000054</v>
      </c>
      <c r="N435" s="50">
        <v>429</v>
      </c>
      <c r="Q435" s="51"/>
      <c r="R435" s="62"/>
      <c r="S435" s="70"/>
    </row>
    <row r="436" spans="1:19">
      <c r="A436" s="46">
        <v>8192</v>
      </c>
      <c r="B436" s="46">
        <f t="shared" si="146"/>
        <v>14.333333333333334</v>
      </c>
      <c r="C436" s="83">
        <f t="shared" si="163"/>
        <v>17.690000000000001</v>
      </c>
      <c r="D436" s="87"/>
      <c r="E436" s="47">
        <f t="shared" si="144"/>
        <v>185.74499999999517</v>
      </c>
      <c r="F436" s="59">
        <f t="shared" si="164"/>
        <v>0.50000000000000033</v>
      </c>
      <c r="G436" s="59">
        <f t="shared" si="165"/>
        <v>5.9999999999999147</v>
      </c>
      <c r="H436" s="59">
        <f t="shared" si="166"/>
        <v>2.9999999999999574</v>
      </c>
      <c r="I436" s="59">
        <f t="shared" si="167"/>
        <v>1</v>
      </c>
      <c r="J436" s="60">
        <f t="shared" si="168"/>
        <v>3.4999999999999587</v>
      </c>
      <c r="K436" s="104">
        <f t="shared" si="148"/>
        <v>10.499999999999726</v>
      </c>
      <c r="L436" s="49">
        <f t="shared" si="149"/>
        <v>7.7371252455338483E+25</v>
      </c>
      <c r="M436" s="46">
        <f t="shared" si="162"/>
        <v>86.000000000000043</v>
      </c>
      <c r="N436" s="50">
        <v>430</v>
      </c>
      <c r="Q436" s="51"/>
      <c r="R436" s="62"/>
      <c r="S436" s="70"/>
    </row>
    <row r="437" spans="1:19">
      <c r="A437" s="46">
        <v>8192</v>
      </c>
      <c r="B437" s="46">
        <f t="shared" si="146"/>
        <v>14.366666666666667</v>
      </c>
      <c r="C437" s="83">
        <f t="shared" si="163"/>
        <v>17.690000000000001</v>
      </c>
      <c r="D437" s="87"/>
      <c r="E437" s="47">
        <f t="shared" si="144"/>
        <v>185.74499999999517</v>
      </c>
      <c r="F437" s="59">
        <f t="shared" si="164"/>
        <v>0.50000000000000033</v>
      </c>
      <c r="G437" s="59">
        <f t="shared" si="165"/>
        <v>5.9999999999999147</v>
      </c>
      <c r="H437" s="59">
        <f t="shared" si="166"/>
        <v>2.9999999999999574</v>
      </c>
      <c r="I437" s="59">
        <f t="shared" si="167"/>
        <v>1</v>
      </c>
      <c r="J437" s="60">
        <f t="shared" si="168"/>
        <v>3.4999999999999587</v>
      </c>
      <c r="K437" s="104">
        <f t="shared" si="148"/>
        <v>10.499999999999726</v>
      </c>
      <c r="L437" s="49">
        <f t="shared" si="149"/>
        <v>8.8876230419507626E+25</v>
      </c>
      <c r="M437" s="46">
        <f t="shared" si="162"/>
        <v>86.200000000000045</v>
      </c>
      <c r="N437" s="50">
        <v>431</v>
      </c>
      <c r="Q437" s="51"/>
      <c r="R437" s="62"/>
      <c r="S437" s="70"/>
    </row>
    <row r="438" spans="1:19">
      <c r="A438" s="46">
        <v>8192</v>
      </c>
      <c r="B438" s="46">
        <f t="shared" si="146"/>
        <v>14.4</v>
      </c>
      <c r="C438" s="83">
        <f t="shared" si="163"/>
        <v>17.690000000000001</v>
      </c>
      <c r="D438" s="87"/>
      <c r="E438" s="47">
        <f t="shared" si="144"/>
        <v>185.74499999999517</v>
      </c>
      <c r="F438" s="59">
        <f t="shared" si="164"/>
        <v>0.50000000000000033</v>
      </c>
      <c r="G438" s="59">
        <f t="shared" si="165"/>
        <v>5.9999999999999147</v>
      </c>
      <c r="H438" s="59">
        <f t="shared" si="166"/>
        <v>2.9999999999999574</v>
      </c>
      <c r="I438" s="59">
        <f t="shared" si="167"/>
        <v>1</v>
      </c>
      <c r="J438" s="60">
        <f t="shared" si="168"/>
        <v>3.4999999999999587</v>
      </c>
      <c r="K438" s="104">
        <f t="shared" si="148"/>
        <v>10.499999999999726</v>
      </c>
      <c r="L438" s="49">
        <f t="shared" si="149"/>
        <v>1.0209197968122586E+26</v>
      </c>
      <c r="M438" s="46">
        <f t="shared" si="162"/>
        <v>86.400000000000048</v>
      </c>
      <c r="N438" s="50">
        <v>432</v>
      </c>
      <c r="Q438" s="51"/>
      <c r="R438" s="62"/>
      <c r="S438" s="70"/>
    </row>
    <row r="439" spans="1:19">
      <c r="A439" s="46">
        <v>8192</v>
      </c>
      <c r="B439" s="46">
        <f t="shared" si="146"/>
        <v>14.433333333333334</v>
      </c>
      <c r="C439" s="83">
        <f t="shared" si="163"/>
        <v>17.690000000000001</v>
      </c>
      <c r="D439" s="87"/>
      <c r="E439" s="47">
        <f t="shared" si="144"/>
        <v>185.74499999999517</v>
      </c>
      <c r="F439" s="59">
        <f t="shared" si="164"/>
        <v>0.50000000000000033</v>
      </c>
      <c r="G439" s="59">
        <f t="shared" si="165"/>
        <v>5.9999999999999147</v>
      </c>
      <c r="H439" s="59">
        <f t="shared" si="166"/>
        <v>2.9999999999999574</v>
      </c>
      <c r="I439" s="59">
        <f t="shared" si="167"/>
        <v>1</v>
      </c>
      <c r="J439" s="60">
        <f t="shared" si="168"/>
        <v>3.4999999999999587</v>
      </c>
      <c r="K439" s="104">
        <f t="shared" si="148"/>
        <v>10.499999999999726</v>
      </c>
      <c r="L439" s="49">
        <f t="shared" si="149"/>
        <v>1.1727288911821489E+26</v>
      </c>
      <c r="M439" s="46">
        <f t="shared" si="162"/>
        <v>86.600000000000051</v>
      </c>
      <c r="N439" s="50">
        <v>433</v>
      </c>
      <c r="Q439" s="51"/>
      <c r="R439" s="62"/>
      <c r="S439" s="70"/>
    </row>
    <row r="440" spans="1:19">
      <c r="A440" s="46">
        <v>8192</v>
      </c>
      <c r="B440" s="46">
        <f t="shared" si="146"/>
        <v>14.466666666666667</v>
      </c>
      <c r="C440" s="83">
        <f t="shared" si="163"/>
        <v>17.690000000000001</v>
      </c>
      <c r="D440" s="87"/>
      <c r="E440" s="47">
        <f t="shared" si="144"/>
        <v>185.74499999999517</v>
      </c>
      <c r="F440" s="59">
        <f t="shared" si="164"/>
        <v>0.50000000000000033</v>
      </c>
      <c r="G440" s="59">
        <f t="shared" si="165"/>
        <v>5.9999999999999147</v>
      </c>
      <c r="H440" s="59">
        <f t="shared" si="166"/>
        <v>2.9999999999999574</v>
      </c>
      <c r="I440" s="59">
        <f t="shared" si="167"/>
        <v>1</v>
      </c>
      <c r="J440" s="60">
        <f t="shared" si="168"/>
        <v>3.4999999999999587</v>
      </c>
      <c r="K440" s="104">
        <f t="shared" si="148"/>
        <v>10.499999999999726</v>
      </c>
      <c r="L440" s="49">
        <f t="shared" si="149"/>
        <v>1.3471117481584315E+26</v>
      </c>
      <c r="M440" s="46">
        <f t="shared" si="162"/>
        <v>86.800000000000054</v>
      </c>
      <c r="N440" s="50">
        <v>434</v>
      </c>
      <c r="Q440" s="51"/>
      <c r="R440" s="62"/>
      <c r="S440" s="70"/>
    </row>
    <row r="441" spans="1:19">
      <c r="A441" s="46">
        <v>8192</v>
      </c>
      <c r="B441" s="46">
        <f t="shared" si="146"/>
        <v>14.5</v>
      </c>
      <c r="C441" s="83">
        <f t="shared" si="163"/>
        <v>17.690000000000001</v>
      </c>
      <c r="D441" s="87"/>
      <c r="E441" s="47">
        <f t="shared" si="144"/>
        <v>185.74499999999517</v>
      </c>
      <c r="F441" s="59">
        <f t="shared" si="164"/>
        <v>0.50000000000000033</v>
      </c>
      <c r="G441" s="59">
        <f t="shared" si="165"/>
        <v>5.9999999999999147</v>
      </c>
      <c r="H441" s="59">
        <f t="shared" si="166"/>
        <v>2.9999999999999574</v>
      </c>
      <c r="I441" s="59">
        <f t="shared" si="167"/>
        <v>1</v>
      </c>
      <c r="J441" s="60">
        <f t="shared" si="168"/>
        <v>3.4999999999999587</v>
      </c>
      <c r="K441" s="104">
        <f t="shared" si="148"/>
        <v>10.499999999999726</v>
      </c>
      <c r="L441" s="49">
        <f t="shared" si="149"/>
        <v>1.5474250491067704E+26</v>
      </c>
      <c r="M441" s="46">
        <f t="shared" si="162"/>
        <v>87.000000000000043</v>
      </c>
      <c r="N441" s="50">
        <v>435</v>
      </c>
      <c r="Q441" s="51"/>
      <c r="R441" s="62"/>
      <c r="S441" s="70"/>
    </row>
    <row r="442" spans="1:19">
      <c r="A442" s="46">
        <v>8192</v>
      </c>
      <c r="B442" s="46">
        <f t="shared" si="146"/>
        <v>14.533333333333333</v>
      </c>
      <c r="C442" s="83">
        <f t="shared" si="163"/>
        <v>17.690000000000001</v>
      </c>
      <c r="D442" s="87"/>
      <c r="E442" s="47">
        <f t="shared" si="144"/>
        <v>185.74499999999517</v>
      </c>
      <c r="F442" s="59">
        <f t="shared" si="164"/>
        <v>0.50000000000000033</v>
      </c>
      <c r="G442" s="59">
        <f t="shared" si="165"/>
        <v>5.9999999999999147</v>
      </c>
      <c r="H442" s="59">
        <f t="shared" si="166"/>
        <v>2.9999999999999574</v>
      </c>
      <c r="I442" s="59">
        <f t="shared" si="167"/>
        <v>1</v>
      </c>
      <c r="J442" s="60">
        <f t="shared" si="168"/>
        <v>3.4999999999999587</v>
      </c>
      <c r="K442" s="104">
        <f t="shared" si="148"/>
        <v>10.499999999999726</v>
      </c>
      <c r="L442" s="49">
        <f t="shared" si="149"/>
        <v>1.7775246083901532E+26</v>
      </c>
      <c r="M442" s="46">
        <f t="shared" si="162"/>
        <v>87.200000000000045</v>
      </c>
      <c r="N442" s="50">
        <v>436</v>
      </c>
      <c r="Q442" s="51"/>
      <c r="R442" s="62"/>
      <c r="S442" s="70"/>
    </row>
    <row r="443" spans="1:19">
      <c r="A443" s="46">
        <v>8192</v>
      </c>
      <c r="B443" s="46">
        <f t="shared" si="146"/>
        <v>14.566666666666666</v>
      </c>
      <c r="C443" s="83">
        <f t="shared" si="163"/>
        <v>17.690000000000001</v>
      </c>
      <c r="D443" s="87"/>
      <c r="E443" s="47">
        <f t="shared" si="144"/>
        <v>185.74499999999517</v>
      </c>
      <c r="F443" s="59">
        <f t="shared" si="164"/>
        <v>0.50000000000000033</v>
      </c>
      <c r="G443" s="59">
        <f t="shared" si="165"/>
        <v>5.9999999999999147</v>
      </c>
      <c r="H443" s="59">
        <f t="shared" si="166"/>
        <v>2.9999999999999574</v>
      </c>
      <c r="I443" s="59">
        <f t="shared" si="167"/>
        <v>1</v>
      </c>
      <c r="J443" s="60">
        <f t="shared" si="168"/>
        <v>3.4999999999999587</v>
      </c>
      <c r="K443" s="104">
        <f t="shared" si="148"/>
        <v>10.499999999999726</v>
      </c>
      <c r="L443" s="49">
        <f t="shared" si="149"/>
        <v>2.0418395936245182E+26</v>
      </c>
      <c r="M443" s="46">
        <f t="shared" si="162"/>
        <v>87.400000000000048</v>
      </c>
      <c r="N443" s="50">
        <v>437</v>
      </c>
      <c r="Q443" s="51"/>
      <c r="R443" s="62"/>
      <c r="S443" s="70"/>
    </row>
    <row r="444" spans="1:19">
      <c r="A444" s="46">
        <v>8192</v>
      </c>
      <c r="B444" s="46">
        <f t="shared" si="146"/>
        <v>14.6</v>
      </c>
      <c r="C444" s="83">
        <f t="shared" si="163"/>
        <v>17.690000000000001</v>
      </c>
      <c r="D444" s="87"/>
      <c r="E444" s="47">
        <f t="shared" si="144"/>
        <v>185.74499999999517</v>
      </c>
      <c r="F444" s="59">
        <f t="shared" si="164"/>
        <v>0.50000000000000033</v>
      </c>
      <c r="G444" s="59">
        <f t="shared" si="165"/>
        <v>5.9999999999999147</v>
      </c>
      <c r="H444" s="59">
        <f t="shared" si="166"/>
        <v>2.9999999999999574</v>
      </c>
      <c r="I444" s="59">
        <f t="shared" si="167"/>
        <v>1</v>
      </c>
      <c r="J444" s="60">
        <f t="shared" si="168"/>
        <v>3.4999999999999587</v>
      </c>
      <c r="K444" s="104">
        <f t="shared" si="148"/>
        <v>10.499999999999726</v>
      </c>
      <c r="L444" s="49">
        <f t="shared" si="149"/>
        <v>2.3454577823642981E+26</v>
      </c>
      <c r="M444" s="46">
        <f t="shared" si="162"/>
        <v>87.600000000000051</v>
      </c>
      <c r="N444" s="50">
        <v>438</v>
      </c>
      <c r="Q444" s="51"/>
      <c r="R444" s="62"/>
      <c r="S444" s="70"/>
    </row>
    <row r="445" spans="1:19">
      <c r="A445" s="46">
        <v>8192</v>
      </c>
      <c r="B445" s="46">
        <f t="shared" si="146"/>
        <v>14.633333333333333</v>
      </c>
      <c r="C445" s="83">
        <f t="shared" si="163"/>
        <v>17.690000000000001</v>
      </c>
      <c r="D445" s="87"/>
      <c r="E445" s="47">
        <f t="shared" si="144"/>
        <v>185.74499999999517</v>
      </c>
      <c r="F445" s="59">
        <f t="shared" si="164"/>
        <v>0.50000000000000033</v>
      </c>
      <c r="G445" s="59">
        <f t="shared" si="165"/>
        <v>5.9999999999999147</v>
      </c>
      <c r="H445" s="59">
        <f t="shared" si="166"/>
        <v>2.9999999999999574</v>
      </c>
      <c r="I445" s="59">
        <f t="shared" si="167"/>
        <v>1</v>
      </c>
      <c r="J445" s="60">
        <f t="shared" si="168"/>
        <v>3.4999999999999587</v>
      </c>
      <c r="K445" s="104">
        <f t="shared" si="148"/>
        <v>10.499999999999726</v>
      </c>
      <c r="L445" s="49">
        <f t="shared" si="149"/>
        <v>2.6942234963168639E+26</v>
      </c>
      <c r="M445" s="46">
        <f t="shared" si="162"/>
        <v>87.80000000000004</v>
      </c>
      <c r="N445" s="50">
        <v>439</v>
      </c>
      <c r="Q445" s="51"/>
      <c r="R445" s="62"/>
      <c r="S445" s="70"/>
    </row>
    <row r="446" spans="1:19">
      <c r="A446" s="46">
        <v>8192</v>
      </c>
      <c r="B446" s="46">
        <f t="shared" si="146"/>
        <v>14.666666666666666</v>
      </c>
      <c r="C446" s="83">
        <f t="shared" si="163"/>
        <v>17.690000000000001</v>
      </c>
      <c r="D446" s="87"/>
      <c r="E446" s="47">
        <f t="shared" si="144"/>
        <v>185.74499999999517</v>
      </c>
      <c r="F446" s="59">
        <f t="shared" si="164"/>
        <v>0.50000000000000033</v>
      </c>
      <c r="G446" s="59">
        <f t="shared" si="165"/>
        <v>5.9999999999999147</v>
      </c>
      <c r="H446" s="59">
        <f t="shared" si="166"/>
        <v>2.9999999999999574</v>
      </c>
      <c r="I446" s="59">
        <f t="shared" si="167"/>
        <v>1</v>
      </c>
      <c r="J446" s="60">
        <f t="shared" si="168"/>
        <v>3.4999999999999587</v>
      </c>
      <c r="K446" s="104">
        <f t="shared" si="148"/>
        <v>10.499999999999726</v>
      </c>
      <c r="L446" s="49">
        <f t="shared" si="149"/>
        <v>3.0948500982135421E+26</v>
      </c>
      <c r="M446" s="46">
        <f t="shared" si="162"/>
        <v>88.000000000000043</v>
      </c>
      <c r="N446" s="50">
        <v>440</v>
      </c>
      <c r="Q446" s="51"/>
      <c r="R446" s="62"/>
      <c r="S446" s="70"/>
    </row>
    <row r="447" spans="1:19">
      <c r="A447" s="46">
        <v>8192</v>
      </c>
      <c r="B447" s="46">
        <f t="shared" si="146"/>
        <v>14.7</v>
      </c>
      <c r="C447" s="83">
        <f t="shared" si="163"/>
        <v>17.690000000000001</v>
      </c>
      <c r="D447" s="87"/>
      <c r="E447" s="47">
        <f t="shared" si="144"/>
        <v>185.74499999999517</v>
      </c>
      <c r="F447" s="59">
        <f t="shared" si="164"/>
        <v>0.50000000000000033</v>
      </c>
      <c r="G447" s="59">
        <f t="shared" si="165"/>
        <v>5.9999999999999147</v>
      </c>
      <c r="H447" s="59">
        <f t="shared" si="166"/>
        <v>2.9999999999999574</v>
      </c>
      <c r="I447" s="59">
        <f t="shared" si="167"/>
        <v>1</v>
      </c>
      <c r="J447" s="60">
        <f t="shared" si="168"/>
        <v>3.4999999999999587</v>
      </c>
      <c r="K447" s="104">
        <f t="shared" si="148"/>
        <v>10.499999999999726</v>
      </c>
      <c r="L447" s="49">
        <f t="shared" si="149"/>
        <v>3.5550492167803085E+26</v>
      </c>
      <c r="M447" s="46">
        <f t="shared" si="162"/>
        <v>88.200000000000045</v>
      </c>
      <c r="N447" s="50">
        <v>441</v>
      </c>
      <c r="Q447" s="51"/>
      <c r="R447" s="62"/>
      <c r="S447" s="70"/>
    </row>
    <row r="448" spans="1:19">
      <c r="A448" s="46">
        <v>8192</v>
      </c>
      <c r="B448" s="46">
        <f t="shared" si="146"/>
        <v>14.733333333333333</v>
      </c>
      <c r="C448" s="83">
        <f t="shared" si="163"/>
        <v>17.690000000000001</v>
      </c>
      <c r="D448" s="87"/>
      <c r="E448" s="47">
        <f t="shared" si="144"/>
        <v>185.74499999999517</v>
      </c>
      <c r="F448" s="59">
        <f t="shared" si="164"/>
        <v>0.50000000000000033</v>
      </c>
      <c r="G448" s="59">
        <f t="shared" si="165"/>
        <v>5.9999999999999147</v>
      </c>
      <c r="H448" s="59">
        <f t="shared" si="166"/>
        <v>2.9999999999999574</v>
      </c>
      <c r="I448" s="59">
        <f t="shared" si="167"/>
        <v>1</v>
      </c>
      <c r="J448" s="60">
        <f t="shared" si="168"/>
        <v>3.4999999999999587</v>
      </c>
      <c r="K448" s="104">
        <f t="shared" si="148"/>
        <v>10.499999999999726</v>
      </c>
      <c r="L448" s="49">
        <f t="shared" si="149"/>
        <v>4.083679187249037E+26</v>
      </c>
      <c r="M448" s="46">
        <f t="shared" si="162"/>
        <v>88.400000000000048</v>
      </c>
      <c r="N448" s="50">
        <v>442</v>
      </c>
      <c r="Q448" s="51"/>
      <c r="R448" s="62"/>
      <c r="S448" s="70"/>
    </row>
    <row r="449" spans="1:19">
      <c r="A449" s="46">
        <v>8192</v>
      </c>
      <c r="B449" s="46">
        <f t="shared" si="146"/>
        <v>14.766666666666667</v>
      </c>
      <c r="C449" s="83">
        <f t="shared" si="163"/>
        <v>17.690000000000001</v>
      </c>
      <c r="D449" s="87"/>
      <c r="E449" s="47">
        <f t="shared" si="144"/>
        <v>185.74499999999517</v>
      </c>
      <c r="F449" s="59">
        <f t="shared" si="164"/>
        <v>0.50000000000000033</v>
      </c>
      <c r="G449" s="59">
        <f t="shared" si="165"/>
        <v>5.9999999999999147</v>
      </c>
      <c r="H449" s="59">
        <f t="shared" si="166"/>
        <v>2.9999999999999574</v>
      </c>
      <c r="I449" s="59">
        <f t="shared" si="167"/>
        <v>1</v>
      </c>
      <c r="J449" s="60">
        <f t="shared" si="168"/>
        <v>3.4999999999999587</v>
      </c>
      <c r="K449" s="104">
        <f t="shared" si="148"/>
        <v>10.499999999999726</v>
      </c>
      <c r="L449" s="49">
        <f t="shared" si="149"/>
        <v>4.6909155647285983E+26</v>
      </c>
      <c r="M449" s="46">
        <f t="shared" si="162"/>
        <v>88.600000000000037</v>
      </c>
      <c r="N449" s="50">
        <v>443</v>
      </c>
      <c r="Q449" s="51"/>
      <c r="R449" s="62"/>
      <c r="S449" s="70"/>
    </row>
    <row r="450" spans="1:19">
      <c r="A450" s="46">
        <v>8192</v>
      </c>
      <c r="B450" s="46">
        <f t="shared" si="146"/>
        <v>14.8</v>
      </c>
      <c r="C450" s="83">
        <f t="shared" si="163"/>
        <v>17.690000000000001</v>
      </c>
      <c r="D450" s="87"/>
      <c r="E450" s="47">
        <f t="shared" si="144"/>
        <v>185.74499999999517</v>
      </c>
      <c r="F450" s="59">
        <f t="shared" si="164"/>
        <v>0.50000000000000033</v>
      </c>
      <c r="G450" s="59">
        <f t="shared" si="165"/>
        <v>5.9999999999999147</v>
      </c>
      <c r="H450" s="59">
        <f t="shared" si="166"/>
        <v>2.9999999999999574</v>
      </c>
      <c r="I450" s="59">
        <f t="shared" si="167"/>
        <v>1</v>
      </c>
      <c r="J450" s="60">
        <f t="shared" si="168"/>
        <v>3.4999999999999587</v>
      </c>
      <c r="K450" s="104">
        <f t="shared" si="148"/>
        <v>10.499999999999726</v>
      </c>
      <c r="L450" s="49">
        <f t="shared" si="149"/>
        <v>5.3884469926337286E+26</v>
      </c>
      <c r="M450" s="46">
        <f t="shared" si="162"/>
        <v>88.80000000000004</v>
      </c>
      <c r="N450" s="50">
        <v>444</v>
      </c>
      <c r="Q450" s="51"/>
      <c r="R450" s="62"/>
      <c r="S450" s="70"/>
    </row>
    <row r="451" spans="1:19">
      <c r="A451" s="46">
        <v>8192</v>
      </c>
      <c r="B451" s="46">
        <f t="shared" si="146"/>
        <v>14.833333333333334</v>
      </c>
      <c r="C451" s="83">
        <f t="shared" si="163"/>
        <v>17.690000000000001</v>
      </c>
      <c r="D451" s="87"/>
      <c r="E451" s="47">
        <f t="shared" si="144"/>
        <v>185.74499999999517</v>
      </c>
      <c r="F451" s="59">
        <f t="shared" si="164"/>
        <v>0.50000000000000033</v>
      </c>
      <c r="G451" s="59">
        <f t="shared" si="165"/>
        <v>5.9999999999999147</v>
      </c>
      <c r="H451" s="59">
        <f t="shared" si="166"/>
        <v>2.9999999999999574</v>
      </c>
      <c r="I451" s="59">
        <f t="shared" si="167"/>
        <v>1</v>
      </c>
      <c r="J451" s="60">
        <f t="shared" si="168"/>
        <v>3.4999999999999587</v>
      </c>
      <c r="K451" s="104">
        <f t="shared" si="148"/>
        <v>10.499999999999726</v>
      </c>
      <c r="L451" s="49">
        <f t="shared" si="149"/>
        <v>6.1897001964270842E+26</v>
      </c>
      <c r="M451" s="46">
        <f t="shared" si="162"/>
        <v>89.000000000000043</v>
      </c>
      <c r="N451" s="50">
        <v>445</v>
      </c>
      <c r="Q451" s="51"/>
      <c r="R451" s="62"/>
      <c r="S451" s="70"/>
    </row>
    <row r="452" spans="1:19">
      <c r="A452" s="46">
        <v>8192</v>
      </c>
      <c r="B452" s="46">
        <f t="shared" si="146"/>
        <v>14.866666666666667</v>
      </c>
      <c r="C452" s="83">
        <f t="shared" si="163"/>
        <v>17.690000000000001</v>
      </c>
      <c r="D452" s="87"/>
      <c r="E452" s="47">
        <f t="shared" si="144"/>
        <v>185.74499999999517</v>
      </c>
      <c r="F452" s="59">
        <f t="shared" si="164"/>
        <v>0.50000000000000033</v>
      </c>
      <c r="G452" s="59">
        <f t="shared" si="165"/>
        <v>5.9999999999999147</v>
      </c>
      <c r="H452" s="59">
        <f t="shared" si="166"/>
        <v>2.9999999999999574</v>
      </c>
      <c r="I452" s="59">
        <f t="shared" si="167"/>
        <v>1</v>
      </c>
      <c r="J452" s="60">
        <f t="shared" si="168"/>
        <v>3.4999999999999587</v>
      </c>
      <c r="K452" s="104">
        <f t="shared" si="148"/>
        <v>10.499999999999726</v>
      </c>
      <c r="L452" s="49">
        <f t="shared" si="149"/>
        <v>7.1100984335606169E+26</v>
      </c>
      <c r="M452" s="46">
        <f t="shared" si="162"/>
        <v>89.200000000000045</v>
      </c>
      <c r="N452" s="50">
        <v>446</v>
      </c>
      <c r="Q452" s="51"/>
      <c r="R452" s="62"/>
      <c r="S452" s="70"/>
    </row>
    <row r="453" spans="1:19">
      <c r="A453" s="46">
        <v>8192</v>
      </c>
      <c r="B453" s="46">
        <f t="shared" si="146"/>
        <v>14.9</v>
      </c>
      <c r="C453" s="83">
        <f t="shared" si="163"/>
        <v>17.690000000000001</v>
      </c>
      <c r="D453" s="87"/>
      <c r="E453" s="47">
        <f t="shared" si="144"/>
        <v>185.74499999999517</v>
      </c>
      <c r="F453" s="59">
        <f t="shared" si="164"/>
        <v>0.50000000000000033</v>
      </c>
      <c r="G453" s="59">
        <f t="shared" si="165"/>
        <v>5.9999999999999147</v>
      </c>
      <c r="H453" s="59">
        <f t="shared" si="166"/>
        <v>2.9999999999999574</v>
      </c>
      <c r="I453" s="59">
        <f t="shared" si="167"/>
        <v>1</v>
      </c>
      <c r="J453" s="60">
        <f t="shared" si="168"/>
        <v>3.4999999999999587</v>
      </c>
      <c r="K453" s="104">
        <f t="shared" si="148"/>
        <v>10.499999999999726</v>
      </c>
      <c r="L453" s="49">
        <f t="shared" si="149"/>
        <v>8.1673583744980781E+26</v>
      </c>
      <c r="M453" s="46">
        <f t="shared" si="162"/>
        <v>89.400000000000048</v>
      </c>
      <c r="N453" s="50">
        <v>447</v>
      </c>
      <c r="Q453" s="51"/>
      <c r="R453" s="62"/>
      <c r="S453" s="70"/>
    </row>
    <row r="454" spans="1:19">
      <c r="A454" s="46">
        <v>8192</v>
      </c>
      <c r="B454" s="46">
        <f t="shared" si="146"/>
        <v>14.933333333333334</v>
      </c>
      <c r="C454" s="83">
        <f t="shared" si="163"/>
        <v>17.690000000000001</v>
      </c>
      <c r="D454" s="87"/>
      <c r="E454" s="47">
        <f t="shared" ref="E454:E517" si="169">C454*K454*1</f>
        <v>185.74499999999517</v>
      </c>
      <c r="F454" s="59">
        <f t="shared" si="164"/>
        <v>0.50000000000000033</v>
      </c>
      <c r="G454" s="59">
        <f t="shared" si="165"/>
        <v>5.9999999999999147</v>
      </c>
      <c r="H454" s="59">
        <f t="shared" si="166"/>
        <v>2.9999999999999574</v>
      </c>
      <c r="I454" s="59">
        <f t="shared" si="167"/>
        <v>1</v>
      </c>
      <c r="J454" s="60">
        <f t="shared" si="168"/>
        <v>3.4999999999999587</v>
      </c>
      <c r="K454" s="104">
        <f t="shared" si="148"/>
        <v>10.499999999999726</v>
      </c>
      <c r="L454" s="49">
        <f t="shared" si="149"/>
        <v>9.3818311294572007E+26</v>
      </c>
      <c r="M454" s="46">
        <f t="shared" si="162"/>
        <v>89.600000000000051</v>
      </c>
      <c r="N454" s="50">
        <v>448</v>
      </c>
      <c r="Q454" s="51"/>
      <c r="R454" s="62"/>
      <c r="S454" s="70"/>
    </row>
    <row r="455" spans="1:19">
      <c r="A455" s="46">
        <v>8192</v>
      </c>
      <c r="B455" s="46">
        <f t="shared" ref="B455:B518" si="170">N455/30</f>
        <v>14.966666666666667</v>
      </c>
      <c r="C455" s="83">
        <f t="shared" si="163"/>
        <v>17.690000000000001</v>
      </c>
      <c r="D455" s="87"/>
      <c r="E455" s="47">
        <f t="shared" si="169"/>
        <v>185.74499999999517</v>
      </c>
      <c r="F455" s="59">
        <f t="shared" si="164"/>
        <v>0.50000000000000033</v>
      </c>
      <c r="G455" s="59">
        <f t="shared" si="165"/>
        <v>5.9999999999999147</v>
      </c>
      <c r="H455" s="59">
        <f t="shared" si="166"/>
        <v>2.9999999999999574</v>
      </c>
      <c r="I455" s="59">
        <f t="shared" si="167"/>
        <v>1</v>
      </c>
      <c r="J455" s="60">
        <f t="shared" si="168"/>
        <v>3.4999999999999587</v>
      </c>
      <c r="K455" s="104">
        <f t="shared" ref="K455:K518" si="171">J455*H455*I455</f>
        <v>10.499999999999726</v>
      </c>
      <c r="L455" s="49">
        <f t="shared" ref="L455:L518" si="172">POWER($M$1,N455)</f>
        <v>1.0776893985267463E+27</v>
      </c>
      <c r="M455" s="46">
        <f t="shared" si="162"/>
        <v>89.800000000000054</v>
      </c>
      <c r="N455" s="50">
        <v>449</v>
      </c>
      <c r="Q455" s="51"/>
      <c r="R455" s="62"/>
      <c r="S455" s="70"/>
    </row>
    <row r="456" spans="1:19">
      <c r="A456" s="46">
        <v>8192</v>
      </c>
      <c r="B456" s="46">
        <f t="shared" si="170"/>
        <v>15</v>
      </c>
      <c r="C456" s="83">
        <f t="shared" si="163"/>
        <v>17.690000000000001</v>
      </c>
      <c r="D456" s="87"/>
      <c r="E456" s="47">
        <f t="shared" si="169"/>
        <v>185.74499999999517</v>
      </c>
      <c r="F456" s="59">
        <f t="shared" si="164"/>
        <v>0.50000000000000033</v>
      </c>
      <c r="G456" s="59">
        <f t="shared" si="165"/>
        <v>5.9999999999999147</v>
      </c>
      <c r="H456" s="59">
        <f t="shared" si="166"/>
        <v>2.9999999999999574</v>
      </c>
      <c r="I456" s="59">
        <f t="shared" si="167"/>
        <v>1</v>
      </c>
      <c r="J456" s="60">
        <f t="shared" si="168"/>
        <v>3.4999999999999587</v>
      </c>
      <c r="K456" s="104">
        <f t="shared" si="171"/>
        <v>10.499999999999726</v>
      </c>
      <c r="L456" s="49">
        <f t="shared" si="172"/>
        <v>1.2379400392854177E+27</v>
      </c>
      <c r="M456" s="46">
        <f t="shared" ref="M456:M519" si="173">LOG(L456,2)</f>
        <v>90.000000000000057</v>
      </c>
      <c r="N456" s="50">
        <v>450</v>
      </c>
      <c r="Q456" s="51"/>
      <c r="R456" s="62"/>
      <c r="S456" s="70"/>
    </row>
    <row r="457" spans="1:19">
      <c r="A457" s="46">
        <v>8192</v>
      </c>
      <c r="B457" s="46">
        <f t="shared" si="170"/>
        <v>15.033333333333333</v>
      </c>
      <c r="C457" s="83">
        <f t="shared" si="163"/>
        <v>17.690000000000001</v>
      </c>
      <c r="D457" s="87"/>
      <c r="E457" s="47">
        <f t="shared" si="169"/>
        <v>185.74499999999517</v>
      </c>
      <c r="F457" s="59">
        <f t="shared" si="164"/>
        <v>0.50000000000000033</v>
      </c>
      <c r="G457" s="59">
        <f t="shared" si="165"/>
        <v>5.9999999999999147</v>
      </c>
      <c r="H457" s="59">
        <f t="shared" si="166"/>
        <v>2.9999999999999574</v>
      </c>
      <c r="I457" s="59">
        <f t="shared" si="167"/>
        <v>1</v>
      </c>
      <c r="J457" s="60">
        <f t="shared" si="168"/>
        <v>3.4999999999999587</v>
      </c>
      <c r="K457" s="104">
        <f t="shared" si="171"/>
        <v>10.499999999999726</v>
      </c>
      <c r="L457" s="49">
        <f t="shared" si="172"/>
        <v>1.4220196867121242E+27</v>
      </c>
      <c r="M457" s="46">
        <f t="shared" si="173"/>
        <v>90.200000000000045</v>
      </c>
      <c r="N457" s="50">
        <v>451</v>
      </c>
      <c r="Q457" s="51"/>
      <c r="R457" s="62"/>
      <c r="S457" s="70"/>
    </row>
    <row r="458" spans="1:19">
      <c r="A458" s="46">
        <v>8192</v>
      </c>
      <c r="B458" s="46">
        <f t="shared" si="170"/>
        <v>15.066666666666666</v>
      </c>
      <c r="C458" s="83">
        <f t="shared" si="163"/>
        <v>17.690000000000001</v>
      </c>
      <c r="D458" s="87"/>
      <c r="E458" s="47">
        <f t="shared" si="169"/>
        <v>185.74499999999517</v>
      </c>
      <c r="F458" s="59">
        <f t="shared" si="164"/>
        <v>0.50000000000000033</v>
      </c>
      <c r="G458" s="59">
        <f t="shared" si="165"/>
        <v>5.9999999999999147</v>
      </c>
      <c r="H458" s="59">
        <f t="shared" si="166"/>
        <v>2.9999999999999574</v>
      </c>
      <c r="I458" s="59">
        <f t="shared" si="167"/>
        <v>1</v>
      </c>
      <c r="J458" s="60">
        <f t="shared" si="168"/>
        <v>3.4999999999999587</v>
      </c>
      <c r="K458" s="104">
        <f t="shared" si="171"/>
        <v>10.499999999999726</v>
      </c>
      <c r="L458" s="49">
        <f t="shared" si="172"/>
        <v>1.6334716748996162E+27</v>
      </c>
      <c r="M458" s="46">
        <f t="shared" si="173"/>
        <v>90.400000000000048</v>
      </c>
      <c r="N458" s="50">
        <v>452</v>
      </c>
      <c r="Q458" s="51"/>
      <c r="R458" s="62"/>
      <c r="S458" s="70"/>
    </row>
    <row r="459" spans="1:19">
      <c r="A459" s="46">
        <v>8192</v>
      </c>
      <c r="B459" s="46">
        <f t="shared" si="170"/>
        <v>15.1</v>
      </c>
      <c r="C459" s="83">
        <f t="shared" si="163"/>
        <v>17.690000000000001</v>
      </c>
      <c r="D459" s="87"/>
      <c r="E459" s="47">
        <f t="shared" si="169"/>
        <v>185.74499999999517</v>
      </c>
      <c r="F459" s="59">
        <f t="shared" si="164"/>
        <v>0.50000000000000033</v>
      </c>
      <c r="G459" s="59">
        <f t="shared" si="165"/>
        <v>5.9999999999999147</v>
      </c>
      <c r="H459" s="59">
        <f t="shared" si="166"/>
        <v>2.9999999999999574</v>
      </c>
      <c r="I459" s="59">
        <f t="shared" si="167"/>
        <v>1</v>
      </c>
      <c r="J459" s="60">
        <f t="shared" si="168"/>
        <v>3.4999999999999587</v>
      </c>
      <c r="K459" s="104">
        <f t="shared" si="171"/>
        <v>10.499999999999726</v>
      </c>
      <c r="L459" s="49">
        <f t="shared" si="172"/>
        <v>1.8763662258914404E+27</v>
      </c>
      <c r="M459" s="46">
        <f t="shared" si="173"/>
        <v>90.600000000000051</v>
      </c>
      <c r="N459" s="50">
        <v>453</v>
      </c>
      <c r="Q459" s="51"/>
      <c r="R459" s="62"/>
      <c r="S459" s="70"/>
    </row>
    <row r="460" spans="1:19">
      <c r="A460" s="46">
        <v>8192</v>
      </c>
      <c r="B460" s="46">
        <f t="shared" si="170"/>
        <v>15.133333333333333</v>
      </c>
      <c r="C460" s="83">
        <f t="shared" si="163"/>
        <v>17.690000000000001</v>
      </c>
      <c r="D460" s="87"/>
      <c r="E460" s="47">
        <f t="shared" si="169"/>
        <v>185.74499999999517</v>
      </c>
      <c r="F460" s="59">
        <f t="shared" si="164"/>
        <v>0.50000000000000033</v>
      </c>
      <c r="G460" s="59">
        <f t="shared" si="165"/>
        <v>5.9999999999999147</v>
      </c>
      <c r="H460" s="59">
        <f t="shared" si="166"/>
        <v>2.9999999999999574</v>
      </c>
      <c r="I460" s="59">
        <f t="shared" si="167"/>
        <v>1</v>
      </c>
      <c r="J460" s="60">
        <f t="shared" si="168"/>
        <v>3.4999999999999587</v>
      </c>
      <c r="K460" s="104">
        <f t="shared" si="171"/>
        <v>10.499999999999726</v>
      </c>
      <c r="L460" s="49">
        <f t="shared" si="172"/>
        <v>2.1553787970534931E+27</v>
      </c>
      <c r="M460" s="46">
        <f t="shared" si="173"/>
        <v>90.800000000000054</v>
      </c>
      <c r="N460" s="50">
        <v>454</v>
      </c>
      <c r="Q460" s="51"/>
      <c r="R460" s="62"/>
      <c r="S460" s="70"/>
    </row>
    <row r="461" spans="1:19">
      <c r="A461" s="46">
        <v>8192</v>
      </c>
      <c r="B461" s="46">
        <f t="shared" si="170"/>
        <v>15.166666666666666</v>
      </c>
      <c r="C461" s="83">
        <f t="shared" si="163"/>
        <v>17.690000000000001</v>
      </c>
      <c r="D461" s="87"/>
      <c r="E461" s="47">
        <f t="shared" si="169"/>
        <v>185.74499999999517</v>
      </c>
      <c r="F461" s="59">
        <f t="shared" si="164"/>
        <v>0.50000000000000033</v>
      </c>
      <c r="G461" s="59">
        <f t="shared" si="165"/>
        <v>5.9999999999999147</v>
      </c>
      <c r="H461" s="59">
        <f t="shared" si="166"/>
        <v>2.9999999999999574</v>
      </c>
      <c r="I461" s="59">
        <f t="shared" si="167"/>
        <v>1</v>
      </c>
      <c r="J461" s="60">
        <f t="shared" si="168"/>
        <v>3.4999999999999587</v>
      </c>
      <c r="K461" s="104">
        <f t="shared" si="171"/>
        <v>10.499999999999726</v>
      </c>
      <c r="L461" s="49">
        <f t="shared" si="172"/>
        <v>2.4758800785708359E+27</v>
      </c>
      <c r="M461" s="46">
        <f t="shared" si="173"/>
        <v>91.000000000000043</v>
      </c>
      <c r="N461" s="50">
        <v>455</v>
      </c>
      <c r="Q461" s="51"/>
      <c r="R461" s="62"/>
      <c r="S461" s="70"/>
    </row>
    <row r="462" spans="1:19">
      <c r="A462" s="46">
        <v>8192</v>
      </c>
      <c r="B462" s="46">
        <f t="shared" si="170"/>
        <v>15.2</v>
      </c>
      <c r="C462" s="83">
        <f t="shared" si="163"/>
        <v>17.690000000000001</v>
      </c>
      <c r="D462" s="87"/>
      <c r="E462" s="47">
        <f t="shared" si="169"/>
        <v>185.74499999999517</v>
      </c>
      <c r="F462" s="59">
        <f t="shared" si="164"/>
        <v>0.50000000000000033</v>
      </c>
      <c r="G462" s="59">
        <f t="shared" si="165"/>
        <v>5.9999999999999147</v>
      </c>
      <c r="H462" s="59">
        <f t="shared" si="166"/>
        <v>2.9999999999999574</v>
      </c>
      <c r="I462" s="59">
        <f t="shared" si="167"/>
        <v>1</v>
      </c>
      <c r="J462" s="60">
        <f t="shared" si="168"/>
        <v>3.4999999999999587</v>
      </c>
      <c r="K462" s="104">
        <f t="shared" si="171"/>
        <v>10.499999999999726</v>
      </c>
      <c r="L462" s="49">
        <f t="shared" si="172"/>
        <v>2.844039373424249E+27</v>
      </c>
      <c r="M462" s="46">
        <f t="shared" si="173"/>
        <v>91.200000000000045</v>
      </c>
      <c r="N462" s="50">
        <v>456</v>
      </c>
      <c r="Q462" s="51"/>
      <c r="R462" s="62"/>
      <c r="S462" s="70"/>
    </row>
    <row r="463" spans="1:19">
      <c r="A463" s="46">
        <v>8192</v>
      </c>
      <c r="B463" s="46">
        <f t="shared" si="170"/>
        <v>15.233333333333333</v>
      </c>
      <c r="C463" s="83">
        <f t="shared" si="163"/>
        <v>17.690000000000001</v>
      </c>
      <c r="D463" s="87"/>
      <c r="E463" s="47">
        <f t="shared" si="169"/>
        <v>185.74499999999517</v>
      </c>
      <c r="F463" s="59">
        <f t="shared" si="164"/>
        <v>0.50000000000000033</v>
      </c>
      <c r="G463" s="59">
        <f t="shared" si="165"/>
        <v>5.9999999999999147</v>
      </c>
      <c r="H463" s="59">
        <f t="shared" si="166"/>
        <v>2.9999999999999574</v>
      </c>
      <c r="I463" s="59">
        <f t="shared" si="167"/>
        <v>1</v>
      </c>
      <c r="J463" s="60">
        <f t="shared" si="168"/>
        <v>3.4999999999999587</v>
      </c>
      <c r="K463" s="104">
        <f t="shared" si="171"/>
        <v>10.499999999999726</v>
      </c>
      <c r="L463" s="49">
        <f t="shared" si="172"/>
        <v>3.2669433497992334E+27</v>
      </c>
      <c r="M463" s="46">
        <f t="shared" si="173"/>
        <v>91.400000000000048</v>
      </c>
      <c r="N463" s="50">
        <v>457</v>
      </c>
      <c r="Q463" s="51"/>
      <c r="R463" s="62"/>
      <c r="S463" s="70"/>
    </row>
    <row r="464" spans="1:19">
      <c r="A464" s="46">
        <v>8192</v>
      </c>
      <c r="B464" s="46">
        <f t="shared" si="170"/>
        <v>15.266666666666667</v>
      </c>
      <c r="C464" s="83">
        <f t="shared" si="163"/>
        <v>17.690000000000001</v>
      </c>
      <c r="D464" s="87"/>
      <c r="E464" s="47">
        <f t="shared" si="169"/>
        <v>185.74499999999517</v>
      </c>
      <c r="F464" s="59">
        <f t="shared" si="164"/>
        <v>0.50000000000000033</v>
      </c>
      <c r="G464" s="59">
        <f t="shared" si="165"/>
        <v>5.9999999999999147</v>
      </c>
      <c r="H464" s="59">
        <f t="shared" si="166"/>
        <v>2.9999999999999574</v>
      </c>
      <c r="I464" s="59">
        <f t="shared" si="167"/>
        <v>1</v>
      </c>
      <c r="J464" s="60">
        <f t="shared" si="168"/>
        <v>3.4999999999999587</v>
      </c>
      <c r="K464" s="104">
        <f t="shared" si="171"/>
        <v>10.499999999999726</v>
      </c>
      <c r="L464" s="49">
        <f t="shared" si="172"/>
        <v>3.752732451782883E+27</v>
      </c>
      <c r="M464" s="46">
        <f t="shared" si="173"/>
        <v>91.600000000000051</v>
      </c>
      <c r="N464" s="50">
        <v>458</v>
      </c>
      <c r="Q464" s="51"/>
      <c r="R464" s="62"/>
      <c r="S464" s="70"/>
    </row>
    <row r="465" spans="1:19">
      <c r="A465" s="46">
        <v>8192</v>
      </c>
      <c r="B465" s="46">
        <f t="shared" si="170"/>
        <v>15.3</v>
      </c>
      <c r="C465" s="83">
        <f t="shared" si="163"/>
        <v>17.690000000000001</v>
      </c>
      <c r="D465" s="87"/>
      <c r="E465" s="47">
        <f t="shared" si="169"/>
        <v>185.74499999999517</v>
      </c>
      <c r="F465" s="59">
        <f t="shared" si="164"/>
        <v>0.50000000000000033</v>
      </c>
      <c r="G465" s="59">
        <f t="shared" si="165"/>
        <v>5.9999999999999147</v>
      </c>
      <c r="H465" s="59">
        <f t="shared" si="166"/>
        <v>2.9999999999999574</v>
      </c>
      <c r="I465" s="59">
        <f t="shared" si="167"/>
        <v>1</v>
      </c>
      <c r="J465" s="60">
        <f t="shared" si="168"/>
        <v>3.4999999999999587</v>
      </c>
      <c r="K465" s="104">
        <f t="shared" si="171"/>
        <v>10.499999999999726</v>
      </c>
      <c r="L465" s="49">
        <f t="shared" si="172"/>
        <v>4.3107575941069867E+27</v>
      </c>
      <c r="M465" s="46">
        <f t="shared" si="173"/>
        <v>91.80000000000004</v>
      </c>
      <c r="N465" s="50">
        <v>459</v>
      </c>
      <c r="Q465" s="51"/>
      <c r="R465" s="62"/>
      <c r="S465" s="70"/>
    </row>
    <row r="466" spans="1:19">
      <c r="A466" s="46">
        <v>8192</v>
      </c>
      <c r="B466" s="46">
        <f t="shared" si="170"/>
        <v>15.333333333333334</v>
      </c>
      <c r="C466" s="83">
        <f t="shared" si="163"/>
        <v>17.690000000000001</v>
      </c>
      <c r="D466" s="87"/>
      <c r="E466" s="47">
        <f t="shared" si="169"/>
        <v>185.74499999999517</v>
      </c>
      <c r="F466" s="59">
        <f t="shared" si="164"/>
        <v>0.50000000000000033</v>
      </c>
      <c r="G466" s="59">
        <f t="shared" si="165"/>
        <v>5.9999999999999147</v>
      </c>
      <c r="H466" s="59">
        <f t="shared" si="166"/>
        <v>2.9999999999999574</v>
      </c>
      <c r="I466" s="59">
        <f t="shared" si="167"/>
        <v>1</v>
      </c>
      <c r="J466" s="60">
        <f t="shared" si="168"/>
        <v>3.4999999999999587</v>
      </c>
      <c r="K466" s="104">
        <f t="shared" si="171"/>
        <v>10.499999999999726</v>
      </c>
      <c r="L466" s="49">
        <f t="shared" si="172"/>
        <v>4.9517601571416728E+27</v>
      </c>
      <c r="M466" s="46">
        <f t="shared" si="173"/>
        <v>92.000000000000043</v>
      </c>
      <c r="N466" s="50">
        <v>460</v>
      </c>
      <c r="Q466" s="51"/>
      <c r="R466" s="62"/>
      <c r="S466" s="70"/>
    </row>
    <row r="467" spans="1:19">
      <c r="A467" s="46">
        <v>8192</v>
      </c>
      <c r="B467" s="46">
        <f t="shared" si="170"/>
        <v>15.366666666666667</v>
      </c>
      <c r="C467" s="83">
        <f t="shared" si="163"/>
        <v>17.690000000000001</v>
      </c>
      <c r="D467" s="87"/>
      <c r="E467" s="47">
        <f t="shared" si="169"/>
        <v>185.74499999999517</v>
      </c>
      <c r="F467" s="59">
        <f t="shared" si="164"/>
        <v>0.50000000000000033</v>
      </c>
      <c r="G467" s="59">
        <f t="shared" si="165"/>
        <v>5.9999999999999147</v>
      </c>
      <c r="H467" s="59">
        <f t="shared" si="166"/>
        <v>2.9999999999999574</v>
      </c>
      <c r="I467" s="59">
        <f t="shared" si="167"/>
        <v>1</v>
      </c>
      <c r="J467" s="60">
        <f t="shared" si="168"/>
        <v>3.4999999999999587</v>
      </c>
      <c r="K467" s="104">
        <f t="shared" si="171"/>
        <v>10.499999999999726</v>
      </c>
      <c r="L467" s="49">
        <f t="shared" si="172"/>
        <v>5.6880787468485001E+27</v>
      </c>
      <c r="M467" s="46">
        <f t="shared" si="173"/>
        <v>92.200000000000045</v>
      </c>
      <c r="N467" s="50">
        <v>461</v>
      </c>
      <c r="Q467" s="51"/>
      <c r="R467" s="62"/>
      <c r="S467" s="70"/>
    </row>
    <row r="468" spans="1:19">
      <c r="A468" s="46">
        <v>8192</v>
      </c>
      <c r="B468" s="46">
        <f t="shared" si="170"/>
        <v>15.4</v>
      </c>
      <c r="C468" s="83">
        <f t="shared" si="163"/>
        <v>17.690000000000001</v>
      </c>
      <c r="D468" s="87"/>
      <c r="E468" s="47">
        <f t="shared" si="169"/>
        <v>185.74499999999517</v>
      </c>
      <c r="F468" s="59">
        <f t="shared" si="164"/>
        <v>0.50000000000000033</v>
      </c>
      <c r="G468" s="59">
        <f t="shared" si="165"/>
        <v>5.9999999999999147</v>
      </c>
      <c r="H468" s="59">
        <f t="shared" si="166"/>
        <v>2.9999999999999574</v>
      </c>
      <c r="I468" s="59">
        <f t="shared" si="167"/>
        <v>1</v>
      </c>
      <c r="J468" s="60">
        <f t="shared" si="168"/>
        <v>3.4999999999999587</v>
      </c>
      <c r="K468" s="104">
        <f t="shared" si="171"/>
        <v>10.499999999999726</v>
      </c>
      <c r="L468" s="49">
        <f t="shared" si="172"/>
        <v>6.533886699598468E+27</v>
      </c>
      <c r="M468" s="46">
        <f t="shared" si="173"/>
        <v>92.400000000000048</v>
      </c>
      <c r="N468" s="50">
        <v>462</v>
      </c>
      <c r="Q468" s="51"/>
      <c r="R468" s="62"/>
      <c r="S468" s="70"/>
    </row>
    <row r="469" spans="1:19">
      <c r="A469" s="46">
        <v>8192</v>
      </c>
      <c r="B469" s="46">
        <f t="shared" si="170"/>
        <v>15.433333333333334</v>
      </c>
      <c r="C469" s="83">
        <f t="shared" si="163"/>
        <v>17.690000000000001</v>
      </c>
      <c r="D469" s="87"/>
      <c r="E469" s="47">
        <f t="shared" si="169"/>
        <v>185.74499999999517</v>
      </c>
      <c r="F469" s="59">
        <f t="shared" si="164"/>
        <v>0.50000000000000033</v>
      </c>
      <c r="G469" s="59">
        <f t="shared" si="165"/>
        <v>5.9999999999999147</v>
      </c>
      <c r="H469" s="59">
        <f t="shared" si="166"/>
        <v>2.9999999999999574</v>
      </c>
      <c r="I469" s="59">
        <f t="shared" si="167"/>
        <v>1</v>
      </c>
      <c r="J469" s="60">
        <f t="shared" si="168"/>
        <v>3.4999999999999587</v>
      </c>
      <c r="K469" s="104">
        <f t="shared" si="171"/>
        <v>10.499999999999726</v>
      </c>
      <c r="L469" s="49">
        <f t="shared" si="172"/>
        <v>7.5054649035657672E+27</v>
      </c>
      <c r="M469" s="46">
        <f t="shared" si="173"/>
        <v>92.600000000000037</v>
      </c>
      <c r="N469" s="50">
        <v>463</v>
      </c>
      <c r="Q469" s="51"/>
      <c r="R469" s="62"/>
      <c r="S469" s="70"/>
    </row>
    <row r="470" spans="1:19">
      <c r="A470" s="46">
        <v>8192</v>
      </c>
      <c r="B470" s="46">
        <f t="shared" si="170"/>
        <v>15.466666666666667</v>
      </c>
      <c r="C470" s="83">
        <f t="shared" ref="C470:C533" si="174">IF(D470&gt;0,C469+D470,C469)</f>
        <v>17.690000000000001</v>
      </c>
      <c r="D470" s="87"/>
      <c r="E470" s="47">
        <f t="shared" si="169"/>
        <v>185.74499999999517</v>
      </c>
      <c r="F470" s="59">
        <f t="shared" si="164"/>
        <v>0.50000000000000033</v>
      </c>
      <c r="G470" s="59">
        <f t="shared" si="165"/>
        <v>5.9999999999999147</v>
      </c>
      <c r="H470" s="59">
        <f t="shared" si="166"/>
        <v>2.9999999999999574</v>
      </c>
      <c r="I470" s="59">
        <f t="shared" si="167"/>
        <v>1</v>
      </c>
      <c r="J470" s="60">
        <f t="shared" si="168"/>
        <v>3.4999999999999587</v>
      </c>
      <c r="K470" s="104">
        <f t="shared" si="171"/>
        <v>10.499999999999726</v>
      </c>
      <c r="L470" s="49">
        <f t="shared" si="172"/>
        <v>8.6215151882139778E+27</v>
      </c>
      <c r="M470" s="46">
        <f t="shared" si="173"/>
        <v>92.800000000000054</v>
      </c>
      <c r="N470" s="50">
        <v>464</v>
      </c>
      <c r="Q470" s="51"/>
      <c r="R470" s="62"/>
      <c r="S470" s="70"/>
    </row>
    <row r="471" spans="1:19">
      <c r="A471" s="46">
        <v>8192</v>
      </c>
      <c r="B471" s="46">
        <f t="shared" si="170"/>
        <v>15.5</v>
      </c>
      <c r="C471" s="83">
        <f t="shared" si="174"/>
        <v>17.690000000000001</v>
      </c>
      <c r="D471" s="87"/>
      <c r="E471" s="47">
        <f t="shared" si="169"/>
        <v>185.74499999999517</v>
      </c>
      <c r="F471" s="59">
        <f t="shared" si="164"/>
        <v>0.50000000000000033</v>
      </c>
      <c r="G471" s="59">
        <f t="shared" si="165"/>
        <v>5.9999999999999147</v>
      </c>
      <c r="H471" s="59">
        <f t="shared" si="166"/>
        <v>2.9999999999999574</v>
      </c>
      <c r="I471" s="59">
        <f t="shared" si="167"/>
        <v>1</v>
      </c>
      <c r="J471" s="60">
        <f t="shared" si="168"/>
        <v>3.4999999999999587</v>
      </c>
      <c r="K471" s="104">
        <f t="shared" si="171"/>
        <v>10.499999999999726</v>
      </c>
      <c r="L471" s="49">
        <f t="shared" si="172"/>
        <v>9.9035203142833501E+27</v>
      </c>
      <c r="M471" s="46">
        <f t="shared" si="173"/>
        <v>93.000000000000043</v>
      </c>
      <c r="N471" s="50">
        <v>465</v>
      </c>
      <c r="Q471" s="51"/>
      <c r="R471" s="62"/>
      <c r="S471" s="70"/>
    </row>
    <row r="472" spans="1:19">
      <c r="A472" s="46">
        <v>8192</v>
      </c>
      <c r="B472" s="46">
        <f t="shared" si="170"/>
        <v>15.533333333333333</v>
      </c>
      <c r="C472" s="83">
        <f t="shared" si="174"/>
        <v>17.690000000000001</v>
      </c>
      <c r="D472" s="87"/>
      <c r="E472" s="47">
        <f t="shared" si="169"/>
        <v>185.74499999999517</v>
      </c>
      <c r="F472" s="59">
        <f t="shared" ref="F472:F535" si="175">F471</f>
        <v>0.50000000000000033</v>
      </c>
      <c r="G472" s="59">
        <f t="shared" ref="G472:G535" si="176">G471</f>
        <v>5.9999999999999147</v>
      </c>
      <c r="H472" s="59">
        <f t="shared" ref="H472:H535" si="177">H471</f>
        <v>2.9999999999999574</v>
      </c>
      <c r="I472" s="59">
        <f t="shared" ref="I472:I535" si="178">I471</f>
        <v>1</v>
      </c>
      <c r="J472" s="60">
        <f t="shared" ref="J472:J535" si="179">J471</f>
        <v>3.4999999999999587</v>
      </c>
      <c r="K472" s="104">
        <f t="shared" si="171"/>
        <v>10.499999999999726</v>
      </c>
      <c r="L472" s="49">
        <f t="shared" si="172"/>
        <v>1.1376157493697002E+28</v>
      </c>
      <c r="M472" s="46">
        <f t="shared" si="173"/>
        <v>93.200000000000045</v>
      </c>
      <c r="N472" s="50">
        <v>466</v>
      </c>
      <c r="Q472" s="51"/>
      <c r="R472" s="62"/>
      <c r="S472" s="70"/>
    </row>
    <row r="473" spans="1:19">
      <c r="A473" s="46">
        <v>8192</v>
      </c>
      <c r="B473" s="46">
        <f t="shared" si="170"/>
        <v>15.566666666666666</v>
      </c>
      <c r="C473" s="83">
        <f t="shared" si="174"/>
        <v>17.690000000000001</v>
      </c>
      <c r="D473" s="87"/>
      <c r="E473" s="47">
        <f t="shared" si="169"/>
        <v>185.74499999999517</v>
      </c>
      <c r="F473" s="59">
        <f t="shared" si="175"/>
        <v>0.50000000000000033</v>
      </c>
      <c r="G473" s="59">
        <f t="shared" si="176"/>
        <v>5.9999999999999147</v>
      </c>
      <c r="H473" s="59">
        <f t="shared" si="177"/>
        <v>2.9999999999999574</v>
      </c>
      <c r="I473" s="59">
        <f t="shared" si="178"/>
        <v>1</v>
      </c>
      <c r="J473" s="60">
        <f t="shared" si="179"/>
        <v>3.4999999999999587</v>
      </c>
      <c r="K473" s="104">
        <f t="shared" si="171"/>
        <v>10.499999999999726</v>
      </c>
      <c r="L473" s="49">
        <f t="shared" si="172"/>
        <v>1.306777339919694E+28</v>
      </c>
      <c r="M473" s="46">
        <f t="shared" si="173"/>
        <v>93.400000000000048</v>
      </c>
      <c r="N473" s="50">
        <v>467</v>
      </c>
      <c r="Q473" s="51"/>
      <c r="R473" s="62"/>
      <c r="S473" s="70"/>
    </row>
    <row r="474" spans="1:19">
      <c r="A474" s="46">
        <v>8192</v>
      </c>
      <c r="B474" s="46">
        <f t="shared" si="170"/>
        <v>15.6</v>
      </c>
      <c r="C474" s="83">
        <f t="shared" si="174"/>
        <v>17.690000000000001</v>
      </c>
      <c r="D474" s="87"/>
      <c r="E474" s="47">
        <f t="shared" si="169"/>
        <v>185.74499999999517</v>
      </c>
      <c r="F474" s="59">
        <f t="shared" si="175"/>
        <v>0.50000000000000033</v>
      </c>
      <c r="G474" s="59">
        <f t="shared" si="176"/>
        <v>5.9999999999999147</v>
      </c>
      <c r="H474" s="59">
        <f t="shared" si="177"/>
        <v>2.9999999999999574</v>
      </c>
      <c r="I474" s="59">
        <f t="shared" si="178"/>
        <v>1</v>
      </c>
      <c r="J474" s="60">
        <f t="shared" si="179"/>
        <v>3.4999999999999587</v>
      </c>
      <c r="K474" s="104">
        <f t="shared" si="171"/>
        <v>10.499999999999726</v>
      </c>
      <c r="L474" s="49">
        <f t="shared" si="172"/>
        <v>1.5010929807131541E+28</v>
      </c>
      <c r="M474" s="46">
        <f t="shared" si="173"/>
        <v>93.600000000000051</v>
      </c>
      <c r="N474" s="50">
        <v>468</v>
      </c>
      <c r="Q474" s="51"/>
      <c r="R474" s="62"/>
      <c r="S474" s="70"/>
    </row>
    <row r="475" spans="1:19">
      <c r="A475" s="46">
        <v>8192</v>
      </c>
      <c r="B475" s="46">
        <f t="shared" si="170"/>
        <v>15.633333333333333</v>
      </c>
      <c r="C475" s="83">
        <f t="shared" si="174"/>
        <v>17.690000000000001</v>
      </c>
      <c r="D475" s="87"/>
      <c r="E475" s="47">
        <f t="shared" si="169"/>
        <v>185.74499999999517</v>
      </c>
      <c r="F475" s="59">
        <f t="shared" si="175"/>
        <v>0.50000000000000033</v>
      </c>
      <c r="G475" s="59">
        <f t="shared" si="176"/>
        <v>5.9999999999999147</v>
      </c>
      <c r="H475" s="59">
        <f t="shared" si="177"/>
        <v>2.9999999999999574</v>
      </c>
      <c r="I475" s="59">
        <f t="shared" si="178"/>
        <v>1</v>
      </c>
      <c r="J475" s="60">
        <f t="shared" si="179"/>
        <v>3.4999999999999587</v>
      </c>
      <c r="K475" s="104">
        <f t="shared" si="171"/>
        <v>10.499999999999726</v>
      </c>
      <c r="L475" s="49">
        <f t="shared" si="172"/>
        <v>1.724303037642796E+28</v>
      </c>
      <c r="M475" s="46">
        <f t="shared" si="173"/>
        <v>93.80000000000004</v>
      </c>
      <c r="N475" s="50">
        <v>469</v>
      </c>
      <c r="Q475" s="51"/>
      <c r="R475" s="62"/>
      <c r="S475" s="70"/>
    </row>
    <row r="476" spans="1:19">
      <c r="A476" s="46">
        <v>8192</v>
      </c>
      <c r="B476" s="46">
        <f t="shared" si="170"/>
        <v>15.666666666666666</v>
      </c>
      <c r="C476" s="83">
        <f t="shared" si="174"/>
        <v>17.690000000000001</v>
      </c>
      <c r="D476" s="87"/>
      <c r="E476" s="47">
        <f t="shared" si="169"/>
        <v>185.74499999999517</v>
      </c>
      <c r="F476" s="59">
        <f t="shared" si="175"/>
        <v>0.50000000000000033</v>
      </c>
      <c r="G476" s="59">
        <f t="shared" si="176"/>
        <v>5.9999999999999147</v>
      </c>
      <c r="H476" s="59">
        <f t="shared" si="177"/>
        <v>2.9999999999999574</v>
      </c>
      <c r="I476" s="59">
        <f t="shared" si="178"/>
        <v>1</v>
      </c>
      <c r="J476" s="60">
        <f t="shared" si="179"/>
        <v>3.4999999999999587</v>
      </c>
      <c r="K476" s="104">
        <f t="shared" si="171"/>
        <v>10.499999999999726</v>
      </c>
      <c r="L476" s="49">
        <f t="shared" si="172"/>
        <v>1.9807040628566705E+28</v>
      </c>
      <c r="M476" s="46">
        <f t="shared" si="173"/>
        <v>94.000000000000057</v>
      </c>
      <c r="N476" s="50">
        <v>470</v>
      </c>
      <c r="Q476" s="51"/>
      <c r="R476" s="62"/>
      <c r="S476" s="70"/>
    </row>
    <row r="477" spans="1:19">
      <c r="A477" s="46">
        <v>8192</v>
      </c>
      <c r="B477" s="46">
        <f t="shared" si="170"/>
        <v>15.7</v>
      </c>
      <c r="C477" s="83">
        <f t="shared" si="174"/>
        <v>17.690000000000001</v>
      </c>
      <c r="D477" s="87"/>
      <c r="E477" s="47">
        <f t="shared" si="169"/>
        <v>185.74499999999517</v>
      </c>
      <c r="F477" s="59">
        <f t="shared" si="175"/>
        <v>0.50000000000000033</v>
      </c>
      <c r="G477" s="59">
        <f t="shared" si="176"/>
        <v>5.9999999999999147</v>
      </c>
      <c r="H477" s="59">
        <f t="shared" si="177"/>
        <v>2.9999999999999574</v>
      </c>
      <c r="I477" s="59">
        <f t="shared" si="178"/>
        <v>1</v>
      </c>
      <c r="J477" s="60">
        <f t="shared" si="179"/>
        <v>3.4999999999999587</v>
      </c>
      <c r="K477" s="104">
        <f t="shared" si="171"/>
        <v>10.499999999999726</v>
      </c>
      <c r="L477" s="49">
        <f t="shared" si="172"/>
        <v>2.2752314987394018E+28</v>
      </c>
      <c r="M477" s="46">
        <f t="shared" si="173"/>
        <v>94.200000000000045</v>
      </c>
      <c r="N477" s="50">
        <v>471</v>
      </c>
      <c r="Q477" s="51"/>
      <c r="R477" s="62"/>
      <c r="S477" s="70"/>
    </row>
    <row r="478" spans="1:19">
      <c r="A478" s="46">
        <v>8192</v>
      </c>
      <c r="B478" s="46">
        <f t="shared" si="170"/>
        <v>15.733333333333333</v>
      </c>
      <c r="C478" s="83">
        <f t="shared" si="174"/>
        <v>17.690000000000001</v>
      </c>
      <c r="D478" s="87"/>
      <c r="E478" s="47">
        <f t="shared" si="169"/>
        <v>185.74499999999517</v>
      </c>
      <c r="F478" s="59">
        <f t="shared" si="175"/>
        <v>0.50000000000000033</v>
      </c>
      <c r="G478" s="59">
        <f t="shared" si="176"/>
        <v>5.9999999999999147</v>
      </c>
      <c r="H478" s="59">
        <f t="shared" si="177"/>
        <v>2.9999999999999574</v>
      </c>
      <c r="I478" s="59">
        <f t="shared" si="178"/>
        <v>1</v>
      </c>
      <c r="J478" s="60">
        <f t="shared" si="179"/>
        <v>3.4999999999999587</v>
      </c>
      <c r="K478" s="104">
        <f t="shared" si="171"/>
        <v>10.499999999999726</v>
      </c>
      <c r="L478" s="49">
        <f t="shared" si="172"/>
        <v>2.613554679839389E+28</v>
      </c>
      <c r="M478" s="46">
        <f t="shared" si="173"/>
        <v>94.400000000000063</v>
      </c>
      <c r="N478" s="50">
        <v>472</v>
      </c>
      <c r="Q478" s="51"/>
      <c r="R478" s="62"/>
      <c r="S478" s="70"/>
    </row>
    <row r="479" spans="1:19">
      <c r="A479" s="46">
        <v>8192</v>
      </c>
      <c r="B479" s="46">
        <f t="shared" si="170"/>
        <v>15.766666666666667</v>
      </c>
      <c r="C479" s="83">
        <f t="shared" si="174"/>
        <v>17.690000000000001</v>
      </c>
      <c r="D479" s="87"/>
      <c r="E479" s="47">
        <f t="shared" si="169"/>
        <v>185.74499999999517</v>
      </c>
      <c r="F479" s="59">
        <f t="shared" si="175"/>
        <v>0.50000000000000033</v>
      </c>
      <c r="G479" s="59">
        <f t="shared" si="176"/>
        <v>5.9999999999999147</v>
      </c>
      <c r="H479" s="59">
        <f t="shared" si="177"/>
        <v>2.9999999999999574</v>
      </c>
      <c r="I479" s="59">
        <f t="shared" si="178"/>
        <v>1</v>
      </c>
      <c r="J479" s="60">
        <f t="shared" si="179"/>
        <v>3.4999999999999587</v>
      </c>
      <c r="K479" s="104">
        <f t="shared" si="171"/>
        <v>10.499999999999726</v>
      </c>
      <c r="L479" s="49">
        <f t="shared" si="172"/>
        <v>3.0021859614263099E+28</v>
      </c>
      <c r="M479" s="46">
        <f t="shared" si="173"/>
        <v>94.600000000000051</v>
      </c>
      <c r="N479" s="50">
        <v>473</v>
      </c>
      <c r="Q479" s="51"/>
      <c r="R479" s="62"/>
      <c r="S479" s="70"/>
    </row>
    <row r="480" spans="1:19">
      <c r="A480" s="46">
        <v>8192</v>
      </c>
      <c r="B480" s="46">
        <f t="shared" si="170"/>
        <v>15.8</v>
      </c>
      <c r="C480" s="83">
        <f t="shared" si="174"/>
        <v>17.690000000000001</v>
      </c>
      <c r="D480" s="87"/>
      <c r="E480" s="47">
        <f t="shared" si="169"/>
        <v>185.74499999999517</v>
      </c>
      <c r="F480" s="59">
        <f t="shared" si="175"/>
        <v>0.50000000000000033</v>
      </c>
      <c r="G480" s="59">
        <f t="shared" si="176"/>
        <v>5.9999999999999147</v>
      </c>
      <c r="H480" s="59">
        <f t="shared" si="177"/>
        <v>2.9999999999999574</v>
      </c>
      <c r="I480" s="59">
        <f t="shared" si="178"/>
        <v>1</v>
      </c>
      <c r="J480" s="60">
        <f t="shared" si="179"/>
        <v>3.4999999999999587</v>
      </c>
      <c r="K480" s="104">
        <f t="shared" si="171"/>
        <v>10.499999999999726</v>
      </c>
      <c r="L480" s="49">
        <f t="shared" si="172"/>
        <v>3.4486060752855938E+28</v>
      </c>
      <c r="M480" s="46">
        <f t="shared" si="173"/>
        <v>94.80000000000004</v>
      </c>
      <c r="N480" s="50">
        <v>474</v>
      </c>
      <c r="Q480" s="51"/>
      <c r="R480" s="62"/>
      <c r="S480" s="70"/>
    </row>
    <row r="481" spans="1:19">
      <c r="A481" s="46">
        <v>8192</v>
      </c>
      <c r="B481" s="46">
        <f t="shared" si="170"/>
        <v>15.833333333333334</v>
      </c>
      <c r="C481" s="83">
        <f t="shared" si="174"/>
        <v>17.690000000000001</v>
      </c>
      <c r="D481" s="87"/>
      <c r="E481" s="47">
        <f t="shared" si="169"/>
        <v>185.74499999999517</v>
      </c>
      <c r="F481" s="59">
        <f t="shared" si="175"/>
        <v>0.50000000000000033</v>
      </c>
      <c r="G481" s="59">
        <f t="shared" si="176"/>
        <v>5.9999999999999147</v>
      </c>
      <c r="H481" s="59">
        <f t="shared" si="177"/>
        <v>2.9999999999999574</v>
      </c>
      <c r="I481" s="59">
        <f t="shared" si="178"/>
        <v>1</v>
      </c>
      <c r="J481" s="60">
        <f t="shared" si="179"/>
        <v>3.4999999999999587</v>
      </c>
      <c r="K481" s="104">
        <f t="shared" si="171"/>
        <v>10.499999999999726</v>
      </c>
      <c r="L481" s="49">
        <f t="shared" si="172"/>
        <v>3.9614081257133418E+28</v>
      </c>
      <c r="M481" s="46">
        <f t="shared" si="173"/>
        <v>95.000000000000057</v>
      </c>
      <c r="N481" s="50">
        <v>475</v>
      </c>
      <c r="Q481" s="51"/>
      <c r="R481" s="62"/>
      <c r="S481" s="70"/>
    </row>
    <row r="482" spans="1:19">
      <c r="A482" s="46">
        <v>8192</v>
      </c>
      <c r="B482" s="46">
        <f t="shared" si="170"/>
        <v>15.866666666666667</v>
      </c>
      <c r="C482" s="83">
        <f t="shared" si="174"/>
        <v>17.690000000000001</v>
      </c>
      <c r="D482" s="87"/>
      <c r="E482" s="47">
        <f t="shared" si="169"/>
        <v>185.74499999999517</v>
      </c>
      <c r="F482" s="59">
        <f t="shared" si="175"/>
        <v>0.50000000000000033</v>
      </c>
      <c r="G482" s="59">
        <f t="shared" si="176"/>
        <v>5.9999999999999147</v>
      </c>
      <c r="H482" s="59">
        <f t="shared" si="177"/>
        <v>2.9999999999999574</v>
      </c>
      <c r="I482" s="59">
        <f t="shared" si="178"/>
        <v>1</v>
      </c>
      <c r="J482" s="60">
        <f t="shared" si="179"/>
        <v>3.4999999999999587</v>
      </c>
      <c r="K482" s="104">
        <f t="shared" si="171"/>
        <v>10.499999999999726</v>
      </c>
      <c r="L482" s="49">
        <f t="shared" si="172"/>
        <v>4.5504629974788045E+28</v>
      </c>
      <c r="M482" s="46">
        <f t="shared" si="173"/>
        <v>95.200000000000045</v>
      </c>
      <c r="N482" s="50">
        <v>476</v>
      </c>
      <c r="Q482" s="51"/>
      <c r="R482" s="62"/>
      <c r="S482" s="70"/>
    </row>
    <row r="483" spans="1:19">
      <c r="A483" s="46">
        <v>8192</v>
      </c>
      <c r="B483" s="46">
        <f t="shared" si="170"/>
        <v>15.9</v>
      </c>
      <c r="C483" s="83">
        <f t="shared" si="174"/>
        <v>17.690000000000001</v>
      </c>
      <c r="D483" s="87"/>
      <c r="E483" s="47">
        <f t="shared" si="169"/>
        <v>185.74499999999517</v>
      </c>
      <c r="F483" s="59">
        <f t="shared" si="175"/>
        <v>0.50000000000000033</v>
      </c>
      <c r="G483" s="59">
        <f t="shared" si="176"/>
        <v>5.9999999999999147</v>
      </c>
      <c r="H483" s="59">
        <f t="shared" si="177"/>
        <v>2.9999999999999574</v>
      </c>
      <c r="I483" s="59">
        <f t="shared" si="178"/>
        <v>1</v>
      </c>
      <c r="J483" s="60">
        <f t="shared" si="179"/>
        <v>3.4999999999999587</v>
      </c>
      <c r="K483" s="104">
        <f t="shared" si="171"/>
        <v>10.499999999999726</v>
      </c>
      <c r="L483" s="49">
        <f t="shared" si="172"/>
        <v>5.2271093596787806E+28</v>
      </c>
      <c r="M483" s="46">
        <f t="shared" si="173"/>
        <v>95.400000000000063</v>
      </c>
      <c r="N483" s="50">
        <v>477</v>
      </c>
      <c r="Q483" s="51"/>
      <c r="R483" s="62"/>
      <c r="S483" s="70"/>
    </row>
    <row r="484" spans="1:19">
      <c r="A484" s="46">
        <v>8192</v>
      </c>
      <c r="B484" s="46">
        <f t="shared" si="170"/>
        <v>15.933333333333334</v>
      </c>
      <c r="C484" s="83">
        <f t="shared" si="174"/>
        <v>17.690000000000001</v>
      </c>
      <c r="D484" s="87"/>
      <c r="E484" s="47">
        <f t="shared" si="169"/>
        <v>185.74499999999517</v>
      </c>
      <c r="F484" s="59">
        <f t="shared" si="175"/>
        <v>0.50000000000000033</v>
      </c>
      <c r="G484" s="59">
        <f t="shared" si="176"/>
        <v>5.9999999999999147</v>
      </c>
      <c r="H484" s="59">
        <f t="shared" si="177"/>
        <v>2.9999999999999574</v>
      </c>
      <c r="I484" s="59">
        <f t="shared" si="178"/>
        <v>1</v>
      </c>
      <c r="J484" s="60">
        <f t="shared" si="179"/>
        <v>3.4999999999999587</v>
      </c>
      <c r="K484" s="104">
        <f t="shared" si="171"/>
        <v>10.499999999999726</v>
      </c>
      <c r="L484" s="49">
        <f t="shared" si="172"/>
        <v>6.0043719228526199E+28</v>
      </c>
      <c r="M484" s="46">
        <f t="shared" si="173"/>
        <v>95.600000000000051</v>
      </c>
      <c r="N484" s="50">
        <v>478</v>
      </c>
      <c r="Q484" s="51"/>
      <c r="R484" s="62"/>
      <c r="S484" s="70"/>
    </row>
    <row r="485" spans="1:19">
      <c r="A485" s="46">
        <v>8192</v>
      </c>
      <c r="B485" s="46">
        <f t="shared" si="170"/>
        <v>15.966666666666667</v>
      </c>
      <c r="C485" s="83">
        <f t="shared" si="174"/>
        <v>17.690000000000001</v>
      </c>
      <c r="D485" s="87"/>
      <c r="E485" s="47">
        <f t="shared" si="169"/>
        <v>185.74499999999517</v>
      </c>
      <c r="F485" s="59">
        <f t="shared" si="175"/>
        <v>0.50000000000000033</v>
      </c>
      <c r="G485" s="59">
        <f t="shared" si="176"/>
        <v>5.9999999999999147</v>
      </c>
      <c r="H485" s="59">
        <f t="shared" si="177"/>
        <v>2.9999999999999574</v>
      </c>
      <c r="I485" s="59">
        <f t="shared" si="178"/>
        <v>1</v>
      </c>
      <c r="J485" s="60">
        <f t="shared" si="179"/>
        <v>3.4999999999999587</v>
      </c>
      <c r="K485" s="104">
        <f t="shared" si="171"/>
        <v>10.499999999999726</v>
      </c>
      <c r="L485" s="49">
        <f t="shared" si="172"/>
        <v>6.8972121505711902E+28</v>
      </c>
      <c r="M485" s="46">
        <f t="shared" si="173"/>
        <v>95.80000000000004</v>
      </c>
      <c r="N485" s="50">
        <v>479</v>
      </c>
      <c r="Q485" s="51"/>
      <c r="R485" s="62"/>
      <c r="S485" s="70"/>
    </row>
    <row r="486" spans="1:19">
      <c r="A486" s="46">
        <v>8192</v>
      </c>
      <c r="B486" s="46">
        <f t="shared" si="170"/>
        <v>16</v>
      </c>
      <c r="C486" s="83">
        <f t="shared" si="174"/>
        <v>17.690000000000001</v>
      </c>
      <c r="D486" s="87"/>
      <c r="E486" s="47">
        <f t="shared" si="169"/>
        <v>185.74499999999517</v>
      </c>
      <c r="F486" s="59">
        <f t="shared" si="175"/>
        <v>0.50000000000000033</v>
      </c>
      <c r="G486" s="59">
        <f t="shared" si="176"/>
        <v>5.9999999999999147</v>
      </c>
      <c r="H486" s="59">
        <f t="shared" si="177"/>
        <v>2.9999999999999574</v>
      </c>
      <c r="I486" s="59">
        <f t="shared" si="178"/>
        <v>1</v>
      </c>
      <c r="J486" s="60">
        <f t="shared" si="179"/>
        <v>3.4999999999999587</v>
      </c>
      <c r="K486" s="104">
        <f t="shared" si="171"/>
        <v>10.499999999999726</v>
      </c>
      <c r="L486" s="49">
        <f t="shared" si="172"/>
        <v>7.9228162514266888E+28</v>
      </c>
      <c r="M486" s="46">
        <f t="shared" si="173"/>
        <v>96.000000000000057</v>
      </c>
      <c r="N486" s="50">
        <v>480</v>
      </c>
      <c r="Q486" s="51"/>
      <c r="R486" s="62"/>
      <c r="S486" s="70"/>
    </row>
    <row r="487" spans="1:19">
      <c r="A487" s="46">
        <v>8192</v>
      </c>
      <c r="B487" s="46">
        <f t="shared" si="170"/>
        <v>16.033333333333335</v>
      </c>
      <c r="C487" s="83">
        <f t="shared" si="174"/>
        <v>17.690000000000001</v>
      </c>
      <c r="D487" s="87"/>
      <c r="E487" s="47">
        <f t="shared" si="169"/>
        <v>185.74499999999517</v>
      </c>
      <c r="F487" s="59">
        <f t="shared" si="175"/>
        <v>0.50000000000000033</v>
      </c>
      <c r="G487" s="59">
        <f t="shared" si="176"/>
        <v>5.9999999999999147</v>
      </c>
      <c r="H487" s="59">
        <f t="shared" si="177"/>
        <v>2.9999999999999574</v>
      </c>
      <c r="I487" s="59">
        <f t="shared" si="178"/>
        <v>1</v>
      </c>
      <c r="J487" s="60">
        <f t="shared" si="179"/>
        <v>3.4999999999999587</v>
      </c>
      <c r="K487" s="104">
        <f t="shared" si="171"/>
        <v>10.499999999999726</v>
      </c>
      <c r="L487" s="49">
        <f t="shared" si="172"/>
        <v>9.1009259949576143E+28</v>
      </c>
      <c r="M487" s="46">
        <f t="shared" si="173"/>
        <v>96.200000000000045</v>
      </c>
      <c r="N487" s="50">
        <v>481</v>
      </c>
      <c r="Q487" s="51"/>
      <c r="R487" s="62"/>
      <c r="S487" s="70"/>
    </row>
    <row r="488" spans="1:19">
      <c r="A488" s="46">
        <v>8192</v>
      </c>
      <c r="B488" s="46">
        <f t="shared" si="170"/>
        <v>16.066666666666666</v>
      </c>
      <c r="C488" s="83">
        <f t="shared" si="174"/>
        <v>17.690000000000001</v>
      </c>
      <c r="D488" s="87"/>
      <c r="E488" s="47">
        <f t="shared" si="169"/>
        <v>185.74499999999517</v>
      </c>
      <c r="F488" s="59">
        <f t="shared" si="175"/>
        <v>0.50000000000000033</v>
      </c>
      <c r="G488" s="59">
        <f t="shared" si="176"/>
        <v>5.9999999999999147</v>
      </c>
      <c r="H488" s="59">
        <f t="shared" si="177"/>
        <v>2.9999999999999574</v>
      </c>
      <c r="I488" s="59">
        <f t="shared" si="178"/>
        <v>1</v>
      </c>
      <c r="J488" s="60">
        <f t="shared" si="179"/>
        <v>3.4999999999999587</v>
      </c>
      <c r="K488" s="104">
        <f t="shared" si="171"/>
        <v>10.499999999999726</v>
      </c>
      <c r="L488" s="49">
        <f t="shared" si="172"/>
        <v>1.0454218719357565E+29</v>
      </c>
      <c r="M488" s="46">
        <f t="shared" si="173"/>
        <v>96.400000000000034</v>
      </c>
      <c r="N488" s="50">
        <v>482</v>
      </c>
      <c r="Q488" s="51"/>
      <c r="R488" s="62"/>
      <c r="S488" s="70"/>
    </row>
    <row r="489" spans="1:19">
      <c r="A489" s="46">
        <v>8192</v>
      </c>
      <c r="B489" s="46">
        <f t="shared" si="170"/>
        <v>16.100000000000001</v>
      </c>
      <c r="C489" s="83">
        <f t="shared" si="174"/>
        <v>17.690000000000001</v>
      </c>
      <c r="D489" s="87"/>
      <c r="E489" s="47">
        <f t="shared" si="169"/>
        <v>185.74499999999517</v>
      </c>
      <c r="F489" s="59">
        <f t="shared" si="175"/>
        <v>0.50000000000000033</v>
      </c>
      <c r="G489" s="59">
        <f t="shared" si="176"/>
        <v>5.9999999999999147</v>
      </c>
      <c r="H489" s="59">
        <f t="shared" si="177"/>
        <v>2.9999999999999574</v>
      </c>
      <c r="I489" s="59">
        <f t="shared" si="178"/>
        <v>1</v>
      </c>
      <c r="J489" s="60">
        <f t="shared" si="179"/>
        <v>3.4999999999999587</v>
      </c>
      <c r="K489" s="104">
        <f t="shared" si="171"/>
        <v>10.499999999999726</v>
      </c>
      <c r="L489" s="49">
        <f t="shared" si="172"/>
        <v>1.2008743845705245E+29</v>
      </c>
      <c r="M489" s="46">
        <f t="shared" si="173"/>
        <v>96.600000000000051</v>
      </c>
      <c r="N489" s="50">
        <v>483</v>
      </c>
      <c r="Q489" s="51"/>
      <c r="R489" s="62"/>
      <c r="S489" s="70"/>
    </row>
    <row r="490" spans="1:19">
      <c r="A490" s="46">
        <v>8192</v>
      </c>
      <c r="B490" s="46">
        <f t="shared" si="170"/>
        <v>16.133333333333333</v>
      </c>
      <c r="C490" s="83">
        <f t="shared" si="174"/>
        <v>17.690000000000001</v>
      </c>
      <c r="D490" s="87"/>
      <c r="E490" s="47">
        <f t="shared" si="169"/>
        <v>185.74499999999517</v>
      </c>
      <c r="F490" s="59">
        <f t="shared" si="175"/>
        <v>0.50000000000000033</v>
      </c>
      <c r="G490" s="59">
        <f t="shared" si="176"/>
        <v>5.9999999999999147</v>
      </c>
      <c r="H490" s="59">
        <f t="shared" si="177"/>
        <v>2.9999999999999574</v>
      </c>
      <c r="I490" s="59">
        <f t="shared" si="178"/>
        <v>1</v>
      </c>
      <c r="J490" s="60">
        <f t="shared" si="179"/>
        <v>3.4999999999999587</v>
      </c>
      <c r="K490" s="104">
        <f t="shared" si="171"/>
        <v>10.499999999999726</v>
      </c>
      <c r="L490" s="49">
        <f t="shared" si="172"/>
        <v>1.3794424301142382E+29</v>
      </c>
      <c r="M490" s="46">
        <f t="shared" si="173"/>
        <v>96.80000000000004</v>
      </c>
      <c r="N490" s="50">
        <v>484</v>
      </c>
      <c r="Q490" s="51"/>
      <c r="R490" s="62"/>
      <c r="S490" s="70"/>
    </row>
    <row r="491" spans="1:19">
      <c r="A491" s="46">
        <v>8192</v>
      </c>
      <c r="B491" s="46">
        <f t="shared" si="170"/>
        <v>16.166666666666668</v>
      </c>
      <c r="C491" s="83">
        <f t="shared" si="174"/>
        <v>17.690000000000001</v>
      </c>
      <c r="D491" s="87"/>
      <c r="E491" s="47">
        <f t="shared" si="169"/>
        <v>185.74499999999517</v>
      </c>
      <c r="F491" s="59">
        <f t="shared" si="175"/>
        <v>0.50000000000000033</v>
      </c>
      <c r="G491" s="59">
        <f t="shared" si="176"/>
        <v>5.9999999999999147</v>
      </c>
      <c r="H491" s="59">
        <f t="shared" si="177"/>
        <v>2.9999999999999574</v>
      </c>
      <c r="I491" s="59">
        <f t="shared" si="178"/>
        <v>1</v>
      </c>
      <c r="J491" s="60">
        <f t="shared" si="179"/>
        <v>3.4999999999999587</v>
      </c>
      <c r="K491" s="104">
        <f t="shared" si="171"/>
        <v>10.499999999999726</v>
      </c>
      <c r="L491" s="49">
        <f t="shared" si="172"/>
        <v>1.5845632502853381E+29</v>
      </c>
      <c r="M491" s="46">
        <f t="shared" si="173"/>
        <v>97.000000000000057</v>
      </c>
      <c r="N491" s="50">
        <v>485</v>
      </c>
      <c r="Q491" s="51"/>
      <c r="R491" s="62"/>
      <c r="S491" s="70"/>
    </row>
    <row r="492" spans="1:19">
      <c r="A492" s="46">
        <v>8192</v>
      </c>
      <c r="B492" s="46">
        <f t="shared" si="170"/>
        <v>16.2</v>
      </c>
      <c r="C492" s="83">
        <f t="shared" si="174"/>
        <v>17.690000000000001</v>
      </c>
      <c r="D492" s="87"/>
      <c r="E492" s="47">
        <f t="shared" si="169"/>
        <v>185.74499999999517</v>
      </c>
      <c r="F492" s="59">
        <f t="shared" si="175"/>
        <v>0.50000000000000033</v>
      </c>
      <c r="G492" s="59">
        <f t="shared" si="176"/>
        <v>5.9999999999999147</v>
      </c>
      <c r="H492" s="59">
        <f t="shared" si="177"/>
        <v>2.9999999999999574</v>
      </c>
      <c r="I492" s="59">
        <f t="shared" si="178"/>
        <v>1</v>
      </c>
      <c r="J492" s="60">
        <f t="shared" si="179"/>
        <v>3.4999999999999587</v>
      </c>
      <c r="K492" s="104">
        <f t="shared" si="171"/>
        <v>10.499999999999726</v>
      </c>
      <c r="L492" s="49">
        <f t="shared" si="172"/>
        <v>1.8201851989915229E+29</v>
      </c>
      <c r="M492" s="46">
        <f t="shared" si="173"/>
        <v>97.200000000000045</v>
      </c>
      <c r="N492" s="50">
        <v>486</v>
      </c>
      <c r="Q492" s="51"/>
      <c r="R492" s="62"/>
      <c r="S492" s="70"/>
    </row>
    <row r="493" spans="1:19">
      <c r="A493" s="46">
        <v>8192</v>
      </c>
      <c r="B493" s="46">
        <f t="shared" si="170"/>
        <v>16.233333333333334</v>
      </c>
      <c r="C493" s="83">
        <f t="shared" si="174"/>
        <v>17.690000000000001</v>
      </c>
      <c r="D493" s="87"/>
      <c r="E493" s="47">
        <f t="shared" si="169"/>
        <v>185.74499999999517</v>
      </c>
      <c r="F493" s="59">
        <f t="shared" si="175"/>
        <v>0.50000000000000033</v>
      </c>
      <c r="G493" s="59">
        <f t="shared" si="176"/>
        <v>5.9999999999999147</v>
      </c>
      <c r="H493" s="59">
        <f t="shared" si="177"/>
        <v>2.9999999999999574</v>
      </c>
      <c r="I493" s="59">
        <f t="shared" si="178"/>
        <v>1</v>
      </c>
      <c r="J493" s="60">
        <f t="shared" si="179"/>
        <v>3.4999999999999587</v>
      </c>
      <c r="K493" s="104">
        <f t="shared" si="171"/>
        <v>10.499999999999726</v>
      </c>
      <c r="L493" s="49">
        <f t="shared" si="172"/>
        <v>2.0908437438715136E+29</v>
      </c>
      <c r="M493" s="46">
        <f t="shared" si="173"/>
        <v>97.400000000000048</v>
      </c>
      <c r="N493" s="50">
        <v>487</v>
      </c>
      <c r="Q493" s="51"/>
      <c r="R493" s="62"/>
      <c r="S493" s="70"/>
    </row>
    <row r="494" spans="1:19">
      <c r="A494" s="46">
        <v>8192</v>
      </c>
      <c r="B494" s="46">
        <f t="shared" si="170"/>
        <v>16.266666666666666</v>
      </c>
      <c r="C494" s="83">
        <f t="shared" si="174"/>
        <v>17.690000000000001</v>
      </c>
      <c r="D494" s="87"/>
      <c r="E494" s="47">
        <f t="shared" si="169"/>
        <v>185.74499999999517</v>
      </c>
      <c r="F494" s="59">
        <f t="shared" si="175"/>
        <v>0.50000000000000033</v>
      </c>
      <c r="G494" s="59">
        <f t="shared" si="176"/>
        <v>5.9999999999999147</v>
      </c>
      <c r="H494" s="59">
        <f t="shared" si="177"/>
        <v>2.9999999999999574</v>
      </c>
      <c r="I494" s="59">
        <f t="shared" si="178"/>
        <v>1</v>
      </c>
      <c r="J494" s="60">
        <f t="shared" si="179"/>
        <v>3.4999999999999587</v>
      </c>
      <c r="K494" s="104">
        <f t="shared" si="171"/>
        <v>10.499999999999726</v>
      </c>
      <c r="L494" s="49">
        <f t="shared" si="172"/>
        <v>2.4017487691410501E+29</v>
      </c>
      <c r="M494" s="46">
        <f t="shared" si="173"/>
        <v>97.600000000000051</v>
      </c>
      <c r="N494" s="50">
        <v>488</v>
      </c>
      <c r="Q494" s="51"/>
      <c r="R494" s="62"/>
      <c r="S494" s="70"/>
    </row>
    <row r="495" spans="1:19">
      <c r="A495" s="46">
        <v>8192</v>
      </c>
      <c r="B495" s="46">
        <f t="shared" si="170"/>
        <v>16.3</v>
      </c>
      <c r="C495" s="83">
        <f t="shared" si="174"/>
        <v>17.690000000000001</v>
      </c>
      <c r="D495" s="87"/>
      <c r="E495" s="47">
        <f t="shared" si="169"/>
        <v>185.74499999999517</v>
      </c>
      <c r="F495" s="59">
        <f t="shared" si="175"/>
        <v>0.50000000000000033</v>
      </c>
      <c r="G495" s="59">
        <f t="shared" si="176"/>
        <v>5.9999999999999147</v>
      </c>
      <c r="H495" s="59">
        <f t="shared" si="177"/>
        <v>2.9999999999999574</v>
      </c>
      <c r="I495" s="59">
        <f t="shared" si="178"/>
        <v>1</v>
      </c>
      <c r="J495" s="60">
        <f t="shared" si="179"/>
        <v>3.4999999999999587</v>
      </c>
      <c r="K495" s="104">
        <f t="shared" si="171"/>
        <v>10.499999999999726</v>
      </c>
      <c r="L495" s="49">
        <f t="shared" si="172"/>
        <v>2.7588848602284782E+29</v>
      </c>
      <c r="M495" s="46">
        <f t="shared" si="173"/>
        <v>97.800000000000054</v>
      </c>
      <c r="N495" s="50">
        <v>489</v>
      </c>
      <c r="Q495" s="51"/>
      <c r="R495" s="62"/>
      <c r="S495" s="70"/>
    </row>
    <row r="496" spans="1:19">
      <c r="A496" s="46">
        <v>8192</v>
      </c>
      <c r="B496" s="46">
        <f t="shared" si="170"/>
        <v>16.333333333333332</v>
      </c>
      <c r="C496" s="83">
        <f t="shared" si="174"/>
        <v>17.690000000000001</v>
      </c>
      <c r="D496" s="87"/>
      <c r="E496" s="47">
        <f t="shared" si="169"/>
        <v>185.74499999999517</v>
      </c>
      <c r="F496" s="59">
        <f t="shared" si="175"/>
        <v>0.50000000000000033</v>
      </c>
      <c r="G496" s="59">
        <f t="shared" si="176"/>
        <v>5.9999999999999147</v>
      </c>
      <c r="H496" s="59">
        <f t="shared" si="177"/>
        <v>2.9999999999999574</v>
      </c>
      <c r="I496" s="59">
        <f t="shared" si="178"/>
        <v>1</v>
      </c>
      <c r="J496" s="60">
        <f t="shared" si="179"/>
        <v>3.4999999999999587</v>
      </c>
      <c r="K496" s="104">
        <f t="shared" si="171"/>
        <v>10.499999999999726</v>
      </c>
      <c r="L496" s="49">
        <f t="shared" si="172"/>
        <v>3.1691265005706776E+29</v>
      </c>
      <c r="M496" s="46">
        <f t="shared" si="173"/>
        <v>98.000000000000043</v>
      </c>
      <c r="N496" s="50">
        <v>490</v>
      </c>
      <c r="Q496" s="51"/>
      <c r="R496" s="62"/>
      <c r="S496" s="70"/>
    </row>
    <row r="497" spans="1:19">
      <c r="A497" s="46">
        <v>8192</v>
      </c>
      <c r="B497" s="46">
        <f t="shared" si="170"/>
        <v>16.366666666666667</v>
      </c>
      <c r="C497" s="83">
        <f t="shared" si="174"/>
        <v>17.690000000000001</v>
      </c>
      <c r="D497" s="87"/>
      <c r="E497" s="47">
        <f t="shared" si="169"/>
        <v>185.74499999999517</v>
      </c>
      <c r="F497" s="59">
        <f t="shared" si="175"/>
        <v>0.50000000000000033</v>
      </c>
      <c r="G497" s="59">
        <f t="shared" si="176"/>
        <v>5.9999999999999147</v>
      </c>
      <c r="H497" s="59">
        <f t="shared" si="177"/>
        <v>2.9999999999999574</v>
      </c>
      <c r="I497" s="59">
        <f t="shared" si="178"/>
        <v>1</v>
      </c>
      <c r="J497" s="60">
        <f t="shared" si="179"/>
        <v>3.4999999999999587</v>
      </c>
      <c r="K497" s="104">
        <f t="shared" si="171"/>
        <v>10.499999999999726</v>
      </c>
      <c r="L497" s="49">
        <f t="shared" si="172"/>
        <v>3.6403703979830478E+29</v>
      </c>
      <c r="M497" s="46">
        <f t="shared" si="173"/>
        <v>98.20000000000006</v>
      </c>
      <c r="N497" s="50">
        <v>491</v>
      </c>
      <c r="Q497" s="51"/>
      <c r="R497" s="62"/>
      <c r="S497" s="70"/>
    </row>
    <row r="498" spans="1:19">
      <c r="A498" s="46">
        <v>8192</v>
      </c>
      <c r="B498" s="46">
        <f t="shared" si="170"/>
        <v>16.399999999999999</v>
      </c>
      <c r="C498" s="83">
        <f t="shared" si="174"/>
        <v>17.690000000000001</v>
      </c>
      <c r="D498" s="87"/>
      <c r="E498" s="47">
        <f t="shared" si="169"/>
        <v>185.74499999999517</v>
      </c>
      <c r="F498" s="59">
        <f t="shared" si="175"/>
        <v>0.50000000000000033</v>
      </c>
      <c r="G498" s="59">
        <f t="shared" si="176"/>
        <v>5.9999999999999147</v>
      </c>
      <c r="H498" s="59">
        <f t="shared" si="177"/>
        <v>2.9999999999999574</v>
      </c>
      <c r="I498" s="59">
        <f t="shared" si="178"/>
        <v>1</v>
      </c>
      <c r="J498" s="60">
        <f t="shared" si="179"/>
        <v>3.4999999999999587</v>
      </c>
      <c r="K498" s="104">
        <f t="shared" si="171"/>
        <v>10.499999999999726</v>
      </c>
      <c r="L498" s="49">
        <f t="shared" si="172"/>
        <v>4.1816874877430287E+29</v>
      </c>
      <c r="M498" s="46">
        <f t="shared" si="173"/>
        <v>98.400000000000048</v>
      </c>
      <c r="N498" s="50">
        <v>492</v>
      </c>
      <c r="Q498" s="51"/>
      <c r="R498" s="62"/>
      <c r="S498" s="70"/>
    </row>
    <row r="499" spans="1:19">
      <c r="A499" s="46">
        <v>8192</v>
      </c>
      <c r="B499" s="46">
        <f t="shared" si="170"/>
        <v>16.433333333333334</v>
      </c>
      <c r="C499" s="83">
        <f t="shared" si="174"/>
        <v>17.690000000000001</v>
      </c>
      <c r="D499" s="87"/>
      <c r="E499" s="47">
        <f t="shared" si="169"/>
        <v>185.74499999999517</v>
      </c>
      <c r="F499" s="59">
        <f t="shared" si="175"/>
        <v>0.50000000000000033</v>
      </c>
      <c r="G499" s="59">
        <f t="shared" si="176"/>
        <v>5.9999999999999147</v>
      </c>
      <c r="H499" s="59">
        <f t="shared" si="177"/>
        <v>2.9999999999999574</v>
      </c>
      <c r="I499" s="59">
        <f t="shared" si="178"/>
        <v>1</v>
      </c>
      <c r="J499" s="60">
        <f t="shared" si="179"/>
        <v>3.4999999999999587</v>
      </c>
      <c r="K499" s="104">
        <f t="shared" si="171"/>
        <v>10.499999999999726</v>
      </c>
      <c r="L499" s="49">
        <f t="shared" si="172"/>
        <v>4.8034975382821008E+29</v>
      </c>
      <c r="M499" s="46">
        <f t="shared" si="173"/>
        <v>98.600000000000065</v>
      </c>
      <c r="N499" s="50">
        <v>493</v>
      </c>
      <c r="Q499" s="51"/>
      <c r="R499" s="62"/>
      <c r="S499" s="70"/>
    </row>
    <row r="500" spans="1:19">
      <c r="A500" s="46">
        <v>8192</v>
      </c>
      <c r="B500" s="46">
        <f t="shared" si="170"/>
        <v>16.466666666666665</v>
      </c>
      <c r="C500" s="83">
        <f t="shared" si="174"/>
        <v>17.690000000000001</v>
      </c>
      <c r="D500" s="87"/>
      <c r="E500" s="47">
        <f t="shared" si="169"/>
        <v>185.74499999999517</v>
      </c>
      <c r="F500" s="59">
        <f t="shared" si="175"/>
        <v>0.50000000000000033</v>
      </c>
      <c r="G500" s="59">
        <f t="shared" si="176"/>
        <v>5.9999999999999147</v>
      </c>
      <c r="H500" s="59">
        <f t="shared" si="177"/>
        <v>2.9999999999999574</v>
      </c>
      <c r="I500" s="59">
        <f t="shared" si="178"/>
        <v>1</v>
      </c>
      <c r="J500" s="60">
        <f t="shared" si="179"/>
        <v>3.4999999999999587</v>
      </c>
      <c r="K500" s="104">
        <f t="shared" si="171"/>
        <v>10.499999999999726</v>
      </c>
      <c r="L500" s="49">
        <f t="shared" si="172"/>
        <v>5.517769720456957E+29</v>
      </c>
      <c r="M500" s="46">
        <f t="shared" si="173"/>
        <v>98.800000000000054</v>
      </c>
      <c r="N500" s="50">
        <v>494</v>
      </c>
      <c r="Q500" s="51"/>
      <c r="R500" s="62"/>
      <c r="S500" s="70"/>
    </row>
    <row r="501" spans="1:19">
      <c r="A501" s="46">
        <v>8192</v>
      </c>
      <c r="B501" s="46">
        <f t="shared" si="170"/>
        <v>16.5</v>
      </c>
      <c r="C501" s="83">
        <f t="shared" si="174"/>
        <v>17.690000000000001</v>
      </c>
      <c r="D501" s="87"/>
      <c r="E501" s="47">
        <f t="shared" si="169"/>
        <v>185.74499999999517</v>
      </c>
      <c r="F501" s="59">
        <f t="shared" si="175"/>
        <v>0.50000000000000033</v>
      </c>
      <c r="G501" s="59">
        <f t="shared" si="176"/>
        <v>5.9999999999999147</v>
      </c>
      <c r="H501" s="59">
        <f t="shared" si="177"/>
        <v>2.9999999999999574</v>
      </c>
      <c r="I501" s="59">
        <f t="shared" si="178"/>
        <v>1</v>
      </c>
      <c r="J501" s="60">
        <f t="shared" si="179"/>
        <v>3.4999999999999587</v>
      </c>
      <c r="K501" s="104">
        <f t="shared" si="171"/>
        <v>10.499999999999726</v>
      </c>
      <c r="L501" s="49">
        <f t="shared" si="172"/>
        <v>6.3382530011413553E+29</v>
      </c>
      <c r="M501" s="46">
        <f t="shared" si="173"/>
        <v>99.000000000000043</v>
      </c>
      <c r="N501" s="50">
        <v>495</v>
      </c>
      <c r="Q501" s="51"/>
      <c r="R501" s="62"/>
      <c r="S501" s="70"/>
    </row>
    <row r="502" spans="1:19">
      <c r="A502" s="46">
        <v>8192</v>
      </c>
      <c r="B502" s="46">
        <f t="shared" si="170"/>
        <v>16.533333333333335</v>
      </c>
      <c r="C502" s="83">
        <f t="shared" si="174"/>
        <v>17.690000000000001</v>
      </c>
      <c r="D502" s="87"/>
      <c r="E502" s="47">
        <f t="shared" si="169"/>
        <v>185.74499999999517</v>
      </c>
      <c r="F502" s="59">
        <f t="shared" si="175"/>
        <v>0.50000000000000033</v>
      </c>
      <c r="G502" s="59">
        <f t="shared" si="176"/>
        <v>5.9999999999999147</v>
      </c>
      <c r="H502" s="59">
        <f t="shared" si="177"/>
        <v>2.9999999999999574</v>
      </c>
      <c r="I502" s="59">
        <f t="shared" si="178"/>
        <v>1</v>
      </c>
      <c r="J502" s="60">
        <f t="shared" si="179"/>
        <v>3.4999999999999587</v>
      </c>
      <c r="K502" s="104">
        <f t="shared" si="171"/>
        <v>10.499999999999726</v>
      </c>
      <c r="L502" s="49">
        <f t="shared" si="172"/>
        <v>7.2807407959660985E+29</v>
      </c>
      <c r="M502" s="46">
        <f t="shared" si="173"/>
        <v>99.20000000000006</v>
      </c>
      <c r="N502" s="50">
        <v>496</v>
      </c>
      <c r="Q502" s="51"/>
      <c r="R502" s="62"/>
      <c r="S502" s="70"/>
    </row>
    <row r="503" spans="1:19">
      <c r="A503" s="46">
        <v>8192</v>
      </c>
      <c r="B503" s="46">
        <f t="shared" si="170"/>
        <v>16.566666666666666</v>
      </c>
      <c r="C503" s="83">
        <f t="shared" si="174"/>
        <v>17.690000000000001</v>
      </c>
      <c r="D503" s="87"/>
      <c r="E503" s="47">
        <f t="shared" si="169"/>
        <v>185.74499999999517</v>
      </c>
      <c r="F503" s="59">
        <f t="shared" si="175"/>
        <v>0.50000000000000033</v>
      </c>
      <c r="G503" s="59">
        <f t="shared" si="176"/>
        <v>5.9999999999999147</v>
      </c>
      <c r="H503" s="59">
        <f t="shared" si="177"/>
        <v>2.9999999999999574</v>
      </c>
      <c r="I503" s="59">
        <f t="shared" si="178"/>
        <v>1</v>
      </c>
      <c r="J503" s="60">
        <f t="shared" si="179"/>
        <v>3.4999999999999587</v>
      </c>
      <c r="K503" s="104">
        <f t="shared" si="171"/>
        <v>10.499999999999726</v>
      </c>
      <c r="L503" s="49">
        <f t="shared" si="172"/>
        <v>8.3633749754860601E+29</v>
      </c>
      <c r="M503" s="46">
        <f t="shared" si="173"/>
        <v>99.400000000000048</v>
      </c>
      <c r="N503" s="50">
        <v>497</v>
      </c>
      <c r="Q503" s="51"/>
      <c r="R503" s="62"/>
      <c r="S503" s="70"/>
    </row>
    <row r="504" spans="1:19">
      <c r="A504" s="46">
        <v>8192</v>
      </c>
      <c r="B504" s="46">
        <f t="shared" si="170"/>
        <v>16.600000000000001</v>
      </c>
      <c r="C504" s="83">
        <f t="shared" si="174"/>
        <v>17.690000000000001</v>
      </c>
      <c r="D504" s="87"/>
      <c r="E504" s="47">
        <f t="shared" si="169"/>
        <v>185.74499999999517</v>
      </c>
      <c r="F504" s="59">
        <f t="shared" si="175"/>
        <v>0.50000000000000033</v>
      </c>
      <c r="G504" s="59">
        <f t="shared" si="176"/>
        <v>5.9999999999999147</v>
      </c>
      <c r="H504" s="59">
        <f t="shared" si="177"/>
        <v>2.9999999999999574</v>
      </c>
      <c r="I504" s="59">
        <f t="shared" si="178"/>
        <v>1</v>
      </c>
      <c r="J504" s="60">
        <f t="shared" si="179"/>
        <v>3.4999999999999587</v>
      </c>
      <c r="K504" s="104">
        <f t="shared" si="171"/>
        <v>10.499999999999726</v>
      </c>
      <c r="L504" s="49">
        <f t="shared" si="172"/>
        <v>9.6069950765642059E+29</v>
      </c>
      <c r="M504" s="46">
        <f t="shared" si="173"/>
        <v>99.600000000000037</v>
      </c>
      <c r="N504" s="50">
        <v>498</v>
      </c>
      <c r="Q504" s="51"/>
      <c r="R504" s="62"/>
      <c r="S504" s="70"/>
    </row>
    <row r="505" spans="1:19">
      <c r="A505" s="46">
        <v>8192</v>
      </c>
      <c r="B505" s="46">
        <f t="shared" si="170"/>
        <v>16.633333333333333</v>
      </c>
      <c r="C505" s="83">
        <f t="shared" si="174"/>
        <v>17.690000000000001</v>
      </c>
      <c r="D505" s="87"/>
      <c r="E505" s="47">
        <f t="shared" si="169"/>
        <v>185.74499999999517</v>
      </c>
      <c r="F505" s="59">
        <f t="shared" si="175"/>
        <v>0.50000000000000033</v>
      </c>
      <c r="G505" s="59">
        <f t="shared" si="176"/>
        <v>5.9999999999999147</v>
      </c>
      <c r="H505" s="59">
        <f t="shared" si="177"/>
        <v>2.9999999999999574</v>
      </c>
      <c r="I505" s="59">
        <f t="shared" si="178"/>
        <v>1</v>
      </c>
      <c r="J505" s="60">
        <f t="shared" si="179"/>
        <v>3.4999999999999587</v>
      </c>
      <c r="K505" s="104">
        <f t="shared" si="171"/>
        <v>10.499999999999726</v>
      </c>
      <c r="L505" s="49">
        <f t="shared" si="172"/>
        <v>1.1035539440913918E+30</v>
      </c>
      <c r="M505" s="46">
        <f t="shared" si="173"/>
        <v>99.800000000000054</v>
      </c>
      <c r="N505" s="50">
        <v>499</v>
      </c>
      <c r="Q505" s="51"/>
      <c r="R505" s="62"/>
      <c r="S505" s="70"/>
    </row>
    <row r="506" spans="1:19">
      <c r="A506" s="46">
        <v>8192</v>
      </c>
      <c r="B506" s="46">
        <f t="shared" si="170"/>
        <v>16.666666666666668</v>
      </c>
      <c r="C506" s="83">
        <f t="shared" si="174"/>
        <v>17.690000000000001</v>
      </c>
      <c r="D506" s="87"/>
      <c r="E506" s="47">
        <f t="shared" si="169"/>
        <v>185.74499999999517</v>
      </c>
      <c r="F506" s="59">
        <f t="shared" si="175"/>
        <v>0.50000000000000033</v>
      </c>
      <c r="G506" s="59">
        <f t="shared" si="176"/>
        <v>5.9999999999999147</v>
      </c>
      <c r="H506" s="59">
        <f t="shared" si="177"/>
        <v>2.9999999999999574</v>
      </c>
      <c r="I506" s="59">
        <f t="shared" si="178"/>
        <v>1</v>
      </c>
      <c r="J506" s="60">
        <f t="shared" si="179"/>
        <v>3.4999999999999587</v>
      </c>
      <c r="K506" s="104">
        <f t="shared" si="171"/>
        <v>10.499999999999726</v>
      </c>
      <c r="L506" s="49">
        <f t="shared" si="172"/>
        <v>1.2676506002282719E+30</v>
      </c>
      <c r="M506" s="46">
        <f t="shared" si="173"/>
        <v>100.00000000000004</v>
      </c>
      <c r="N506" s="50">
        <v>500</v>
      </c>
      <c r="Q506" s="51"/>
      <c r="R506" s="62"/>
      <c r="S506" s="70"/>
    </row>
    <row r="507" spans="1:19">
      <c r="A507" s="46">
        <v>8192</v>
      </c>
      <c r="B507" s="46">
        <f t="shared" si="170"/>
        <v>16.7</v>
      </c>
      <c r="C507" s="83">
        <f t="shared" si="174"/>
        <v>17.690000000000001</v>
      </c>
      <c r="D507" s="87"/>
      <c r="E507" s="47">
        <f t="shared" si="169"/>
        <v>185.74499999999517</v>
      </c>
      <c r="F507" s="59">
        <f t="shared" si="175"/>
        <v>0.50000000000000033</v>
      </c>
      <c r="G507" s="59">
        <f t="shared" si="176"/>
        <v>5.9999999999999147</v>
      </c>
      <c r="H507" s="59">
        <f t="shared" si="177"/>
        <v>2.9999999999999574</v>
      </c>
      <c r="I507" s="59">
        <f t="shared" si="178"/>
        <v>1</v>
      </c>
      <c r="J507" s="60">
        <f t="shared" si="179"/>
        <v>3.4999999999999587</v>
      </c>
      <c r="K507" s="104">
        <f t="shared" si="171"/>
        <v>10.499999999999726</v>
      </c>
      <c r="L507" s="49">
        <f t="shared" si="172"/>
        <v>1.4561481591932197E+30</v>
      </c>
      <c r="M507" s="46">
        <f t="shared" si="173"/>
        <v>100.20000000000006</v>
      </c>
      <c r="N507" s="50">
        <v>501</v>
      </c>
      <c r="Q507" s="51"/>
      <c r="R507" s="62"/>
      <c r="S507" s="70"/>
    </row>
    <row r="508" spans="1:19">
      <c r="A508" s="46">
        <v>8192</v>
      </c>
      <c r="B508" s="46">
        <f t="shared" si="170"/>
        <v>16.733333333333334</v>
      </c>
      <c r="C508" s="83">
        <f t="shared" si="174"/>
        <v>17.690000000000001</v>
      </c>
      <c r="D508" s="87"/>
      <c r="E508" s="47">
        <f t="shared" si="169"/>
        <v>185.74499999999517</v>
      </c>
      <c r="F508" s="59">
        <f t="shared" si="175"/>
        <v>0.50000000000000033</v>
      </c>
      <c r="G508" s="59">
        <f t="shared" si="176"/>
        <v>5.9999999999999147</v>
      </c>
      <c r="H508" s="59">
        <f t="shared" si="177"/>
        <v>2.9999999999999574</v>
      </c>
      <c r="I508" s="59">
        <f t="shared" si="178"/>
        <v>1</v>
      </c>
      <c r="J508" s="60">
        <f t="shared" si="179"/>
        <v>3.4999999999999587</v>
      </c>
      <c r="K508" s="104">
        <f t="shared" si="171"/>
        <v>10.499999999999726</v>
      </c>
      <c r="L508" s="49">
        <f t="shared" si="172"/>
        <v>1.6726749950972123E+30</v>
      </c>
      <c r="M508" s="46">
        <f t="shared" si="173"/>
        <v>100.40000000000005</v>
      </c>
      <c r="N508" s="50">
        <v>502</v>
      </c>
      <c r="Q508" s="51"/>
      <c r="R508" s="62"/>
      <c r="S508" s="70"/>
    </row>
    <row r="509" spans="1:19">
      <c r="A509" s="46">
        <v>8192</v>
      </c>
      <c r="B509" s="46">
        <f t="shared" si="170"/>
        <v>16.766666666666666</v>
      </c>
      <c r="C509" s="83">
        <f t="shared" si="174"/>
        <v>17.690000000000001</v>
      </c>
      <c r="D509" s="87"/>
      <c r="E509" s="47">
        <f t="shared" si="169"/>
        <v>185.74499999999517</v>
      </c>
      <c r="F509" s="59">
        <f t="shared" si="175"/>
        <v>0.50000000000000033</v>
      </c>
      <c r="G509" s="59">
        <f t="shared" si="176"/>
        <v>5.9999999999999147</v>
      </c>
      <c r="H509" s="59">
        <f t="shared" si="177"/>
        <v>2.9999999999999574</v>
      </c>
      <c r="I509" s="59">
        <f t="shared" si="178"/>
        <v>1</v>
      </c>
      <c r="J509" s="60">
        <f t="shared" si="179"/>
        <v>3.4999999999999587</v>
      </c>
      <c r="K509" s="104">
        <f t="shared" si="171"/>
        <v>10.499999999999726</v>
      </c>
      <c r="L509" s="49">
        <f t="shared" si="172"/>
        <v>1.9213990153128423E+30</v>
      </c>
      <c r="M509" s="46">
        <f t="shared" si="173"/>
        <v>100.60000000000005</v>
      </c>
      <c r="N509" s="50">
        <v>503</v>
      </c>
      <c r="Q509" s="51"/>
      <c r="R509" s="62"/>
      <c r="S509" s="70"/>
    </row>
    <row r="510" spans="1:19">
      <c r="A510" s="46">
        <v>8192</v>
      </c>
      <c r="B510" s="46">
        <f t="shared" si="170"/>
        <v>16.8</v>
      </c>
      <c r="C510" s="83">
        <f t="shared" si="174"/>
        <v>17.690000000000001</v>
      </c>
      <c r="D510" s="87"/>
      <c r="E510" s="47">
        <f t="shared" si="169"/>
        <v>185.74499999999517</v>
      </c>
      <c r="F510" s="59">
        <f t="shared" si="175"/>
        <v>0.50000000000000033</v>
      </c>
      <c r="G510" s="59">
        <f t="shared" si="176"/>
        <v>5.9999999999999147</v>
      </c>
      <c r="H510" s="59">
        <f t="shared" si="177"/>
        <v>2.9999999999999574</v>
      </c>
      <c r="I510" s="59">
        <f t="shared" si="178"/>
        <v>1</v>
      </c>
      <c r="J510" s="60">
        <f t="shared" si="179"/>
        <v>3.4999999999999587</v>
      </c>
      <c r="K510" s="104">
        <f t="shared" si="171"/>
        <v>10.499999999999726</v>
      </c>
      <c r="L510" s="49">
        <f t="shared" si="172"/>
        <v>2.2071078881827845E+30</v>
      </c>
      <c r="M510" s="46">
        <f t="shared" si="173"/>
        <v>100.80000000000005</v>
      </c>
      <c r="N510" s="50">
        <v>504</v>
      </c>
      <c r="Q510" s="51"/>
      <c r="R510" s="62"/>
      <c r="S510" s="70"/>
    </row>
    <row r="511" spans="1:19">
      <c r="A511" s="46">
        <v>8192</v>
      </c>
      <c r="B511" s="46">
        <f t="shared" si="170"/>
        <v>16.833333333333332</v>
      </c>
      <c r="C511" s="83">
        <f t="shared" si="174"/>
        <v>17.690000000000001</v>
      </c>
      <c r="D511" s="87"/>
      <c r="E511" s="47">
        <f t="shared" si="169"/>
        <v>185.74499999999517</v>
      </c>
      <c r="F511" s="59">
        <f t="shared" si="175"/>
        <v>0.50000000000000033</v>
      </c>
      <c r="G511" s="59">
        <f t="shared" si="176"/>
        <v>5.9999999999999147</v>
      </c>
      <c r="H511" s="59">
        <f t="shared" si="177"/>
        <v>2.9999999999999574</v>
      </c>
      <c r="I511" s="59">
        <f t="shared" si="178"/>
        <v>1</v>
      </c>
      <c r="J511" s="60">
        <f t="shared" si="179"/>
        <v>3.4999999999999587</v>
      </c>
      <c r="K511" s="104">
        <f t="shared" si="171"/>
        <v>10.499999999999726</v>
      </c>
      <c r="L511" s="49">
        <f t="shared" si="172"/>
        <v>2.5353012004565449E+30</v>
      </c>
      <c r="M511" s="46">
        <f t="shared" si="173"/>
        <v>101.00000000000004</v>
      </c>
      <c r="N511" s="50">
        <v>505</v>
      </c>
      <c r="Q511" s="51"/>
      <c r="R511" s="62"/>
      <c r="S511" s="70"/>
    </row>
    <row r="512" spans="1:19">
      <c r="A512" s="46">
        <v>8192</v>
      </c>
      <c r="B512" s="46">
        <f t="shared" si="170"/>
        <v>16.866666666666667</v>
      </c>
      <c r="C512" s="83">
        <f t="shared" si="174"/>
        <v>17.690000000000001</v>
      </c>
      <c r="D512" s="87"/>
      <c r="E512" s="47">
        <f t="shared" si="169"/>
        <v>185.74499999999517</v>
      </c>
      <c r="F512" s="59">
        <f t="shared" si="175"/>
        <v>0.50000000000000033</v>
      </c>
      <c r="G512" s="59">
        <f t="shared" si="176"/>
        <v>5.9999999999999147</v>
      </c>
      <c r="H512" s="59">
        <f t="shared" si="177"/>
        <v>2.9999999999999574</v>
      </c>
      <c r="I512" s="59">
        <f t="shared" si="178"/>
        <v>1</v>
      </c>
      <c r="J512" s="60">
        <f t="shared" si="179"/>
        <v>3.4999999999999587</v>
      </c>
      <c r="K512" s="104">
        <f t="shared" si="171"/>
        <v>10.499999999999726</v>
      </c>
      <c r="L512" s="49">
        <f t="shared" si="172"/>
        <v>2.9122963183864405E+30</v>
      </c>
      <c r="M512" s="46">
        <f t="shared" si="173"/>
        <v>101.20000000000005</v>
      </c>
      <c r="N512" s="50">
        <v>506</v>
      </c>
      <c r="Q512" s="51"/>
      <c r="R512" s="62"/>
      <c r="S512" s="70"/>
    </row>
    <row r="513" spans="1:19">
      <c r="A513" s="46">
        <v>8192</v>
      </c>
      <c r="B513" s="46">
        <f t="shared" si="170"/>
        <v>16.899999999999999</v>
      </c>
      <c r="C513" s="83">
        <f t="shared" si="174"/>
        <v>17.690000000000001</v>
      </c>
      <c r="D513" s="87"/>
      <c r="E513" s="47">
        <f t="shared" si="169"/>
        <v>185.74499999999517</v>
      </c>
      <c r="F513" s="59">
        <f t="shared" si="175"/>
        <v>0.50000000000000033</v>
      </c>
      <c r="G513" s="59">
        <f t="shared" si="176"/>
        <v>5.9999999999999147</v>
      </c>
      <c r="H513" s="59">
        <f t="shared" si="177"/>
        <v>2.9999999999999574</v>
      </c>
      <c r="I513" s="59">
        <f t="shared" si="178"/>
        <v>1</v>
      </c>
      <c r="J513" s="60">
        <f t="shared" si="179"/>
        <v>3.4999999999999587</v>
      </c>
      <c r="K513" s="104">
        <f t="shared" si="171"/>
        <v>10.499999999999726</v>
      </c>
      <c r="L513" s="49">
        <f t="shared" si="172"/>
        <v>3.3453499901944257E+30</v>
      </c>
      <c r="M513" s="46">
        <f t="shared" si="173"/>
        <v>101.40000000000005</v>
      </c>
      <c r="N513" s="50">
        <v>507</v>
      </c>
      <c r="Q513" s="51"/>
      <c r="R513" s="62"/>
      <c r="S513" s="70"/>
    </row>
    <row r="514" spans="1:19">
      <c r="A514" s="46">
        <v>8192</v>
      </c>
      <c r="B514" s="46">
        <f t="shared" si="170"/>
        <v>16.933333333333334</v>
      </c>
      <c r="C514" s="83">
        <f t="shared" si="174"/>
        <v>17.690000000000001</v>
      </c>
      <c r="D514" s="87"/>
      <c r="E514" s="47">
        <f t="shared" si="169"/>
        <v>185.74499999999517</v>
      </c>
      <c r="F514" s="59">
        <f t="shared" si="175"/>
        <v>0.50000000000000033</v>
      </c>
      <c r="G514" s="59">
        <f t="shared" si="176"/>
        <v>5.9999999999999147</v>
      </c>
      <c r="H514" s="59">
        <f t="shared" si="177"/>
        <v>2.9999999999999574</v>
      </c>
      <c r="I514" s="59">
        <f t="shared" si="178"/>
        <v>1</v>
      </c>
      <c r="J514" s="60">
        <f t="shared" si="179"/>
        <v>3.4999999999999587</v>
      </c>
      <c r="K514" s="104">
        <f t="shared" si="171"/>
        <v>10.499999999999726</v>
      </c>
      <c r="L514" s="49">
        <f t="shared" si="172"/>
        <v>3.8427980306256846E+30</v>
      </c>
      <c r="M514" s="46">
        <f t="shared" si="173"/>
        <v>101.60000000000005</v>
      </c>
      <c r="N514" s="50">
        <v>508</v>
      </c>
      <c r="Q514" s="51"/>
      <c r="R514" s="62"/>
      <c r="S514" s="70"/>
    </row>
    <row r="515" spans="1:19">
      <c r="A515" s="46">
        <v>8192</v>
      </c>
      <c r="B515" s="46">
        <f t="shared" si="170"/>
        <v>16.966666666666665</v>
      </c>
      <c r="C515" s="83">
        <f t="shared" si="174"/>
        <v>17.690000000000001</v>
      </c>
      <c r="D515" s="87"/>
      <c r="E515" s="47">
        <f t="shared" si="169"/>
        <v>185.74499999999517</v>
      </c>
      <c r="F515" s="59">
        <f t="shared" si="175"/>
        <v>0.50000000000000033</v>
      </c>
      <c r="G515" s="59">
        <f t="shared" si="176"/>
        <v>5.9999999999999147</v>
      </c>
      <c r="H515" s="59">
        <f t="shared" si="177"/>
        <v>2.9999999999999574</v>
      </c>
      <c r="I515" s="59">
        <f t="shared" si="178"/>
        <v>1</v>
      </c>
      <c r="J515" s="60">
        <f t="shared" si="179"/>
        <v>3.4999999999999587</v>
      </c>
      <c r="K515" s="104">
        <f t="shared" si="171"/>
        <v>10.499999999999726</v>
      </c>
      <c r="L515" s="49">
        <f t="shared" si="172"/>
        <v>4.4142157763655696E+30</v>
      </c>
      <c r="M515" s="46">
        <f t="shared" si="173"/>
        <v>101.80000000000005</v>
      </c>
      <c r="N515" s="50">
        <v>509</v>
      </c>
      <c r="Q515" s="51"/>
      <c r="R515" s="62"/>
      <c r="S515" s="70"/>
    </row>
    <row r="516" spans="1:19">
      <c r="A516" s="46">
        <v>8192</v>
      </c>
      <c r="B516" s="46">
        <f t="shared" si="170"/>
        <v>17</v>
      </c>
      <c r="C516" s="83">
        <f t="shared" si="174"/>
        <v>17.690000000000001</v>
      </c>
      <c r="D516" s="87"/>
      <c r="E516" s="47">
        <f t="shared" si="169"/>
        <v>185.74499999999517</v>
      </c>
      <c r="F516" s="59">
        <f t="shared" si="175"/>
        <v>0.50000000000000033</v>
      </c>
      <c r="G516" s="59">
        <f t="shared" si="176"/>
        <v>5.9999999999999147</v>
      </c>
      <c r="H516" s="59">
        <f t="shared" si="177"/>
        <v>2.9999999999999574</v>
      </c>
      <c r="I516" s="59">
        <f t="shared" si="178"/>
        <v>1</v>
      </c>
      <c r="J516" s="60">
        <f t="shared" si="179"/>
        <v>3.4999999999999587</v>
      </c>
      <c r="K516" s="104">
        <f t="shared" si="171"/>
        <v>10.499999999999726</v>
      </c>
      <c r="L516" s="49">
        <f t="shared" si="172"/>
        <v>5.0706024009130899E+30</v>
      </c>
      <c r="M516" s="46">
        <f t="shared" si="173"/>
        <v>102.00000000000006</v>
      </c>
      <c r="N516" s="50">
        <v>510</v>
      </c>
      <c r="Q516" s="51"/>
      <c r="R516" s="62"/>
      <c r="S516" s="70"/>
    </row>
    <row r="517" spans="1:19">
      <c r="A517" s="46">
        <v>8192</v>
      </c>
      <c r="B517" s="46">
        <f t="shared" si="170"/>
        <v>17.033333333333335</v>
      </c>
      <c r="C517" s="83">
        <f t="shared" si="174"/>
        <v>17.690000000000001</v>
      </c>
      <c r="D517" s="87"/>
      <c r="E517" s="47">
        <f t="shared" si="169"/>
        <v>185.74499999999517</v>
      </c>
      <c r="F517" s="59">
        <f t="shared" si="175"/>
        <v>0.50000000000000033</v>
      </c>
      <c r="G517" s="59">
        <f t="shared" si="176"/>
        <v>5.9999999999999147</v>
      </c>
      <c r="H517" s="59">
        <f t="shared" si="177"/>
        <v>2.9999999999999574</v>
      </c>
      <c r="I517" s="59">
        <f t="shared" si="178"/>
        <v>1</v>
      </c>
      <c r="J517" s="60">
        <f t="shared" si="179"/>
        <v>3.4999999999999587</v>
      </c>
      <c r="K517" s="104">
        <f t="shared" si="171"/>
        <v>10.499999999999726</v>
      </c>
      <c r="L517" s="49">
        <f t="shared" si="172"/>
        <v>5.8245926367728833E+30</v>
      </c>
      <c r="M517" s="46">
        <f t="shared" si="173"/>
        <v>102.20000000000005</v>
      </c>
      <c r="N517" s="50">
        <v>511</v>
      </c>
      <c r="Q517" s="51"/>
      <c r="R517" s="62"/>
      <c r="S517" s="70"/>
    </row>
    <row r="518" spans="1:19">
      <c r="A518" s="46">
        <v>8192</v>
      </c>
      <c r="B518" s="46">
        <f t="shared" si="170"/>
        <v>17.066666666666666</v>
      </c>
      <c r="C518" s="83">
        <f t="shared" si="174"/>
        <v>17.690000000000001</v>
      </c>
      <c r="D518" s="87"/>
      <c r="E518" s="47">
        <f t="shared" ref="E518:E581" si="180">C518*K518*1</f>
        <v>185.74499999999517</v>
      </c>
      <c r="F518" s="59">
        <f t="shared" si="175"/>
        <v>0.50000000000000033</v>
      </c>
      <c r="G518" s="59">
        <f t="shared" si="176"/>
        <v>5.9999999999999147</v>
      </c>
      <c r="H518" s="59">
        <f t="shared" si="177"/>
        <v>2.9999999999999574</v>
      </c>
      <c r="I518" s="59">
        <f t="shared" si="178"/>
        <v>1</v>
      </c>
      <c r="J518" s="60">
        <f t="shared" si="179"/>
        <v>3.4999999999999587</v>
      </c>
      <c r="K518" s="104">
        <f t="shared" si="171"/>
        <v>10.499999999999726</v>
      </c>
      <c r="L518" s="49">
        <f t="shared" si="172"/>
        <v>6.6906999803888537E+30</v>
      </c>
      <c r="M518" s="46">
        <f t="shared" si="173"/>
        <v>102.40000000000006</v>
      </c>
      <c r="N518" s="50">
        <v>512</v>
      </c>
      <c r="Q518" s="51"/>
      <c r="R518" s="62"/>
      <c r="S518" s="70"/>
    </row>
    <row r="519" spans="1:19">
      <c r="A519" s="46">
        <v>8192</v>
      </c>
      <c r="B519" s="46">
        <f t="shared" ref="B519:B582" si="181">N519/30</f>
        <v>17.100000000000001</v>
      </c>
      <c r="C519" s="83">
        <f t="shared" si="174"/>
        <v>17.690000000000001</v>
      </c>
      <c r="D519" s="87"/>
      <c r="E519" s="47">
        <f t="shared" si="180"/>
        <v>185.74499999999517</v>
      </c>
      <c r="F519" s="59">
        <f t="shared" si="175"/>
        <v>0.50000000000000033</v>
      </c>
      <c r="G519" s="59">
        <f t="shared" si="176"/>
        <v>5.9999999999999147</v>
      </c>
      <c r="H519" s="59">
        <f t="shared" si="177"/>
        <v>2.9999999999999574</v>
      </c>
      <c r="I519" s="59">
        <f t="shared" si="178"/>
        <v>1</v>
      </c>
      <c r="J519" s="60">
        <f t="shared" si="179"/>
        <v>3.4999999999999587</v>
      </c>
      <c r="K519" s="104">
        <f t="shared" ref="K519:K582" si="182">J519*H519*I519</f>
        <v>10.499999999999726</v>
      </c>
      <c r="L519" s="49">
        <f t="shared" ref="L519:L582" si="183">POWER($M$1,N519)</f>
        <v>7.6855960612513715E+30</v>
      </c>
      <c r="M519" s="46">
        <f t="shared" si="173"/>
        <v>102.60000000000005</v>
      </c>
      <c r="N519" s="50">
        <v>513</v>
      </c>
      <c r="Q519" s="51"/>
      <c r="R519" s="62"/>
      <c r="S519" s="70"/>
    </row>
    <row r="520" spans="1:19">
      <c r="A520" s="46">
        <v>8192</v>
      </c>
      <c r="B520" s="46">
        <f t="shared" si="181"/>
        <v>17.133333333333333</v>
      </c>
      <c r="C520" s="83">
        <f t="shared" si="174"/>
        <v>17.690000000000001</v>
      </c>
      <c r="D520" s="87"/>
      <c r="E520" s="47">
        <f t="shared" si="180"/>
        <v>185.74499999999517</v>
      </c>
      <c r="F520" s="59">
        <f t="shared" si="175"/>
        <v>0.50000000000000033</v>
      </c>
      <c r="G520" s="59">
        <f t="shared" si="176"/>
        <v>5.9999999999999147</v>
      </c>
      <c r="H520" s="59">
        <f t="shared" si="177"/>
        <v>2.9999999999999574</v>
      </c>
      <c r="I520" s="59">
        <f t="shared" si="178"/>
        <v>1</v>
      </c>
      <c r="J520" s="60">
        <f t="shared" si="179"/>
        <v>3.4999999999999587</v>
      </c>
      <c r="K520" s="104">
        <f t="shared" si="182"/>
        <v>10.499999999999726</v>
      </c>
      <c r="L520" s="49">
        <f t="shared" si="183"/>
        <v>8.8284315527311425E+30</v>
      </c>
      <c r="M520" s="46">
        <f t="shared" ref="M520:M583" si="184">LOG(L520,2)</f>
        <v>102.80000000000007</v>
      </c>
      <c r="N520" s="50">
        <v>514</v>
      </c>
      <c r="Q520" s="51"/>
      <c r="R520" s="62"/>
      <c r="S520" s="70"/>
    </row>
    <row r="521" spans="1:19">
      <c r="A521" s="46">
        <v>8192</v>
      </c>
      <c r="B521" s="46">
        <f t="shared" si="181"/>
        <v>17.166666666666668</v>
      </c>
      <c r="C521" s="83">
        <f t="shared" si="174"/>
        <v>17.690000000000001</v>
      </c>
      <c r="D521" s="87"/>
      <c r="E521" s="47">
        <f t="shared" si="180"/>
        <v>185.74499999999517</v>
      </c>
      <c r="F521" s="59">
        <f t="shared" si="175"/>
        <v>0.50000000000000033</v>
      </c>
      <c r="G521" s="59">
        <f t="shared" si="176"/>
        <v>5.9999999999999147</v>
      </c>
      <c r="H521" s="59">
        <f t="shared" si="177"/>
        <v>2.9999999999999574</v>
      </c>
      <c r="I521" s="59">
        <f t="shared" si="178"/>
        <v>1</v>
      </c>
      <c r="J521" s="60">
        <f t="shared" si="179"/>
        <v>3.4999999999999587</v>
      </c>
      <c r="K521" s="104">
        <f t="shared" si="182"/>
        <v>10.499999999999726</v>
      </c>
      <c r="L521" s="49">
        <f t="shared" si="183"/>
        <v>1.0141204801826184E+31</v>
      </c>
      <c r="M521" s="46">
        <f t="shared" si="184"/>
        <v>103.00000000000006</v>
      </c>
      <c r="N521" s="50">
        <v>515</v>
      </c>
      <c r="Q521" s="51"/>
      <c r="R521" s="62"/>
      <c r="S521" s="70"/>
    </row>
    <row r="522" spans="1:19">
      <c r="A522" s="46">
        <v>8192</v>
      </c>
      <c r="B522" s="46">
        <f t="shared" si="181"/>
        <v>17.2</v>
      </c>
      <c r="C522" s="83">
        <f t="shared" si="174"/>
        <v>17.690000000000001</v>
      </c>
      <c r="D522" s="87"/>
      <c r="E522" s="47">
        <f t="shared" si="180"/>
        <v>185.74499999999517</v>
      </c>
      <c r="F522" s="59">
        <f t="shared" si="175"/>
        <v>0.50000000000000033</v>
      </c>
      <c r="G522" s="59">
        <f t="shared" si="176"/>
        <v>5.9999999999999147</v>
      </c>
      <c r="H522" s="59">
        <f t="shared" si="177"/>
        <v>2.9999999999999574</v>
      </c>
      <c r="I522" s="59">
        <f t="shared" si="178"/>
        <v>1</v>
      </c>
      <c r="J522" s="60">
        <f t="shared" si="179"/>
        <v>3.4999999999999587</v>
      </c>
      <c r="K522" s="104">
        <f t="shared" si="182"/>
        <v>10.499999999999726</v>
      </c>
      <c r="L522" s="49">
        <f t="shared" si="183"/>
        <v>1.1649185273545769E+31</v>
      </c>
      <c r="M522" s="46">
        <f t="shared" si="184"/>
        <v>103.20000000000005</v>
      </c>
      <c r="N522" s="50">
        <v>516</v>
      </c>
      <c r="Q522" s="51"/>
      <c r="R522" s="62"/>
      <c r="S522" s="70"/>
    </row>
    <row r="523" spans="1:19">
      <c r="A523" s="46">
        <v>8192</v>
      </c>
      <c r="B523" s="46">
        <f t="shared" si="181"/>
        <v>17.233333333333334</v>
      </c>
      <c r="C523" s="83">
        <f t="shared" si="174"/>
        <v>17.690000000000001</v>
      </c>
      <c r="D523" s="87"/>
      <c r="E523" s="47">
        <f t="shared" si="180"/>
        <v>185.74499999999517</v>
      </c>
      <c r="F523" s="59">
        <f t="shared" si="175"/>
        <v>0.50000000000000033</v>
      </c>
      <c r="G523" s="59">
        <f t="shared" si="176"/>
        <v>5.9999999999999147</v>
      </c>
      <c r="H523" s="59">
        <f t="shared" si="177"/>
        <v>2.9999999999999574</v>
      </c>
      <c r="I523" s="59">
        <f t="shared" si="178"/>
        <v>1</v>
      </c>
      <c r="J523" s="60">
        <f t="shared" si="179"/>
        <v>3.4999999999999587</v>
      </c>
      <c r="K523" s="104">
        <f t="shared" si="182"/>
        <v>10.499999999999726</v>
      </c>
      <c r="L523" s="49">
        <f t="shared" si="183"/>
        <v>1.338139996077771E+31</v>
      </c>
      <c r="M523" s="46">
        <f t="shared" si="184"/>
        <v>103.40000000000006</v>
      </c>
      <c r="N523" s="50">
        <v>517</v>
      </c>
      <c r="Q523" s="51"/>
      <c r="R523" s="62"/>
      <c r="S523" s="70"/>
    </row>
    <row r="524" spans="1:19">
      <c r="A524" s="46">
        <v>8192</v>
      </c>
      <c r="B524" s="46">
        <f t="shared" si="181"/>
        <v>17.266666666666666</v>
      </c>
      <c r="C524" s="83">
        <f t="shared" si="174"/>
        <v>17.690000000000001</v>
      </c>
      <c r="D524" s="87"/>
      <c r="E524" s="47">
        <f t="shared" si="180"/>
        <v>185.74499999999517</v>
      </c>
      <c r="F524" s="59">
        <f t="shared" si="175"/>
        <v>0.50000000000000033</v>
      </c>
      <c r="G524" s="59">
        <f t="shared" si="176"/>
        <v>5.9999999999999147</v>
      </c>
      <c r="H524" s="59">
        <f t="shared" si="177"/>
        <v>2.9999999999999574</v>
      </c>
      <c r="I524" s="59">
        <f t="shared" si="178"/>
        <v>1</v>
      </c>
      <c r="J524" s="60">
        <f t="shared" si="179"/>
        <v>3.4999999999999587</v>
      </c>
      <c r="K524" s="104">
        <f t="shared" si="182"/>
        <v>10.499999999999726</v>
      </c>
      <c r="L524" s="49">
        <f t="shared" si="183"/>
        <v>1.5371192122502745E+31</v>
      </c>
      <c r="M524" s="46">
        <f t="shared" si="184"/>
        <v>103.60000000000005</v>
      </c>
      <c r="N524" s="50">
        <v>518</v>
      </c>
      <c r="Q524" s="51"/>
      <c r="R524" s="62"/>
      <c r="S524" s="70"/>
    </row>
    <row r="525" spans="1:19">
      <c r="A525" s="46">
        <v>8192</v>
      </c>
      <c r="B525" s="46">
        <f t="shared" si="181"/>
        <v>17.3</v>
      </c>
      <c r="C525" s="83">
        <f t="shared" si="174"/>
        <v>17.690000000000001</v>
      </c>
      <c r="D525" s="87"/>
      <c r="E525" s="47">
        <f t="shared" si="180"/>
        <v>185.74499999999517</v>
      </c>
      <c r="F525" s="59">
        <f t="shared" si="175"/>
        <v>0.50000000000000033</v>
      </c>
      <c r="G525" s="59">
        <f t="shared" si="176"/>
        <v>5.9999999999999147</v>
      </c>
      <c r="H525" s="59">
        <f t="shared" si="177"/>
        <v>2.9999999999999574</v>
      </c>
      <c r="I525" s="59">
        <f t="shared" si="178"/>
        <v>1</v>
      </c>
      <c r="J525" s="60">
        <f t="shared" si="179"/>
        <v>3.4999999999999587</v>
      </c>
      <c r="K525" s="104">
        <f t="shared" si="182"/>
        <v>10.499999999999726</v>
      </c>
      <c r="L525" s="49">
        <f t="shared" si="183"/>
        <v>1.765686310546229E+31</v>
      </c>
      <c r="M525" s="46">
        <f t="shared" si="184"/>
        <v>103.80000000000004</v>
      </c>
      <c r="N525" s="50">
        <v>519</v>
      </c>
      <c r="Q525" s="51"/>
      <c r="R525" s="62"/>
      <c r="S525" s="70"/>
    </row>
    <row r="526" spans="1:19">
      <c r="A526" s="46">
        <v>8192</v>
      </c>
      <c r="B526" s="46">
        <f t="shared" si="181"/>
        <v>17.333333333333332</v>
      </c>
      <c r="C526" s="83">
        <f t="shared" si="174"/>
        <v>17.690000000000001</v>
      </c>
      <c r="D526" s="87"/>
      <c r="E526" s="47">
        <f t="shared" si="180"/>
        <v>185.74499999999517</v>
      </c>
      <c r="F526" s="59">
        <f t="shared" si="175"/>
        <v>0.50000000000000033</v>
      </c>
      <c r="G526" s="59">
        <f t="shared" si="176"/>
        <v>5.9999999999999147</v>
      </c>
      <c r="H526" s="59">
        <f t="shared" si="177"/>
        <v>2.9999999999999574</v>
      </c>
      <c r="I526" s="59">
        <f t="shared" si="178"/>
        <v>1</v>
      </c>
      <c r="J526" s="60">
        <f t="shared" si="179"/>
        <v>3.4999999999999587</v>
      </c>
      <c r="K526" s="104">
        <f t="shared" si="182"/>
        <v>10.499999999999726</v>
      </c>
      <c r="L526" s="49">
        <f t="shared" si="183"/>
        <v>2.0282409603652373E+31</v>
      </c>
      <c r="M526" s="46">
        <f t="shared" si="184"/>
        <v>104.00000000000006</v>
      </c>
      <c r="N526" s="50">
        <v>520</v>
      </c>
      <c r="Q526" s="51"/>
      <c r="R526" s="62"/>
      <c r="S526" s="70"/>
    </row>
    <row r="527" spans="1:19">
      <c r="A527" s="46">
        <v>8192</v>
      </c>
      <c r="B527" s="46">
        <f t="shared" si="181"/>
        <v>17.366666666666667</v>
      </c>
      <c r="C527" s="83">
        <f t="shared" si="174"/>
        <v>17.690000000000001</v>
      </c>
      <c r="D527" s="87"/>
      <c r="E527" s="47">
        <f t="shared" si="180"/>
        <v>185.74499999999517</v>
      </c>
      <c r="F527" s="59">
        <f t="shared" si="175"/>
        <v>0.50000000000000033</v>
      </c>
      <c r="G527" s="59">
        <f t="shared" si="176"/>
        <v>5.9999999999999147</v>
      </c>
      <c r="H527" s="59">
        <f t="shared" si="177"/>
        <v>2.9999999999999574</v>
      </c>
      <c r="I527" s="59">
        <f t="shared" si="178"/>
        <v>1</v>
      </c>
      <c r="J527" s="60">
        <f t="shared" si="179"/>
        <v>3.4999999999999587</v>
      </c>
      <c r="K527" s="104">
        <f t="shared" si="182"/>
        <v>10.499999999999726</v>
      </c>
      <c r="L527" s="49">
        <f t="shared" si="183"/>
        <v>2.3298370547091547E+31</v>
      </c>
      <c r="M527" s="46">
        <f t="shared" si="184"/>
        <v>104.20000000000005</v>
      </c>
      <c r="N527" s="50">
        <v>521</v>
      </c>
      <c r="Q527" s="51"/>
      <c r="R527" s="62"/>
      <c r="S527" s="70"/>
    </row>
    <row r="528" spans="1:19">
      <c r="A528" s="46">
        <v>8192</v>
      </c>
      <c r="B528" s="46">
        <f t="shared" si="181"/>
        <v>17.399999999999999</v>
      </c>
      <c r="C528" s="83">
        <f t="shared" si="174"/>
        <v>17.690000000000001</v>
      </c>
      <c r="D528" s="87"/>
      <c r="E528" s="47">
        <f t="shared" si="180"/>
        <v>185.74499999999517</v>
      </c>
      <c r="F528" s="59">
        <f t="shared" si="175"/>
        <v>0.50000000000000033</v>
      </c>
      <c r="G528" s="59">
        <f t="shared" si="176"/>
        <v>5.9999999999999147</v>
      </c>
      <c r="H528" s="59">
        <f t="shared" si="177"/>
        <v>2.9999999999999574</v>
      </c>
      <c r="I528" s="59">
        <f t="shared" si="178"/>
        <v>1</v>
      </c>
      <c r="J528" s="60">
        <f t="shared" si="179"/>
        <v>3.4999999999999587</v>
      </c>
      <c r="K528" s="104">
        <f t="shared" si="182"/>
        <v>10.499999999999726</v>
      </c>
      <c r="L528" s="49">
        <f t="shared" si="183"/>
        <v>2.6762799921555433E+31</v>
      </c>
      <c r="M528" s="46">
        <f t="shared" si="184"/>
        <v>104.40000000000006</v>
      </c>
      <c r="N528" s="50">
        <v>522</v>
      </c>
      <c r="Q528" s="51"/>
      <c r="R528" s="62"/>
      <c r="S528" s="70"/>
    </row>
    <row r="529" spans="1:19">
      <c r="A529" s="46">
        <v>8192</v>
      </c>
      <c r="B529" s="46">
        <f t="shared" si="181"/>
        <v>17.433333333333334</v>
      </c>
      <c r="C529" s="83">
        <f t="shared" si="174"/>
        <v>17.690000000000001</v>
      </c>
      <c r="D529" s="87"/>
      <c r="E529" s="47">
        <f t="shared" si="180"/>
        <v>185.74499999999517</v>
      </c>
      <c r="F529" s="59">
        <f t="shared" si="175"/>
        <v>0.50000000000000033</v>
      </c>
      <c r="G529" s="59">
        <f t="shared" si="176"/>
        <v>5.9999999999999147</v>
      </c>
      <c r="H529" s="59">
        <f t="shared" si="177"/>
        <v>2.9999999999999574</v>
      </c>
      <c r="I529" s="59">
        <f t="shared" si="178"/>
        <v>1</v>
      </c>
      <c r="J529" s="60">
        <f t="shared" si="179"/>
        <v>3.4999999999999587</v>
      </c>
      <c r="K529" s="104">
        <f t="shared" si="182"/>
        <v>10.499999999999726</v>
      </c>
      <c r="L529" s="49">
        <f t="shared" si="183"/>
        <v>3.0742384245005504E+31</v>
      </c>
      <c r="M529" s="46">
        <f t="shared" si="184"/>
        <v>104.60000000000005</v>
      </c>
      <c r="N529" s="50">
        <v>523</v>
      </c>
      <c r="Q529" s="51"/>
      <c r="R529" s="62"/>
      <c r="S529" s="70"/>
    </row>
    <row r="530" spans="1:19">
      <c r="A530" s="46">
        <v>8192</v>
      </c>
      <c r="B530" s="46">
        <f t="shared" si="181"/>
        <v>17.466666666666665</v>
      </c>
      <c r="C530" s="83">
        <f t="shared" si="174"/>
        <v>17.690000000000001</v>
      </c>
      <c r="D530" s="87"/>
      <c r="E530" s="47">
        <f t="shared" si="180"/>
        <v>185.74499999999517</v>
      </c>
      <c r="F530" s="59">
        <f t="shared" si="175"/>
        <v>0.50000000000000033</v>
      </c>
      <c r="G530" s="59">
        <f t="shared" si="176"/>
        <v>5.9999999999999147</v>
      </c>
      <c r="H530" s="59">
        <f t="shared" si="177"/>
        <v>2.9999999999999574</v>
      </c>
      <c r="I530" s="59">
        <f t="shared" si="178"/>
        <v>1</v>
      </c>
      <c r="J530" s="60">
        <f t="shared" si="179"/>
        <v>3.4999999999999587</v>
      </c>
      <c r="K530" s="104">
        <f t="shared" si="182"/>
        <v>10.499999999999726</v>
      </c>
      <c r="L530" s="49">
        <f t="shared" si="183"/>
        <v>3.5313726210924593E+31</v>
      </c>
      <c r="M530" s="46">
        <f t="shared" si="184"/>
        <v>104.80000000000005</v>
      </c>
      <c r="N530" s="50">
        <v>524</v>
      </c>
      <c r="Q530" s="51"/>
      <c r="R530" s="62"/>
      <c r="S530" s="70"/>
    </row>
    <row r="531" spans="1:19">
      <c r="A531" s="46">
        <v>8192</v>
      </c>
      <c r="B531" s="46">
        <f t="shared" si="181"/>
        <v>17.5</v>
      </c>
      <c r="C531" s="83">
        <f t="shared" si="174"/>
        <v>17.690000000000001</v>
      </c>
      <c r="D531" s="87"/>
      <c r="E531" s="47">
        <f t="shared" si="180"/>
        <v>185.74499999999517</v>
      </c>
      <c r="F531" s="59">
        <f t="shared" si="175"/>
        <v>0.50000000000000033</v>
      </c>
      <c r="G531" s="59">
        <f t="shared" si="176"/>
        <v>5.9999999999999147</v>
      </c>
      <c r="H531" s="59">
        <f t="shared" si="177"/>
        <v>2.9999999999999574</v>
      </c>
      <c r="I531" s="59">
        <f t="shared" si="178"/>
        <v>1</v>
      </c>
      <c r="J531" s="60">
        <f t="shared" si="179"/>
        <v>3.4999999999999587</v>
      </c>
      <c r="K531" s="104">
        <f t="shared" si="182"/>
        <v>10.499999999999726</v>
      </c>
      <c r="L531" s="49">
        <f t="shared" si="183"/>
        <v>4.0564819207304755E+31</v>
      </c>
      <c r="M531" s="46">
        <f t="shared" si="184"/>
        <v>105.00000000000006</v>
      </c>
      <c r="N531" s="50">
        <v>525</v>
      </c>
      <c r="Q531" s="51"/>
      <c r="R531" s="62"/>
      <c r="S531" s="70"/>
    </row>
    <row r="532" spans="1:19">
      <c r="A532" s="46">
        <v>8192</v>
      </c>
      <c r="B532" s="46">
        <f t="shared" si="181"/>
        <v>17.533333333333335</v>
      </c>
      <c r="C532" s="83">
        <f t="shared" si="174"/>
        <v>17.690000000000001</v>
      </c>
      <c r="D532" s="87"/>
      <c r="E532" s="47">
        <f t="shared" si="180"/>
        <v>185.74499999999517</v>
      </c>
      <c r="F532" s="59">
        <f t="shared" si="175"/>
        <v>0.50000000000000033</v>
      </c>
      <c r="G532" s="59">
        <f t="shared" si="176"/>
        <v>5.9999999999999147</v>
      </c>
      <c r="H532" s="59">
        <f t="shared" si="177"/>
        <v>2.9999999999999574</v>
      </c>
      <c r="I532" s="59">
        <f t="shared" si="178"/>
        <v>1</v>
      </c>
      <c r="J532" s="60">
        <f t="shared" si="179"/>
        <v>3.4999999999999587</v>
      </c>
      <c r="K532" s="104">
        <f t="shared" si="182"/>
        <v>10.499999999999726</v>
      </c>
      <c r="L532" s="49">
        <f t="shared" si="183"/>
        <v>4.6596741094183102E+31</v>
      </c>
      <c r="M532" s="46">
        <f t="shared" si="184"/>
        <v>105.20000000000006</v>
      </c>
      <c r="N532" s="50">
        <v>526</v>
      </c>
      <c r="Q532" s="51"/>
      <c r="R532" s="62"/>
      <c r="S532" s="70"/>
    </row>
    <row r="533" spans="1:19">
      <c r="A533" s="46">
        <v>8192</v>
      </c>
      <c r="B533" s="46">
        <f t="shared" si="181"/>
        <v>17.566666666666666</v>
      </c>
      <c r="C533" s="83">
        <f t="shared" si="174"/>
        <v>17.690000000000001</v>
      </c>
      <c r="D533" s="87"/>
      <c r="E533" s="47">
        <f t="shared" si="180"/>
        <v>185.74499999999517</v>
      </c>
      <c r="F533" s="59">
        <f t="shared" si="175"/>
        <v>0.50000000000000033</v>
      </c>
      <c r="G533" s="59">
        <f t="shared" si="176"/>
        <v>5.9999999999999147</v>
      </c>
      <c r="H533" s="59">
        <f t="shared" si="177"/>
        <v>2.9999999999999574</v>
      </c>
      <c r="I533" s="59">
        <f t="shared" si="178"/>
        <v>1</v>
      </c>
      <c r="J533" s="60">
        <f t="shared" si="179"/>
        <v>3.4999999999999587</v>
      </c>
      <c r="K533" s="104">
        <f t="shared" si="182"/>
        <v>10.499999999999726</v>
      </c>
      <c r="L533" s="49">
        <f t="shared" si="183"/>
        <v>5.3525599843110875E+31</v>
      </c>
      <c r="M533" s="46">
        <f t="shared" si="184"/>
        <v>105.40000000000005</v>
      </c>
      <c r="N533" s="50">
        <v>527</v>
      </c>
      <c r="Q533" s="51"/>
      <c r="R533" s="62"/>
      <c r="S533" s="70"/>
    </row>
    <row r="534" spans="1:19">
      <c r="A534" s="46">
        <v>8192</v>
      </c>
      <c r="B534" s="46">
        <f t="shared" si="181"/>
        <v>17.600000000000001</v>
      </c>
      <c r="C534" s="83">
        <f t="shared" ref="C534:C597" si="185">IF(D534&gt;0,C533+D534,C533)</f>
        <v>17.690000000000001</v>
      </c>
      <c r="D534" s="87"/>
      <c r="E534" s="47">
        <f t="shared" si="180"/>
        <v>185.74499999999517</v>
      </c>
      <c r="F534" s="59">
        <f t="shared" si="175"/>
        <v>0.50000000000000033</v>
      </c>
      <c r="G534" s="59">
        <f t="shared" si="176"/>
        <v>5.9999999999999147</v>
      </c>
      <c r="H534" s="59">
        <f t="shared" si="177"/>
        <v>2.9999999999999574</v>
      </c>
      <c r="I534" s="59">
        <f t="shared" si="178"/>
        <v>1</v>
      </c>
      <c r="J534" s="60">
        <f t="shared" si="179"/>
        <v>3.4999999999999587</v>
      </c>
      <c r="K534" s="104">
        <f t="shared" si="182"/>
        <v>10.499999999999726</v>
      </c>
      <c r="L534" s="49">
        <f t="shared" si="183"/>
        <v>6.1484768490011026E+31</v>
      </c>
      <c r="M534" s="46">
        <f t="shared" si="184"/>
        <v>105.60000000000005</v>
      </c>
      <c r="N534" s="50">
        <v>528</v>
      </c>
      <c r="Q534" s="51"/>
      <c r="R534" s="62"/>
      <c r="S534" s="70"/>
    </row>
    <row r="535" spans="1:19">
      <c r="A535" s="46">
        <v>8192</v>
      </c>
      <c r="B535" s="46">
        <f t="shared" si="181"/>
        <v>17.633333333333333</v>
      </c>
      <c r="C535" s="83">
        <f t="shared" si="185"/>
        <v>17.690000000000001</v>
      </c>
      <c r="D535" s="87"/>
      <c r="E535" s="47">
        <f t="shared" si="180"/>
        <v>185.74499999999517</v>
      </c>
      <c r="F535" s="59">
        <f t="shared" si="175"/>
        <v>0.50000000000000033</v>
      </c>
      <c r="G535" s="59">
        <f t="shared" si="176"/>
        <v>5.9999999999999147</v>
      </c>
      <c r="H535" s="59">
        <f t="shared" si="177"/>
        <v>2.9999999999999574</v>
      </c>
      <c r="I535" s="59">
        <f t="shared" si="178"/>
        <v>1</v>
      </c>
      <c r="J535" s="60">
        <f t="shared" si="179"/>
        <v>3.4999999999999587</v>
      </c>
      <c r="K535" s="104">
        <f t="shared" si="182"/>
        <v>10.499999999999726</v>
      </c>
      <c r="L535" s="49">
        <f t="shared" si="183"/>
        <v>7.0627452421849212E+31</v>
      </c>
      <c r="M535" s="46">
        <f t="shared" si="184"/>
        <v>105.80000000000005</v>
      </c>
      <c r="N535" s="50">
        <v>529</v>
      </c>
      <c r="Q535" s="51"/>
      <c r="R535" s="62"/>
      <c r="S535" s="70"/>
    </row>
    <row r="536" spans="1:19">
      <c r="A536" s="46">
        <v>8192</v>
      </c>
      <c r="B536" s="46">
        <f t="shared" si="181"/>
        <v>17.666666666666668</v>
      </c>
      <c r="C536" s="83">
        <f t="shared" si="185"/>
        <v>17.690000000000001</v>
      </c>
      <c r="D536" s="87"/>
      <c r="E536" s="47">
        <f t="shared" si="180"/>
        <v>185.74499999999517</v>
      </c>
      <c r="F536" s="59">
        <f t="shared" ref="F536:F599" si="186">F535</f>
        <v>0.50000000000000033</v>
      </c>
      <c r="G536" s="59">
        <f t="shared" ref="G536:G599" si="187">G535</f>
        <v>5.9999999999999147</v>
      </c>
      <c r="H536" s="59">
        <f t="shared" ref="H536:H599" si="188">H535</f>
        <v>2.9999999999999574</v>
      </c>
      <c r="I536" s="59">
        <f t="shared" ref="I536:I599" si="189">I535</f>
        <v>1</v>
      </c>
      <c r="J536" s="60">
        <f t="shared" ref="J536:J599" si="190">J535</f>
        <v>3.4999999999999587</v>
      </c>
      <c r="K536" s="104">
        <f t="shared" si="182"/>
        <v>10.499999999999726</v>
      </c>
      <c r="L536" s="49">
        <f t="shared" si="183"/>
        <v>8.1129638414609546E+31</v>
      </c>
      <c r="M536" s="46">
        <f t="shared" si="184"/>
        <v>106.00000000000006</v>
      </c>
      <c r="N536" s="50">
        <v>530</v>
      </c>
      <c r="Q536" s="51"/>
      <c r="R536" s="62"/>
      <c r="S536" s="70"/>
    </row>
    <row r="537" spans="1:19">
      <c r="A537" s="46">
        <v>8192</v>
      </c>
      <c r="B537" s="46">
        <f t="shared" si="181"/>
        <v>17.7</v>
      </c>
      <c r="C537" s="83">
        <f t="shared" si="185"/>
        <v>17.690000000000001</v>
      </c>
      <c r="D537" s="87"/>
      <c r="E537" s="47">
        <f t="shared" si="180"/>
        <v>185.74499999999517</v>
      </c>
      <c r="F537" s="59">
        <f t="shared" si="186"/>
        <v>0.50000000000000033</v>
      </c>
      <c r="G537" s="59">
        <f t="shared" si="187"/>
        <v>5.9999999999999147</v>
      </c>
      <c r="H537" s="59">
        <f t="shared" si="188"/>
        <v>2.9999999999999574</v>
      </c>
      <c r="I537" s="59">
        <f t="shared" si="189"/>
        <v>1</v>
      </c>
      <c r="J537" s="60">
        <f t="shared" si="190"/>
        <v>3.4999999999999587</v>
      </c>
      <c r="K537" s="104">
        <f t="shared" si="182"/>
        <v>10.499999999999726</v>
      </c>
      <c r="L537" s="49">
        <f t="shared" si="183"/>
        <v>9.3193482188366258E+31</v>
      </c>
      <c r="M537" s="46">
        <f t="shared" si="184"/>
        <v>106.20000000000006</v>
      </c>
      <c r="N537" s="50">
        <v>531</v>
      </c>
      <c r="Q537" s="51"/>
      <c r="R537" s="62"/>
      <c r="S537" s="70"/>
    </row>
    <row r="538" spans="1:19">
      <c r="A538" s="46">
        <v>8192</v>
      </c>
      <c r="B538" s="46">
        <f t="shared" si="181"/>
        <v>17.733333333333334</v>
      </c>
      <c r="C538" s="83">
        <f t="shared" si="185"/>
        <v>17.690000000000001</v>
      </c>
      <c r="D538" s="87"/>
      <c r="E538" s="47">
        <f t="shared" si="180"/>
        <v>185.74499999999517</v>
      </c>
      <c r="F538" s="59">
        <f t="shared" si="186"/>
        <v>0.50000000000000033</v>
      </c>
      <c r="G538" s="59">
        <f t="shared" si="187"/>
        <v>5.9999999999999147</v>
      </c>
      <c r="H538" s="59">
        <f t="shared" si="188"/>
        <v>2.9999999999999574</v>
      </c>
      <c r="I538" s="59">
        <f t="shared" si="189"/>
        <v>1</v>
      </c>
      <c r="J538" s="60">
        <f t="shared" si="190"/>
        <v>3.4999999999999587</v>
      </c>
      <c r="K538" s="104">
        <f t="shared" si="182"/>
        <v>10.499999999999726</v>
      </c>
      <c r="L538" s="49">
        <f t="shared" si="183"/>
        <v>1.070511996862218E+32</v>
      </c>
      <c r="M538" s="46">
        <f t="shared" si="184"/>
        <v>106.40000000000005</v>
      </c>
      <c r="N538" s="50">
        <v>532</v>
      </c>
      <c r="Q538" s="51"/>
      <c r="R538" s="62"/>
      <c r="S538" s="70"/>
    </row>
    <row r="539" spans="1:19">
      <c r="A539" s="46">
        <v>8192</v>
      </c>
      <c r="B539" s="46">
        <f t="shared" si="181"/>
        <v>17.766666666666666</v>
      </c>
      <c r="C539" s="83">
        <f t="shared" si="185"/>
        <v>17.690000000000001</v>
      </c>
      <c r="D539" s="87"/>
      <c r="E539" s="47">
        <f t="shared" si="180"/>
        <v>185.74499999999517</v>
      </c>
      <c r="F539" s="59">
        <f t="shared" si="186"/>
        <v>0.50000000000000033</v>
      </c>
      <c r="G539" s="59">
        <f t="shared" si="187"/>
        <v>5.9999999999999147</v>
      </c>
      <c r="H539" s="59">
        <f t="shared" si="188"/>
        <v>2.9999999999999574</v>
      </c>
      <c r="I539" s="59">
        <f t="shared" si="189"/>
        <v>1</v>
      </c>
      <c r="J539" s="60">
        <f t="shared" si="190"/>
        <v>3.4999999999999587</v>
      </c>
      <c r="K539" s="104">
        <f t="shared" si="182"/>
        <v>10.499999999999726</v>
      </c>
      <c r="L539" s="49">
        <f t="shared" si="183"/>
        <v>1.2296953698002209E+32</v>
      </c>
      <c r="M539" s="46">
        <f t="shared" si="184"/>
        <v>106.60000000000007</v>
      </c>
      <c r="N539" s="50">
        <v>533</v>
      </c>
      <c r="Q539" s="51"/>
      <c r="R539" s="62"/>
      <c r="S539" s="70"/>
    </row>
    <row r="540" spans="1:19">
      <c r="A540" s="46">
        <v>8192</v>
      </c>
      <c r="B540" s="46">
        <f t="shared" si="181"/>
        <v>17.8</v>
      </c>
      <c r="C540" s="83">
        <f t="shared" si="185"/>
        <v>17.690000000000001</v>
      </c>
      <c r="D540" s="87"/>
      <c r="E540" s="47">
        <f t="shared" si="180"/>
        <v>185.74499999999517</v>
      </c>
      <c r="F540" s="59">
        <f t="shared" si="186"/>
        <v>0.50000000000000033</v>
      </c>
      <c r="G540" s="59">
        <f t="shared" si="187"/>
        <v>5.9999999999999147</v>
      </c>
      <c r="H540" s="59">
        <f t="shared" si="188"/>
        <v>2.9999999999999574</v>
      </c>
      <c r="I540" s="59">
        <f t="shared" si="189"/>
        <v>1</v>
      </c>
      <c r="J540" s="60">
        <f t="shared" si="190"/>
        <v>3.4999999999999587</v>
      </c>
      <c r="K540" s="104">
        <f t="shared" si="182"/>
        <v>10.499999999999726</v>
      </c>
      <c r="L540" s="49">
        <f t="shared" si="183"/>
        <v>1.4125490484369844E+32</v>
      </c>
      <c r="M540" s="46">
        <f t="shared" si="184"/>
        <v>106.80000000000005</v>
      </c>
      <c r="N540" s="50">
        <v>534</v>
      </c>
      <c r="Q540" s="51"/>
      <c r="R540" s="62"/>
      <c r="S540" s="70"/>
    </row>
    <row r="541" spans="1:19">
      <c r="A541" s="46">
        <v>8192</v>
      </c>
      <c r="B541" s="46">
        <f t="shared" si="181"/>
        <v>17.833333333333332</v>
      </c>
      <c r="C541" s="83">
        <f t="shared" si="185"/>
        <v>17.690000000000001</v>
      </c>
      <c r="D541" s="87"/>
      <c r="E541" s="47">
        <f t="shared" si="180"/>
        <v>185.74499999999517</v>
      </c>
      <c r="F541" s="59">
        <f t="shared" si="186"/>
        <v>0.50000000000000033</v>
      </c>
      <c r="G541" s="59">
        <f t="shared" si="187"/>
        <v>5.9999999999999147</v>
      </c>
      <c r="H541" s="59">
        <f t="shared" si="188"/>
        <v>2.9999999999999574</v>
      </c>
      <c r="I541" s="59">
        <f t="shared" si="189"/>
        <v>1</v>
      </c>
      <c r="J541" s="60">
        <f t="shared" si="190"/>
        <v>3.4999999999999587</v>
      </c>
      <c r="K541" s="104">
        <f t="shared" si="182"/>
        <v>10.499999999999726</v>
      </c>
      <c r="L541" s="49">
        <f t="shared" si="183"/>
        <v>1.6225927682921916E+32</v>
      </c>
      <c r="M541" s="46">
        <f t="shared" si="184"/>
        <v>107.00000000000004</v>
      </c>
      <c r="N541" s="50">
        <v>535</v>
      </c>
      <c r="Q541" s="51"/>
      <c r="R541" s="62"/>
      <c r="S541" s="70"/>
    </row>
    <row r="542" spans="1:19">
      <c r="A542" s="46">
        <v>8192</v>
      </c>
      <c r="B542" s="46">
        <f t="shared" si="181"/>
        <v>17.866666666666667</v>
      </c>
      <c r="C542" s="83">
        <f t="shared" si="185"/>
        <v>17.690000000000001</v>
      </c>
      <c r="D542" s="87"/>
      <c r="E542" s="47">
        <f t="shared" si="180"/>
        <v>185.74499999999517</v>
      </c>
      <c r="F542" s="59">
        <f t="shared" si="186"/>
        <v>0.50000000000000033</v>
      </c>
      <c r="G542" s="59">
        <f t="shared" si="187"/>
        <v>5.9999999999999147</v>
      </c>
      <c r="H542" s="59">
        <f t="shared" si="188"/>
        <v>2.9999999999999574</v>
      </c>
      <c r="I542" s="59">
        <f t="shared" si="189"/>
        <v>1</v>
      </c>
      <c r="J542" s="60">
        <f t="shared" si="190"/>
        <v>3.4999999999999587</v>
      </c>
      <c r="K542" s="104">
        <f t="shared" si="182"/>
        <v>10.499999999999726</v>
      </c>
      <c r="L542" s="49">
        <f t="shared" si="183"/>
        <v>1.8638696437673255E+32</v>
      </c>
      <c r="M542" s="46">
        <f t="shared" si="184"/>
        <v>107.20000000000006</v>
      </c>
      <c r="N542" s="50">
        <v>536</v>
      </c>
      <c r="Q542" s="51"/>
      <c r="R542" s="62"/>
      <c r="S542" s="70"/>
    </row>
    <row r="543" spans="1:19">
      <c r="A543" s="46">
        <v>8192</v>
      </c>
      <c r="B543" s="46">
        <f t="shared" si="181"/>
        <v>17.899999999999999</v>
      </c>
      <c r="C543" s="83">
        <f t="shared" si="185"/>
        <v>17.690000000000001</v>
      </c>
      <c r="D543" s="87"/>
      <c r="E543" s="47">
        <f t="shared" si="180"/>
        <v>185.74499999999517</v>
      </c>
      <c r="F543" s="59">
        <f t="shared" si="186"/>
        <v>0.50000000000000033</v>
      </c>
      <c r="G543" s="59">
        <f t="shared" si="187"/>
        <v>5.9999999999999147</v>
      </c>
      <c r="H543" s="59">
        <f t="shared" si="188"/>
        <v>2.9999999999999574</v>
      </c>
      <c r="I543" s="59">
        <f t="shared" si="189"/>
        <v>1</v>
      </c>
      <c r="J543" s="60">
        <f t="shared" si="190"/>
        <v>3.4999999999999587</v>
      </c>
      <c r="K543" s="104">
        <f t="shared" si="182"/>
        <v>10.499999999999726</v>
      </c>
      <c r="L543" s="49">
        <f t="shared" si="183"/>
        <v>2.1410239937244372E+32</v>
      </c>
      <c r="M543" s="46">
        <f t="shared" si="184"/>
        <v>107.40000000000005</v>
      </c>
      <c r="N543" s="50">
        <v>537</v>
      </c>
      <c r="Q543" s="51"/>
      <c r="R543" s="62"/>
      <c r="S543" s="70"/>
    </row>
    <row r="544" spans="1:19">
      <c r="A544" s="46">
        <v>8192</v>
      </c>
      <c r="B544" s="46">
        <f t="shared" si="181"/>
        <v>17.933333333333334</v>
      </c>
      <c r="C544" s="83">
        <f t="shared" si="185"/>
        <v>17.690000000000001</v>
      </c>
      <c r="D544" s="87"/>
      <c r="E544" s="47">
        <f t="shared" si="180"/>
        <v>185.74499999999517</v>
      </c>
      <c r="F544" s="59">
        <f t="shared" si="186"/>
        <v>0.50000000000000033</v>
      </c>
      <c r="G544" s="59">
        <f t="shared" si="187"/>
        <v>5.9999999999999147</v>
      </c>
      <c r="H544" s="59">
        <f t="shared" si="188"/>
        <v>2.9999999999999574</v>
      </c>
      <c r="I544" s="59">
        <f t="shared" si="189"/>
        <v>1</v>
      </c>
      <c r="J544" s="60">
        <f t="shared" si="190"/>
        <v>3.4999999999999587</v>
      </c>
      <c r="K544" s="104">
        <f t="shared" si="182"/>
        <v>10.499999999999726</v>
      </c>
      <c r="L544" s="49">
        <f t="shared" si="183"/>
        <v>2.4593907396004425E+32</v>
      </c>
      <c r="M544" s="46">
        <f t="shared" si="184"/>
        <v>107.60000000000007</v>
      </c>
      <c r="N544" s="50">
        <v>538</v>
      </c>
      <c r="Q544" s="51"/>
      <c r="R544" s="62"/>
      <c r="S544" s="70"/>
    </row>
    <row r="545" spans="1:19">
      <c r="A545" s="46">
        <v>8192</v>
      </c>
      <c r="B545" s="46">
        <f t="shared" si="181"/>
        <v>17.966666666666665</v>
      </c>
      <c r="C545" s="83">
        <f t="shared" si="185"/>
        <v>17.690000000000001</v>
      </c>
      <c r="D545" s="87"/>
      <c r="E545" s="47">
        <f t="shared" si="180"/>
        <v>185.74499999999517</v>
      </c>
      <c r="F545" s="59">
        <f t="shared" si="186"/>
        <v>0.50000000000000033</v>
      </c>
      <c r="G545" s="59">
        <f t="shared" si="187"/>
        <v>5.9999999999999147</v>
      </c>
      <c r="H545" s="59">
        <f t="shared" si="188"/>
        <v>2.9999999999999574</v>
      </c>
      <c r="I545" s="59">
        <f t="shared" si="189"/>
        <v>1</v>
      </c>
      <c r="J545" s="60">
        <f t="shared" si="190"/>
        <v>3.4999999999999587</v>
      </c>
      <c r="K545" s="104">
        <f t="shared" si="182"/>
        <v>10.499999999999726</v>
      </c>
      <c r="L545" s="49">
        <f t="shared" si="183"/>
        <v>2.8250980968739696E+32</v>
      </c>
      <c r="M545" s="46">
        <f t="shared" si="184"/>
        <v>107.80000000000005</v>
      </c>
      <c r="N545" s="50">
        <v>539</v>
      </c>
      <c r="Q545" s="51"/>
      <c r="R545" s="62"/>
      <c r="S545" s="70"/>
    </row>
    <row r="546" spans="1:19">
      <c r="A546" s="46">
        <v>8192</v>
      </c>
      <c r="B546" s="46">
        <f t="shared" si="181"/>
        <v>18</v>
      </c>
      <c r="C546" s="83">
        <f t="shared" si="185"/>
        <v>17.690000000000001</v>
      </c>
      <c r="D546" s="87"/>
      <c r="E546" s="47">
        <f t="shared" si="180"/>
        <v>185.74499999999517</v>
      </c>
      <c r="F546" s="59">
        <f t="shared" si="186"/>
        <v>0.50000000000000033</v>
      </c>
      <c r="G546" s="59">
        <f t="shared" si="187"/>
        <v>5.9999999999999147</v>
      </c>
      <c r="H546" s="59">
        <f t="shared" si="188"/>
        <v>2.9999999999999574</v>
      </c>
      <c r="I546" s="59">
        <f t="shared" si="189"/>
        <v>1</v>
      </c>
      <c r="J546" s="60">
        <f t="shared" si="190"/>
        <v>3.4999999999999587</v>
      </c>
      <c r="K546" s="104">
        <f t="shared" si="182"/>
        <v>10.499999999999726</v>
      </c>
      <c r="L546" s="49">
        <f t="shared" si="183"/>
        <v>3.245185536584384E+32</v>
      </c>
      <c r="M546" s="46">
        <f t="shared" si="184"/>
        <v>108.00000000000004</v>
      </c>
      <c r="N546" s="50">
        <v>540</v>
      </c>
      <c r="Q546" s="51"/>
      <c r="R546" s="62"/>
      <c r="S546" s="70"/>
    </row>
    <row r="547" spans="1:19">
      <c r="A547" s="46">
        <v>8192</v>
      </c>
      <c r="B547" s="46">
        <f t="shared" si="181"/>
        <v>18.033333333333335</v>
      </c>
      <c r="C547" s="83">
        <f t="shared" si="185"/>
        <v>17.690000000000001</v>
      </c>
      <c r="D547" s="87"/>
      <c r="E547" s="47">
        <f t="shared" si="180"/>
        <v>185.74499999999517</v>
      </c>
      <c r="F547" s="59">
        <f t="shared" si="186"/>
        <v>0.50000000000000033</v>
      </c>
      <c r="G547" s="59">
        <f t="shared" si="187"/>
        <v>5.9999999999999147</v>
      </c>
      <c r="H547" s="59">
        <f t="shared" si="188"/>
        <v>2.9999999999999574</v>
      </c>
      <c r="I547" s="59">
        <f t="shared" si="189"/>
        <v>1</v>
      </c>
      <c r="J547" s="60">
        <f t="shared" si="190"/>
        <v>3.4999999999999587</v>
      </c>
      <c r="K547" s="104">
        <f t="shared" si="182"/>
        <v>10.499999999999726</v>
      </c>
      <c r="L547" s="49">
        <f t="shared" si="183"/>
        <v>3.7277392875346525E+32</v>
      </c>
      <c r="M547" s="46">
        <f t="shared" si="184"/>
        <v>108.20000000000006</v>
      </c>
      <c r="N547" s="50">
        <v>541</v>
      </c>
      <c r="Q547" s="51"/>
      <c r="R547" s="62"/>
      <c r="S547" s="70"/>
    </row>
    <row r="548" spans="1:19">
      <c r="A548" s="46">
        <v>8192</v>
      </c>
      <c r="B548" s="46">
        <f t="shared" si="181"/>
        <v>18.066666666666666</v>
      </c>
      <c r="C548" s="83">
        <f t="shared" si="185"/>
        <v>17.690000000000001</v>
      </c>
      <c r="D548" s="87"/>
      <c r="E548" s="47">
        <f t="shared" si="180"/>
        <v>185.74499999999517</v>
      </c>
      <c r="F548" s="59">
        <f t="shared" si="186"/>
        <v>0.50000000000000033</v>
      </c>
      <c r="G548" s="59">
        <f t="shared" si="187"/>
        <v>5.9999999999999147</v>
      </c>
      <c r="H548" s="59">
        <f t="shared" si="188"/>
        <v>2.9999999999999574</v>
      </c>
      <c r="I548" s="59">
        <f t="shared" si="189"/>
        <v>1</v>
      </c>
      <c r="J548" s="60">
        <f t="shared" si="190"/>
        <v>3.4999999999999587</v>
      </c>
      <c r="K548" s="104">
        <f t="shared" si="182"/>
        <v>10.499999999999726</v>
      </c>
      <c r="L548" s="49">
        <f t="shared" si="183"/>
        <v>4.2820479874488743E+32</v>
      </c>
      <c r="M548" s="46">
        <f t="shared" si="184"/>
        <v>108.40000000000005</v>
      </c>
      <c r="N548" s="50">
        <v>542</v>
      </c>
      <c r="Q548" s="51"/>
      <c r="R548" s="62"/>
      <c r="S548" s="70"/>
    </row>
    <row r="549" spans="1:19">
      <c r="A549" s="46">
        <v>8192</v>
      </c>
      <c r="B549" s="46">
        <f t="shared" si="181"/>
        <v>18.100000000000001</v>
      </c>
      <c r="C549" s="83">
        <f t="shared" si="185"/>
        <v>17.690000000000001</v>
      </c>
      <c r="D549" s="87"/>
      <c r="E549" s="47">
        <f t="shared" si="180"/>
        <v>185.74499999999517</v>
      </c>
      <c r="F549" s="59">
        <f t="shared" si="186"/>
        <v>0.50000000000000033</v>
      </c>
      <c r="G549" s="59">
        <f t="shared" si="187"/>
        <v>5.9999999999999147</v>
      </c>
      <c r="H549" s="59">
        <f t="shared" si="188"/>
        <v>2.9999999999999574</v>
      </c>
      <c r="I549" s="59">
        <f t="shared" si="189"/>
        <v>1</v>
      </c>
      <c r="J549" s="60">
        <f t="shared" si="190"/>
        <v>3.4999999999999587</v>
      </c>
      <c r="K549" s="104">
        <f t="shared" si="182"/>
        <v>10.499999999999726</v>
      </c>
      <c r="L549" s="49">
        <f t="shared" si="183"/>
        <v>4.9187814792008871E+32</v>
      </c>
      <c r="M549" s="46">
        <f t="shared" si="184"/>
        <v>108.60000000000005</v>
      </c>
      <c r="N549" s="50">
        <v>543</v>
      </c>
      <c r="Q549" s="51"/>
      <c r="R549" s="62"/>
      <c r="S549" s="70"/>
    </row>
    <row r="550" spans="1:19">
      <c r="A550" s="46">
        <v>8192</v>
      </c>
      <c r="B550" s="46">
        <f t="shared" si="181"/>
        <v>18.133333333333333</v>
      </c>
      <c r="C550" s="83">
        <f t="shared" si="185"/>
        <v>17.690000000000001</v>
      </c>
      <c r="D550" s="87"/>
      <c r="E550" s="47">
        <f t="shared" si="180"/>
        <v>185.74499999999517</v>
      </c>
      <c r="F550" s="59">
        <f t="shared" si="186"/>
        <v>0.50000000000000033</v>
      </c>
      <c r="G550" s="59">
        <f t="shared" si="187"/>
        <v>5.9999999999999147</v>
      </c>
      <c r="H550" s="59">
        <f t="shared" si="188"/>
        <v>2.9999999999999574</v>
      </c>
      <c r="I550" s="59">
        <f t="shared" si="189"/>
        <v>1</v>
      </c>
      <c r="J550" s="60">
        <f t="shared" si="190"/>
        <v>3.4999999999999587</v>
      </c>
      <c r="K550" s="104">
        <f t="shared" si="182"/>
        <v>10.499999999999726</v>
      </c>
      <c r="L550" s="49">
        <f t="shared" si="183"/>
        <v>5.650196193747942E+32</v>
      </c>
      <c r="M550" s="46">
        <f t="shared" si="184"/>
        <v>108.80000000000005</v>
      </c>
      <c r="N550" s="50">
        <v>544</v>
      </c>
      <c r="Q550" s="51"/>
      <c r="R550" s="62"/>
      <c r="S550" s="70"/>
    </row>
    <row r="551" spans="1:19">
      <c r="A551" s="46">
        <v>8192</v>
      </c>
      <c r="B551" s="46">
        <f t="shared" si="181"/>
        <v>18.166666666666668</v>
      </c>
      <c r="C551" s="83">
        <f t="shared" si="185"/>
        <v>17.690000000000001</v>
      </c>
      <c r="D551" s="87"/>
      <c r="E551" s="47">
        <f t="shared" si="180"/>
        <v>185.74499999999517</v>
      </c>
      <c r="F551" s="59">
        <f t="shared" si="186"/>
        <v>0.50000000000000033</v>
      </c>
      <c r="G551" s="59">
        <f t="shared" si="187"/>
        <v>5.9999999999999147</v>
      </c>
      <c r="H551" s="59">
        <f t="shared" si="188"/>
        <v>2.9999999999999574</v>
      </c>
      <c r="I551" s="59">
        <f t="shared" si="189"/>
        <v>1</v>
      </c>
      <c r="J551" s="60">
        <f t="shared" si="190"/>
        <v>3.4999999999999587</v>
      </c>
      <c r="K551" s="104">
        <f t="shared" si="182"/>
        <v>10.499999999999726</v>
      </c>
      <c r="L551" s="49">
        <f t="shared" si="183"/>
        <v>6.4903710731687709E+32</v>
      </c>
      <c r="M551" s="46">
        <f t="shared" si="184"/>
        <v>109.00000000000006</v>
      </c>
      <c r="N551" s="50">
        <v>545</v>
      </c>
      <c r="Q551" s="51"/>
      <c r="R551" s="62"/>
      <c r="S551" s="70"/>
    </row>
    <row r="552" spans="1:19">
      <c r="A552" s="46">
        <v>8192</v>
      </c>
      <c r="B552" s="46">
        <f t="shared" si="181"/>
        <v>18.2</v>
      </c>
      <c r="C552" s="83">
        <f t="shared" si="185"/>
        <v>17.690000000000001</v>
      </c>
      <c r="D552" s="87"/>
      <c r="E552" s="47">
        <f t="shared" si="180"/>
        <v>185.74499999999517</v>
      </c>
      <c r="F552" s="59">
        <f t="shared" si="186"/>
        <v>0.50000000000000033</v>
      </c>
      <c r="G552" s="59">
        <f t="shared" si="187"/>
        <v>5.9999999999999147</v>
      </c>
      <c r="H552" s="59">
        <f t="shared" si="188"/>
        <v>2.9999999999999574</v>
      </c>
      <c r="I552" s="59">
        <f t="shared" si="189"/>
        <v>1</v>
      </c>
      <c r="J552" s="60">
        <f t="shared" si="190"/>
        <v>3.4999999999999587</v>
      </c>
      <c r="K552" s="104">
        <f t="shared" si="182"/>
        <v>10.499999999999726</v>
      </c>
      <c r="L552" s="49">
        <f t="shared" si="183"/>
        <v>7.4554785750693079E+32</v>
      </c>
      <c r="M552" s="46">
        <f t="shared" si="184"/>
        <v>109.20000000000006</v>
      </c>
      <c r="N552" s="50">
        <v>546</v>
      </c>
      <c r="Q552" s="51"/>
      <c r="R552" s="62"/>
      <c r="S552" s="70"/>
    </row>
    <row r="553" spans="1:19">
      <c r="A553" s="46">
        <v>8192</v>
      </c>
      <c r="B553" s="46">
        <f t="shared" si="181"/>
        <v>18.233333333333334</v>
      </c>
      <c r="C553" s="83">
        <f t="shared" si="185"/>
        <v>17.690000000000001</v>
      </c>
      <c r="D553" s="87"/>
      <c r="E553" s="47">
        <f t="shared" si="180"/>
        <v>185.74499999999517</v>
      </c>
      <c r="F553" s="59">
        <f t="shared" si="186"/>
        <v>0.50000000000000033</v>
      </c>
      <c r="G553" s="59">
        <f t="shared" si="187"/>
        <v>5.9999999999999147</v>
      </c>
      <c r="H553" s="59">
        <f t="shared" si="188"/>
        <v>2.9999999999999574</v>
      </c>
      <c r="I553" s="59">
        <f t="shared" si="189"/>
        <v>1</v>
      </c>
      <c r="J553" s="60">
        <f t="shared" si="190"/>
        <v>3.4999999999999587</v>
      </c>
      <c r="K553" s="104">
        <f t="shared" si="182"/>
        <v>10.499999999999726</v>
      </c>
      <c r="L553" s="49">
        <f t="shared" si="183"/>
        <v>8.5640959748977544E+32</v>
      </c>
      <c r="M553" s="46">
        <f t="shared" si="184"/>
        <v>109.40000000000006</v>
      </c>
      <c r="N553" s="50">
        <v>547</v>
      </c>
      <c r="Q553" s="51"/>
      <c r="R553" s="62"/>
      <c r="S553" s="70"/>
    </row>
    <row r="554" spans="1:19">
      <c r="A554" s="46">
        <v>8192</v>
      </c>
      <c r="B554" s="46">
        <f t="shared" si="181"/>
        <v>18.266666666666666</v>
      </c>
      <c r="C554" s="83">
        <f t="shared" si="185"/>
        <v>17.690000000000001</v>
      </c>
      <c r="D554" s="87"/>
      <c r="E554" s="47">
        <f t="shared" si="180"/>
        <v>185.74499999999517</v>
      </c>
      <c r="F554" s="59">
        <f t="shared" si="186"/>
        <v>0.50000000000000033</v>
      </c>
      <c r="G554" s="59">
        <f t="shared" si="187"/>
        <v>5.9999999999999147</v>
      </c>
      <c r="H554" s="59">
        <f t="shared" si="188"/>
        <v>2.9999999999999574</v>
      </c>
      <c r="I554" s="59">
        <f t="shared" si="189"/>
        <v>1</v>
      </c>
      <c r="J554" s="60">
        <f t="shared" si="190"/>
        <v>3.4999999999999587</v>
      </c>
      <c r="K554" s="104">
        <f t="shared" si="182"/>
        <v>10.499999999999726</v>
      </c>
      <c r="L554" s="49">
        <f t="shared" si="183"/>
        <v>9.8375629584017785E+32</v>
      </c>
      <c r="M554" s="46">
        <f t="shared" si="184"/>
        <v>109.60000000000005</v>
      </c>
      <c r="N554" s="50">
        <v>548</v>
      </c>
      <c r="Q554" s="51"/>
      <c r="R554" s="62"/>
      <c r="S554" s="70"/>
    </row>
    <row r="555" spans="1:19">
      <c r="A555" s="46">
        <v>8192</v>
      </c>
      <c r="B555" s="46">
        <f t="shared" si="181"/>
        <v>18.3</v>
      </c>
      <c r="C555" s="83">
        <f t="shared" si="185"/>
        <v>17.690000000000001</v>
      </c>
      <c r="D555" s="87"/>
      <c r="E555" s="47">
        <f t="shared" si="180"/>
        <v>185.74499999999517</v>
      </c>
      <c r="F555" s="59">
        <f t="shared" si="186"/>
        <v>0.50000000000000033</v>
      </c>
      <c r="G555" s="59">
        <f t="shared" si="187"/>
        <v>5.9999999999999147</v>
      </c>
      <c r="H555" s="59">
        <f t="shared" si="188"/>
        <v>2.9999999999999574</v>
      </c>
      <c r="I555" s="59">
        <f t="shared" si="189"/>
        <v>1</v>
      </c>
      <c r="J555" s="60">
        <f t="shared" si="190"/>
        <v>3.4999999999999587</v>
      </c>
      <c r="K555" s="104">
        <f t="shared" si="182"/>
        <v>10.499999999999726</v>
      </c>
      <c r="L555" s="49">
        <f t="shared" si="183"/>
        <v>1.1300392387495887E+33</v>
      </c>
      <c r="M555" s="46">
        <f t="shared" si="184"/>
        <v>109.80000000000007</v>
      </c>
      <c r="N555" s="50">
        <v>549</v>
      </c>
      <c r="Q555" s="51"/>
      <c r="R555" s="62"/>
      <c r="S555" s="70"/>
    </row>
    <row r="556" spans="1:19">
      <c r="A556" s="46">
        <v>8192</v>
      </c>
      <c r="B556" s="46">
        <f t="shared" si="181"/>
        <v>18.333333333333332</v>
      </c>
      <c r="C556" s="83">
        <f t="shared" si="185"/>
        <v>17.690000000000001</v>
      </c>
      <c r="D556" s="87"/>
      <c r="E556" s="47">
        <f t="shared" si="180"/>
        <v>185.74499999999517</v>
      </c>
      <c r="F556" s="59">
        <f t="shared" si="186"/>
        <v>0.50000000000000033</v>
      </c>
      <c r="G556" s="59">
        <f t="shared" si="187"/>
        <v>5.9999999999999147</v>
      </c>
      <c r="H556" s="59">
        <f t="shared" si="188"/>
        <v>2.9999999999999574</v>
      </c>
      <c r="I556" s="59">
        <f t="shared" si="189"/>
        <v>1</v>
      </c>
      <c r="J556" s="60">
        <f t="shared" si="190"/>
        <v>3.4999999999999587</v>
      </c>
      <c r="K556" s="104">
        <f t="shared" si="182"/>
        <v>10.499999999999726</v>
      </c>
      <c r="L556" s="49">
        <f t="shared" si="183"/>
        <v>1.2980742146337545E+33</v>
      </c>
      <c r="M556" s="46">
        <f t="shared" si="184"/>
        <v>110.00000000000006</v>
      </c>
      <c r="N556" s="50">
        <v>550</v>
      </c>
      <c r="Q556" s="51"/>
      <c r="R556" s="62"/>
      <c r="S556" s="70"/>
    </row>
    <row r="557" spans="1:19">
      <c r="A557" s="46">
        <v>8192</v>
      </c>
      <c r="B557" s="46">
        <f t="shared" si="181"/>
        <v>18.366666666666667</v>
      </c>
      <c r="C557" s="83">
        <f t="shared" si="185"/>
        <v>17.690000000000001</v>
      </c>
      <c r="D557" s="87"/>
      <c r="E557" s="47">
        <f t="shared" si="180"/>
        <v>185.74499999999517</v>
      </c>
      <c r="F557" s="59">
        <f t="shared" si="186"/>
        <v>0.50000000000000033</v>
      </c>
      <c r="G557" s="59">
        <f t="shared" si="187"/>
        <v>5.9999999999999147</v>
      </c>
      <c r="H557" s="59">
        <f t="shared" si="188"/>
        <v>2.9999999999999574</v>
      </c>
      <c r="I557" s="59">
        <f t="shared" si="189"/>
        <v>1</v>
      </c>
      <c r="J557" s="60">
        <f t="shared" si="190"/>
        <v>3.4999999999999587</v>
      </c>
      <c r="K557" s="104">
        <f t="shared" si="182"/>
        <v>10.499999999999726</v>
      </c>
      <c r="L557" s="49">
        <f t="shared" si="183"/>
        <v>1.4910957150138622E+33</v>
      </c>
      <c r="M557" s="46">
        <f t="shared" si="184"/>
        <v>110.20000000000006</v>
      </c>
      <c r="N557" s="50">
        <v>551</v>
      </c>
      <c r="Q557" s="51"/>
      <c r="R557" s="62"/>
      <c r="S557" s="70"/>
    </row>
    <row r="558" spans="1:19">
      <c r="A558" s="46">
        <v>8192</v>
      </c>
      <c r="B558" s="46">
        <f t="shared" si="181"/>
        <v>18.399999999999999</v>
      </c>
      <c r="C558" s="83">
        <f t="shared" si="185"/>
        <v>17.690000000000001</v>
      </c>
      <c r="D558" s="87"/>
      <c r="E558" s="47">
        <f t="shared" si="180"/>
        <v>185.74499999999517</v>
      </c>
      <c r="F558" s="59">
        <f t="shared" si="186"/>
        <v>0.50000000000000033</v>
      </c>
      <c r="G558" s="59">
        <f t="shared" si="187"/>
        <v>5.9999999999999147</v>
      </c>
      <c r="H558" s="59">
        <f t="shared" si="188"/>
        <v>2.9999999999999574</v>
      </c>
      <c r="I558" s="59">
        <f t="shared" si="189"/>
        <v>1</v>
      </c>
      <c r="J558" s="60">
        <f t="shared" si="190"/>
        <v>3.4999999999999587</v>
      </c>
      <c r="K558" s="104">
        <f t="shared" si="182"/>
        <v>10.499999999999726</v>
      </c>
      <c r="L558" s="49">
        <f t="shared" si="183"/>
        <v>1.7128191949795512E+33</v>
      </c>
      <c r="M558" s="46">
        <f t="shared" si="184"/>
        <v>110.40000000000006</v>
      </c>
      <c r="N558" s="50">
        <v>552</v>
      </c>
      <c r="Q558" s="51"/>
      <c r="R558" s="62"/>
      <c r="S558" s="70"/>
    </row>
    <row r="559" spans="1:19">
      <c r="A559" s="46">
        <v>8192</v>
      </c>
      <c r="B559" s="46">
        <f t="shared" si="181"/>
        <v>18.433333333333334</v>
      </c>
      <c r="C559" s="83">
        <f t="shared" si="185"/>
        <v>17.690000000000001</v>
      </c>
      <c r="D559" s="87"/>
      <c r="E559" s="47">
        <f t="shared" si="180"/>
        <v>185.74499999999517</v>
      </c>
      <c r="F559" s="59">
        <f t="shared" si="186"/>
        <v>0.50000000000000033</v>
      </c>
      <c r="G559" s="59">
        <f t="shared" si="187"/>
        <v>5.9999999999999147</v>
      </c>
      <c r="H559" s="59">
        <f t="shared" si="188"/>
        <v>2.9999999999999574</v>
      </c>
      <c r="I559" s="59">
        <f t="shared" si="189"/>
        <v>1</v>
      </c>
      <c r="J559" s="60">
        <f t="shared" si="190"/>
        <v>3.4999999999999587</v>
      </c>
      <c r="K559" s="104">
        <f t="shared" si="182"/>
        <v>10.499999999999726</v>
      </c>
      <c r="L559" s="49">
        <f t="shared" si="183"/>
        <v>1.9675125916803563E+33</v>
      </c>
      <c r="M559" s="46">
        <f t="shared" si="184"/>
        <v>110.60000000000005</v>
      </c>
      <c r="N559" s="50">
        <v>553</v>
      </c>
      <c r="Q559" s="51"/>
      <c r="R559" s="62"/>
      <c r="S559" s="70"/>
    </row>
    <row r="560" spans="1:19">
      <c r="A560" s="46">
        <v>8192</v>
      </c>
      <c r="B560" s="46">
        <f t="shared" si="181"/>
        <v>18.466666666666665</v>
      </c>
      <c r="C560" s="83">
        <f t="shared" si="185"/>
        <v>17.690000000000001</v>
      </c>
      <c r="D560" s="87"/>
      <c r="E560" s="47">
        <f t="shared" si="180"/>
        <v>185.74499999999517</v>
      </c>
      <c r="F560" s="59">
        <f t="shared" si="186"/>
        <v>0.50000000000000033</v>
      </c>
      <c r="G560" s="59">
        <f t="shared" si="187"/>
        <v>5.9999999999999147</v>
      </c>
      <c r="H560" s="59">
        <f t="shared" si="188"/>
        <v>2.9999999999999574</v>
      </c>
      <c r="I560" s="59">
        <f t="shared" si="189"/>
        <v>1</v>
      </c>
      <c r="J560" s="60">
        <f t="shared" si="190"/>
        <v>3.4999999999999587</v>
      </c>
      <c r="K560" s="104">
        <f t="shared" si="182"/>
        <v>10.499999999999726</v>
      </c>
      <c r="L560" s="49">
        <f t="shared" si="183"/>
        <v>2.2600784774991785E+33</v>
      </c>
      <c r="M560" s="46">
        <f t="shared" si="184"/>
        <v>110.80000000000007</v>
      </c>
      <c r="N560" s="50">
        <v>554</v>
      </c>
      <c r="Q560" s="51"/>
      <c r="R560" s="62"/>
      <c r="S560" s="70"/>
    </row>
    <row r="561" spans="1:19">
      <c r="A561" s="46">
        <v>8192</v>
      </c>
      <c r="B561" s="46">
        <f t="shared" si="181"/>
        <v>18.5</v>
      </c>
      <c r="C561" s="83">
        <f t="shared" si="185"/>
        <v>17.690000000000001</v>
      </c>
      <c r="D561" s="87"/>
      <c r="E561" s="47">
        <f t="shared" si="180"/>
        <v>185.74499999999517</v>
      </c>
      <c r="F561" s="59">
        <f t="shared" si="186"/>
        <v>0.50000000000000033</v>
      </c>
      <c r="G561" s="59">
        <f t="shared" si="187"/>
        <v>5.9999999999999147</v>
      </c>
      <c r="H561" s="59">
        <f t="shared" si="188"/>
        <v>2.9999999999999574</v>
      </c>
      <c r="I561" s="59">
        <f t="shared" si="189"/>
        <v>1</v>
      </c>
      <c r="J561" s="60">
        <f t="shared" si="190"/>
        <v>3.4999999999999587</v>
      </c>
      <c r="K561" s="104">
        <f t="shared" si="182"/>
        <v>10.499999999999726</v>
      </c>
      <c r="L561" s="49">
        <f t="shared" si="183"/>
        <v>2.5961484292675101E+33</v>
      </c>
      <c r="M561" s="46">
        <f t="shared" si="184"/>
        <v>111.00000000000006</v>
      </c>
      <c r="N561" s="50">
        <v>555</v>
      </c>
      <c r="Q561" s="51"/>
      <c r="R561" s="62"/>
      <c r="S561" s="70"/>
    </row>
    <row r="562" spans="1:19">
      <c r="A562" s="46">
        <v>8192</v>
      </c>
      <c r="B562" s="46">
        <f t="shared" si="181"/>
        <v>18.533333333333335</v>
      </c>
      <c r="C562" s="83">
        <f t="shared" si="185"/>
        <v>17.690000000000001</v>
      </c>
      <c r="D562" s="87"/>
      <c r="E562" s="47">
        <f t="shared" si="180"/>
        <v>185.74499999999517</v>
      </c>
      <c r="F562" s="59">
        <f t="shared" si="186"/>
        <v>0.50000000000000033</v>
      </c>
      <c r="G562" s="59">
        <f t="shared" si="187"/>
        <v>5.9999999999999147</v>
      </c>
      <c r="H562" s="59">
        <f t="shared" si="188"/>
        <v>2.9999999999999574</v>
      </c>
      <c r="I562" s="59">
        <f t="shared" si="189"/>
        <v>1</v>
      </c>
      <c r="J562" s="60">
        <f t="shared" si="190"/>
        <v>3.4999999999999587</v>
      </c>
      <c r="K562" s="104">
        <f t="shared" si="182"/>
        <v>10.499999999999726</v>
      </c>
      <c r="L562" s="49">
        <f t="shared" si="183"/>
        <v>2.9821914300277249E+33</v>
      </c>
      <c r="M562" s="46">
        <f t="shared" si="184"/>
        <v>111.20000000000005</v>
      </c>
      <c r="N562" s="50">
        <v>556</v>
      </c>
      <c r="Q562" s="51"/>
      <c r="R562" s="62"/>
      <c r="S562" s="70"/>
    </row>
    <row r="563" spans="1:19">
      <c r="A563" s="46">
        <v>8192</v>
      </c>
      <c r="B563" s="46">
        <f t="shared" si="181"/>
        <v>18.566666666666666</v>
      </c>
      <c r="C563" s="83">
        <f t="shared" si="185"/>
        <v>17.690000000000001</v>
      </c>
      <c r="D563" s="87"/>
      <c r="E563" s="47">
        <f t="shared" si="180"/>
        <v>185.74499999999517</v>
      </c>
      <c r="F563" s="59">
        <f t="shared" si="186"/>
        <v>0.50000000000000033</v>
      </c>
      <c r="G563" s="59">
        <f t="shared" si="187"/>
        <v>5.9999999999999147</v>
      </c>
      <c r="H563" s="59">
        <f t="shared" si="188"/>
        <v>2.9999999999999574</v>
      </c>
      <c r="I563" s="59">
        <f t="shared" si="189"/>
        <v>1</v>
      </c>
      <c r="J563" s="60">
        <f t="shared" si="190"/>
        <v>3.4999999999999587</v>
      </c>
      <c r="K563" s="104">
        <f t="shared" si="182"/>
        <v>10.499999999999726</v>
      </c>
      <c r="L563" s="49">
        <f t="shared" si="183"/>
        <v>3.4256383899591029E+33</v>
      </c>
      <c r="M563" s="46">
        <f t="shared" si="184"/>
        <v>111.40000000000006</v>
      </c>
      <c r="N563" s="50">
        <v>557</v>
      </c>
      <c r="Q563" s="51"/>
      <c r="R563" s="62"/>
      <c r="S563" s="70"/>
    </row>
    <row r="564" spans="1:19">
      <c r="A564" s="46">
        <v>8192</v>
      </c>
      <c r="B564" s="46">
        <f t="shared" si="181"/>
        <v>18.600000000000001</v>
      </c>
      <c r="C564" s="83">
        <f t="shared" si="185"/>
        <v>17.690000000000001</v>
      </c>
      <c r="D564" s="87"/>
      <c r="E564" s="47">
        <f t="shared" si="180"/>
        <v>185.74499999999517</v>
      </c>
      <c r="F564" s="59">
        <f t="shared" si="186"/>
        <v>0.50000000000000033</v>
      </c>
      <c r="G564" s="59">
        <f t="shared" si="187"/>
        <v>5.9999999999999147</v>
      </c>
      <c r="H564" s="59">
        <f t="shared" si="188"/>
        <v>2.9999999999999574</v>
      </c>
      <c r="I564" s="59">
        <f t="shared" si="189"/>
        <v>1</v>
      </c>
      <c r="J564" s="60">
        <f t="shared" si="190"/>
        <v>3.4999999999999587</v>
      </c>
      <c r="K564" s="104">
        <f t="shared" si="182"/>
        <v>10.499999999999726</v>
      </c>
      <c r="L564" s="49">
        <f t="shared" si="183"/>
        <v>3.9350251833607137E+33</v>
      </c>
      <c r="M564" s="46">
        <f t="shared" si="184"/>
        <v>111.60000000000005</v>
      </c>
      <c r="N564" s="50">
        <v>558</v>
      </c>
      <c r="Q564" s="51"/>
      <c r="R564" s="62"/>
      <c r="S564" s="70"/>
    </row>
    <row r="565" spans="1:19">
      <c r="A565" s="46">
        <v>8192</v>
      </c>
      <c r="B565" s="46">
        <f t="shared" si="181"/>
        <v>18.633333333333333</v>
      </c>
      <c r="C565" s="83">
        <f t="shared" si="185"/>
        <v>17.690000000000001</v>
      </c>
      <c r="D565" s="87"/>
      <c r="E565" s="47">
        <f t="shared" si="180"/>
        <v>185.74499999999517</v>
      </c>
      <c r="F565" s="59">
        <f t="shared" si="186"/>
        <v>0.50000000000000033</v>
      </c>
      <c r="G565" s="59">
        <f t="shared" si="187"/>
        <v>5.9999999999999147</v>
      </c>
      <c r="H565" s="59">
        <f t="shared" si="188"/>
        <v>2.9999999999999574</v>
      </c>
      <c r="I565" s="59">
        <f t="shared" si="189"/>
        <v>1</v>
      </c>
      <c r="J565" s="60">
        <f t="shared" si="190"/>
        <v>3.4999999999999587</v>
      </c>
      <c r="K565" s="104">
        <f t="shared" si="182"/>
        <v>10.499999999999726</v>
      </c>
      <c r="L565" s="49">
        <f t="shared" si="183"/>
        <v>4.5201569549983577E+33</v>
      </c>
      <c r="M565" s="46">
        <f t="shared" si="184"/>
        <v>111.80000000000007</v>
      </c>
      <c r="N565" s="50">
        <v>559</v>
      </c>
      <c r="Q565" s="51"/>
      <c r="R565" s="62"/>
      <c r="S565" s="70"/>
    </row>
    <row r="566" spans="1:19">
      <c r="A566" s="46">
        <v>8192</v>
      </c>
      <c r="B566" s="46">
        <f t="shared" si="181"/>
        <v>18.666666666666668</v>
      </c>
      <c r="C566" s="83">
        <f t="shared" si="185"/>
        <v>17.690000000000001</v>
      </c>
      <c r="D566" s="87"/>
      <c r="E566" s="47">
        <f t="shared" si="180"/>
        <v>185.74499999999517</v>
      </c>
      <c r="F566" s="59">
        <f t="shared" si="186"/>
        <v>0.50000000000000033</v>
      </c>
      <c r="G566" s="59">
        <f t="shared" si="187"/>
        <v>5.9999999999999147</v>
      </c>
      <c r="H566" s="59">
        <f t="shared" si="188"/>
        <v>2.9999999999999574</v>
      </c>
      <c r="I566" s="59">
        <f t="shared" si="189"/>
        <v>1</v>
      </c>
      <c r="J566" s="60">
        <f t="shared" si="190"/>
        <v>3.4999999999999587</v>
      </c>
      <c r="K566" s="104">
        <f t="shared" si="182"/>
        <v>10.499999999999726</v>
      </c>
      <c r="L566" s="49">
        <f t="shared" si="183"/>
        <v>5.1922968585350213E+33</v>
      </c>
      <c r="M566" s="46">
        <f t="shared" si="184"/>
        <v>112.00000000000006</v>
      </c>
      <c r="N566" s="50">
        <v>560</v>
      </c>
      <c r="Q566" s="51"/>
      <c r="R566" s="62"/>
      <c r="S566" s="70"/>
    </row>
    <row r="567" spans="1:19">
      <c r="A567" s="46">
        <v>8192</v>
      </c>
      <c r="B567" s="46">
        <f t="shared" si="181"/>
        <v>18.7</v>
      </c>
      <c r="C567" s="83">
        <f t="shared" si="185"/>
        <v>17.690000000000001</v>
      </c>
      <c r="D567" s="87"/>
      <c r="E567" s="47">
        <f t="shared" si="180"/>
        <v>185.74499999999517</v>
      </c>
      <c r="F567" s="59">
        <f t="shared" si="186"/>
        <v>0.50000000000000033</v>
      </c>
      <c r="G567" s="59">
        <f t="shared" si="187"/>
        <v>5.9999999999999147</v>
      </c>
      <c r="H567" s="59">
        <f t="shared" si="188"/>
        <v>2.9999999999999574</v>
      </c>
      <c r="I567" s="59">
        <f t="shared" si="189"/>
        <v>1</v>
      </c>
      <c r="J567" s="60">
        <f t="shared" si="190"/>
        <v>3.4999999999999587</v>
      </c>
      <c r="K567" s="104">
        <f t="shared" si="182"/>
        <v>10.499999999999726</v>
      </c>
      <c r="L567" s="49">
        <f t="shared" si="183"/>
        <v>5.9643828600554521E+33</v>
      </c>
      <c r="M567" s="46">
        <f t="shared" si="184"/>
        <v>112.20000000000005</v>
      </c>
      <c r="N567" s="50">
        <v>561</v>
      </c>
      <c r="Q567" s="51"/>
      <c r="R567" s="62"/>
      <c r="S567" s="70"/>
    </row>
    <row r="568" spans="1:19">
      <c r="A568" s="46">
        <v>8192</v>
      </c>
      <c r="B568" s="46">
        <f t="shared" si="181"/>
        <v>18.733333333333334</v>
      </c>
      <c r="C568" s="83">
        <f t="shared" si="185"/>
        <v>17.690000000000001</v>
      </c>
      <c r="D568" s="87"/>
      <c r="E568" s="47">
        <f t="shared" si="180"/>
        <v>185.74499999999517</v>
      </c>
      <c r="F568" s="59">
        <f t="shared" si="186"/>
        <v>0.50000000000000033</v>
      </c>
      <c r="G568" s="59">
        <f t="shared" si="187"/>
        <v>5.9999999999999147</v>
      </c>
      <c r="H568" s="59">
        <f t="shared" si="188"/>
        <v>2.9999999999999574</v>
      </c>
      <c r="I568" s="59">
        <f t="shared" si="189"/>
        <v>1</v>
      </c>
      <c r="J568" s="60">
        <f t="shared" si="190"/>
        <v>3.4999999999999587</v>
      </c>
      <c r="K568" s="104">
        <f t="shared" si="182"/>
        <v>10.499999999999726</v>
      </c>
      <c r="L568" s="49">
        <f t="shared" si="183"/>
        <v>6.8512767799182093E+33</v>
      </c>
      <c r="M568" s="46">
        <f t="shared" si="184"/>
        <v>112.40000000000006</v>
      </c>
      <c r="N568" s="50">
        <v>562</v>
      </c>
      <c r="Q568" s="51"/>
      <c r="R568" s="62"/>
      <c r="S568" s="70"/>
    </row>
    <row r="569" spans="1:19">
      <c r="A569" s="46">
        <v>8192</v>
      </c>
      <c r="B569" s="46">
        <f t="shared" si="181"/>
        <v>18.766666666666666</v>
      </c>
      <c r="C569" s="83">
        <f t="shared" si="185"/>
        <v>17.690000000000001</v>
      </c>
      <c r="D569" s="87"/>
      <c r="E569" s="47">
        <f t="shared" si="180"/>
        <v>185.74499999999517</v>
      </c>
      <c r="F569" s="59">
        <f t="shared" si="186"/>
        <v>0.50000000000000033</v>
      </c>
      <c r="G569" s="59">
        <f t="shared" si="187"/>
        <v>5.9999999999999147</v>
      </c>
      <c r="H569" s="59">
        <f t="shared" si="188"/>
        <v>2.9999999999999574</v>
      </c>
      <c r="I569" s="59">
        <f t="shared" si="189"/>
        <v>1</v>
      </c>
      <c r="J569" s="60">
        <f t="shared" si="190"/>
        <v>3.4999999999999587</v>
      </c>
      <c r="K569" s="104">
        <f t="shared" si="182"/>
        <v>10.499999999999726</v>
      </c>
      <c r="L569" s="49">
        <f t="shared" si="183"/>
        <v>7.8700503667214297E+33</v>
      </c>
      <c r="M569" s="46">
        <f t="shared" si="184"/>
        <v>112.60000000000005</v>
      </c>
      <c r="N569" s="50">
        <v>563</v>
      </c>
      <c r="Q569" s="51"/>
      <c r="R569" s="62"/>
      <c r="S569" s="70"/>
    </row>
    <row r="570" spans="1:19">
      <c r="A570" s="46">
        <v>8192</v>
      </c>
      <c r="B570" s="46">
        <f t="shared" si="181"/>
        <v>18.8</v>
      </c>
      <c r="C570" s="83">
        <f t="shared" si="185"/>
        <v>17.690000000000001</v>
      </c>
      <c r="D570" s="87"/>
      <c r="E570" s="47">
        <f t="shared" si="180"/>
        <v>185.74499999999517</v>
      </c>
      <c r="F570" s="59">
        <f t="shared" si="186"/>
        <v>0.50000000000000033</v>
      </c>
      <c r="G570" s="59">
        <f t="shared" si="187"/>
        <v>5.9999999999999147</v>
      </c>
      <c r="H570" s="59">
        <f t="shared" si="188"/>
        <v>2.9999999999999574</v>
      </c>
      <c r="I570" s="59">
        <f t="shared" si="189"/>
        <v>1</v>
      </c>
      <c r="J570" s="60">
        <f t="shared" si="190"/>
        <v>3.4999999999999587</v>
      </c>
      <c r="K570" s="104">
        <f t="shared" si="182"/>
        <v>10.499999999999726</v>
      </c>
      <c r="L570" s="49">
        <f t="shared" si="183"/>
        <v>9.0403139099967199E+33</v>
      </c>
      <c r="M570" s="46">
        <f t="shared" si="184"/>
        <v>112.80000000000005</v>
      </c>
      <c r="N570" s="50">
        <v>564</v>
      </c>
      <c r="Q570" s="51"/>
      <c r="R570" s="62"/>
      <c r="S570" s="70"/>
    </row>
    <row r="571" spans="1:19">
      <c r="A571" s="46">
        <v>8192</v>
      </c>
      <c r="B571" s="46">
        <f t="shared" si="181"/>
        <v>18.833333333333332</v>
      </c>
      <c r="C571" s="83">
        <f t="shared" si="185"/>
        <v>17.690000000000001</v>
      </c>
      <c r="D571" s="87"/>
      <c r="E571" s="47">
        <f t="shared" si="180"/>
        <v>185.74499999999517</v>
      </c>
      <c r="F571" s="59">
        <f t="shared" si="186"/>
        <v>0.50000000000000033</v>
      </c>
      <c r="G571" s="59">
        <f t="shared" si="187"/>
        <v>5.9999999999999147</v>
      </c>
      <c r="H571" s="59">
        <f t="shared" si="188"/>
        <v>2.9999999999999574</v>
      </c>
      <c r="I571" s="59">
        <f t="shared" si="189"/>
        <v>1</v>
      </c>
      <c r="J571" s="60">
        <f t="shared" si="190"/>
        <v>3.4999999999999587</v>
      </c>
      <c r="K571" s="104">
        <f t="shared" si="182"/>
        <v>10.499999999999726</v>
      </c>
      <c r="L571" s="49">
        <f t="shared" si="183"/>
        <v>1.0384593717070045E+34</v>
      </c>
      <c r="M571" s="46">
        <f t="shared" si="184"/>
        <v>113.00000000000006</v>
      </c>
      <c r="N571" s="50">
        <v>565</v>
      </c>
      <c r="Q571" s="51"/>
      <c r="R571" s="62"/>
      <c r="S571" s="70"/>
    </row>
    <row r="572" spans="1:19">
      <c r="A572" s="46">
        <v>8192</v>
      </c>
      <c r="B572" s="46">
        <f t="shared" si="181"/>
        <v>18.866666666666667</v>
      </c>
      <c r="C572" s="83">
        <f t="shared" si="185"/>
        <v>17.690000000000001</v>
      </c>
      <c r="D572" s="87"/>
      <c r="E572" s="47">
        <f t="shared" si="180"/>
        <v>185.74499999999517</v>
      </c>
      <c r="F572" s="59">
        <f t="shared" si="186"/>
        <v>0.50000000000000033</v>
      </c>
      <c r="G572" s="59">
        <f t="shared" si="187"/>
        <v>5.9999999999999147</v>
      </c>
      <c r="H572" s="59">
        <f t="shared" si="188"/>
        <v>2.9999999999999574</v>
      </c>
      <c r="I572" s="59">
        <f t="shared" si="189"/>
        <v>1</v>
      </c>
      <c r="J572" s="60">
        <f t="shared" si="190"/>
        <v>3.4999999999999587</v>
      </c>
      <c r="K572" s="104">
        <f t="shared" si="182"/>
        <v>10.499999999999726</v>
      </c>
      <c r="L572" s="49">
        <f t="shared" si="183"/>
        <v>1.1928765720110906E+34</v>
      </c>
      <c r="M572" s="46">
        <f t="shared" si="184"/>
        <v>113.20000000000006</v>
      </c>
      <c r="N572" s="50">
        <v>566</v>
      </c>
      <c r="Q572" s="51"/>
      <c r="R572" s="62"/>
      <c r="S572" s="70"/>
    </row>
    <row r="573" spans="1:19">
      <c r="A573" s="46">
        <v>8192</v>
      </c>
      <c r="B573" s="46">
        <f t="shared" si="181"/>
        <v>18.899999999999999</v>
      </c>
      <c r="C573" s="83">
        <f t="shared" si="185"/>
        <v>17.690000000000001</v>
      </c>
      <c r="D573" s="87"/>
      <c r="E573" s="47">
        <f t="shared" si="180"/>
        <v>185.74499999999517</v>
      </c>
      <c r="F573" s="59">
        <f t="shared" si="186"/>
        <v>0.50000000000000033</v>
      </c>
      <c r="G573" s="59">
        <f t="shared" si="187"/>
        <v>5.9999999999999147</v>
      </c>
      <c r="H573" s="59">
        <f t="shared" si="188"/>
        <v>2.9999999999999574</v>
      </c>
      <c r="I573" s="59">
        <f t="shared" si="189"/>
        <v>1</v>
      </c>
      <c r="J573" s="60">
        <f t="shared" si="190"/>
        <v>3.4999999999999587</v>
      </c>
      <c r="K573" s="104">
        <f t="shared" si="182"/>
        <v>10.499999999999726</v>
      </c>
      <c r="L573" s="49">
        <f t="shared" si="183"/>
        <v>1.3702553559836423E+34</v>
      </c>
      <c r="M573" s="46">
        <f t="shared" si="184"/>
        <v>113.40000000000006</v>
      </c>
      <c r="N573" s="50">
        <v>567</v>
      </c>
      <c r="Q573" s="51"/>
      <c r="R573" s="62"/>
      <c r="S573" s="70"/>
    </row>
    <row r="574" spans="1:19">
      <c r="A574" s="46">
        <v>8192</v>
      </c>
      <c r="B574" s="46">
        <f t="shared" si="181"/>
        <v>18.933333333333334</v>
      </c>
      <c r="C574" s="83">
        <f t="shared" si="185"/>
        <v>17.690000000000001</v>
      </c>
      <c r="D574" s="87"/>
      <c r="E574" s="47">
        <f t="shared" si="180"/>
        <v>185.74499999999517</v>
      </c>
      <c r="F574" s="59">
        <f t="shared" si="186"/>
        <v>0.50000000000000033</v>
      </c>
      <c r="G574" s="59">
        <f t="shared" si="187"/>
        <v>5.9999999999999147</v>
      </c>
      <c r="H574" s="59">
        <f t="shared" si="188"/>
        <v>2.9999999999999574</v>
      </c>
      <c r="I574" s="59">
        <f t="shared" si="189"/>
        <v>1</v>
      </c>
      <c r="J574" s="60">
        <f t="shared" si="190"/>
        <v>3.4999999999999587</v>
      </c>
      <c r="K574" s="104">
        <f t="shared" si="182"/>
        <v>10.499999999999726</v>
      </c>
      <c r="L574" s="49">
        <f t="shared" si="183"/>
        <v>1.5740100733442866E+34</v>
      </c>
      <c r="M574" s="46">
        <f t="shared" si="184"/>
        <v>113.60000000000007</v>
      </c>
      <c r="N574" s="50">
        <v>568</v>
      </c>
      <c r="Q574" s="51"/>
      <c r="R574" s="62"/>
      <c r="S574" s="70"/>
    </row>
    <row r="575" spans="1:19">
      <c r="A575" s="46">
        <v>8192</v>
      </c>
      <c r="B575" s="46">
        <f t="shared" si="181"/>
        <v>18.966666666666665</v>
      </c>
      <c r="C575" s="83">
        <f t="shared" si="185"/>
        <v>17.690000000000001</v>
      </c>
      <c r="D575" s="87"/>
      <c r="E575" s="47">
        <f t="shared" si="180"/>
        <v>185.74499999999517</v>
      </c>
      <c r="F575" s="59">
        <f t="shared" si="186"/>
        <v>0.50000000000000033</v>
      </c>
      <c r="G575" s="59">
        <f t="shared" si="187"/>
        <v>5.9999999999999147</v>
      </c>
      <c r="H575" s="59">
        <f t="shared" si="188"/>
        <v>2.9999999999999574</v>
      </c>
      <c r="I575" s="59">
        <f t="shared" si="189"/>
        <v>1</v>
      </c>
      <c r="J575" s="60">
        <f t="shared" si="190"/>
        <v>3.4999999999999587</v>
      </c>
      <c r="K575" s="104">
        <f t="shared" si="182"/>
        <v>10.499999999999726</v>
      </c>
      <c r="L575" s="49">
        <f t="shared" si="183"/>
        <v>1.8080627819993449E+34</v>
      </c>
      <c r="M575" s="46">
        <f t="shared" si="184"/>
        <v>113.80000000000005</v>
      </c>
      <c r="N575" s="50">
        <v>569</v>
      </c>
      <c r="Q575" s="51"/>
      <c r="R575" s="62"/>
      <c r="S575" s="70"/>
    </row>
    <row r="576" spans="1:19">
      <c r="A576" s="46">
        <v>8192</v>
      </c>
      <c r="B576" s="46">
        <f t="shared" si="181"/>
        <v>19</v>
      </c>
      <c r="C576" s="83">
        <f t="shared" si="185"/>
        <v>17.690000000000001</v>
      </c>
      <c r="D576" s="87"/>
      <c r="E576" s="47">
        <f t="shared" si="180"/>
        <v>185.74499999999517</v>
      </c>
      <c r="F576" s="59">
        <f t="shared" si="186"/>
        <v>0.50000000000000033</v>
      </c>
      <c r="G576" s="59">
        <f t="shared" si="187"/>
        <v>5.9999999999999147</v>
      </c>
      <c r="H576" s="59">
        <f t="shared" si="188"/>
        <v>2.9999999999999574</v>
      </c>
      <c r="I576" s="59">
        <f t="shared" si="189"/>
        <v>1</v>
      </c>
      <c r="J576" s="60">
        <f t="shared" si="190"/>
        <v>3.4999999999999587</v>
      </c>
      <c r="K576" s="104">
        <f t="shared" si="182"/>
        <v>10.499999999999726</v>
      </c>
      <c r="L576" s="49">
        <f t="shared" si="183"/>
        <v>2.0769187434140099E+34</v>
      </c>
      <c r="M576" s="46">
        <f t="shared" si="184"/>
        <v>114.00000000000007</v>
      </c>
      <c r="N576" s="50">
        <v>570</v>
      </c>
      <c r="Q576" s="51"/>
      <c r="R576" s="62"/>
      <c r="S576" s="70"/>
    </row>
    <row r="577" spans="1:19">
      <c r="A577" s="46">
        <v>8192</v>
      </c>
      <c r="B577" s="46">
        <f t="shared" si="181"/>
        <v>19.033333333333335</v>
      </c>
      <c r="C577" s="83">
        <f t="shared" si="185"/>
        <v>17.690000000000001</v>
      </c>
      <c r="D577" s="87"/>
      <c r="E577" s="47">
        <f t="shared" si="180"/>
        <v>185.74499999999517</v>
      </c>
      <c r="F577" s="59">
        <f t="shared" si="186"/>
        <v>0.50000000000000033</v>
      </c>
      <c r="G577" s="59">
        <f t="shared" si="187"/>
        <v>5.9999999999999147</v>
      </c>
      <c r="H577" s="59">
        <f t="shared" si="188"/>
        <v>2.9999999999999574</v>
      </c>
      <c r="I577" s="59">
        <f t="shared" si="189"/>
        <v>1</v>
      </c>
      <c r="J577" s="60">
        <f t="shared" si="190"/>
        <v>3.4999999999999587</v>
      </c>
      <c r="K577" s="104">
        <f t="shared" si="182"/>
        <v>10.499999999999726</v>
      </c>
      <c r="L577" s="49">
        <f t="shared" si="183"/>
        <v>2.3857531440221822E+34</v>
      </c>
      <c r="M577" s="46">
        <f t="shared" si="184"/>
        <v>114.20000000000006</v>
      </c>
      <c r="N577" s="50">
        <v>571</v>
      </c>
      <c r="Q577" s="51"/>
      <c r="R577" s="62"/>
      <c r="S577" s="70"/>
    </row>
    <row r="578" spans="1:19">
      <c r="A578" s="46">
        <v>8192</v>
      </c>
      <c r="B578" s="46">
        <f t="shared" si="181"/>
        <v>19.066666666666666</v>
      </c>
      <c r="C578" s="83">
        <f t="shared" si="185"/>
        <v>17.690000000000001</v>
      </c>
      <c r="D578" s="87"/>
      <c r="E578" s="47">
        <f t="shared" si="180"/>
        <v>185.74499999999517</v>
      </c>
      <c r="F578" s="59">
        <f t="shared" si="186"/>
        <v>0.50000000000000033</v>
      </c>
      <c r="G578" s="59">
        <f t="shared" si="187"/>
        <v>5.9999999999999147</v>
      </c>
      <c r="H578" s="59">
        <f t="shared" si="188"/>
        <v>2.9999999999999574</v>
      </c>
      <c r="I578" s="59">
        <f t="shared" si="189"/>
        <v>1</v>
      </c>
      <c r="J578" s="60">
        <f t="shared" si="190"/>
        <v>3.4999999999999587</v>
      </c>
      <c r="K578" s="104">
        <f t="shared" si="182"/>
        <v>10.499999999999726</v>
      </c>
      <c r="L578" s="49">
        <f t="shared" si="183"/>
        <v>2.7405107119672856E+34</v>
      </c>
      <c r="M578" s="46">
        <f t="shared" si="184"/>
        <v>114.40000000000005</v>
      </c>
      <c r="N578" s="50">
        <v>572</v>
      </c>
      <c r="Q578" s="51"/>
      <c r="R578" s="62"/>
      <c r="S578" s="70"/>
    </row>
    <row r="579" spans="1:19">
      <c r="A579" s="46">
        <v>8192</v>
      </c>
      <c r="B579" s="46">
        <f t="shared" si="181"/>
        <v>19.100000000000001</v>
      </c>
      <c r="C579" s="83">
        <f t="shared" si="185"/>
        <v>17.690000000000001</v>
      </c>
      <c r="D579" s="87"/>
      <c r="E579" s="47">
        <f t="shared" si="180"/>
        <v>185.74499999999517</v>
      </c>
      <c r="F579" s="59">
        <f t="shared" si="186"/>
        <v>0.50000000000000033</v>
      </c>
      <c r="G579" s="59">
        <f t="shared" si="187"/>
        <v>5.9999999999999147</v>
      </c>
      <c r="H579" s="59">
        <f t="shared" si="188"/>
        <v>2.9999999999999574</v>
      </c>
      <c r="I579" s="59">
        <f t="shared" si="189"/>
        <v>1</v>
      </c>
      <c r="J579" s="60">
        <f t="shared" si="190"/>
        <v>3.4999999999999587</v>
      </c>
      <c r="K579" s="104">
        <f t="shared" si="182"/>
        <v>10.499999999999726</v>
      </c>
      <c r="L579" s="49">
        <f t="shared" si="183"/>
        <v>3.1480201466885737E+34</v>
      </c>
      <c r="M579" s="46">
        <f t="shared" si="184"/>
        <v>114.60000000000007</v>
      </c>
      <c r="N579" s="50">
        <v>573</v>
      </c>
      <c r="Q579" s="51"/>
      <c r="R579" s="62"/>
      <c r="S579" s="70"/>
    </row>
    <row r="580" spans="1:19">
      <c r="A580" s="46">
        <v>8192</v>
      </c>
      <c r="B580" s="46">
        <f t="shared" si="181"/>
        <v>19.133333333333333</v>
      </c>
      <c r="C580" s="83">
        <f t="shared" si="185"/>
        <v>17.690000000000001</v>
      </c>
      <c r="D580" s="87"/>
      <c r="E580" s="47">
        <f t="shared" si="180"/>
        <v>185.74499999999517</v>
      </c>
      <c r="F580" s="59">
        <f t="shared" si="186"/>
        <v>0.50000000000000033</v>
      </c>
      <c r="G580" s="59">
        <f t="shared" si="187"/>
        <v>5.9999999999999147</v>
      </c>
      <c r="H580" s="59">
        <f t="shared" si="188"/>
        <v>2.9999999999999574</v>
      </c>
      <c r="I580" s="59">
        <f t="shared" si="189"/>
        <v>1</v>
      </c>
      <c r="J580" s="60">
        <f t="shared" si="190"/>
        <v>3.4999999999999587</v>
      </c>
      <c r="K580" s="104">
        <f t="shared" si="182"/>
        <v>10.499999999999726</v>
      </c>
      <c r="L580" s="49">
        <f t="shared" si="183"/>
        <v>3.6161255639986898E+34</v>
      </c>
      <c r="M580" s="46">
        <f t="shared" si="184"/>
        <v>114.80000000000005</v>
      </c>
      <c r="N580" s="50">
        <v>574</v>
      </c>
      <c r="Q580" s="51"/>
      <c r="R580" s="62"/>
      <c r="S580" s="70"/>
    </row>
    <row r="581" spans="1:19">
      <c r="A581" s="46">
        <v>8192</v>
      </c>
      <c r="B581" s="46">
        <f t="shared" si="181"/>
        <v>19.166666666666668</v>
      </c>
      <c r="C581" s="83">
        <f t="shared" si="185"/>
        <v>17.690000000000001</v>
      </c>
      <c r="D581" s="87"/>
      <c r="E581" s="47">
        <f t="shared" si="180"/>
        <v>185.74499999999517</v>
      </c>
      <c r="F581" s="59">
        <f t="shared" si="186"/>
        <v>0.50000000000000033</v>
      </c>
      <c r="G581" s="59">
        <f t="shared" si="187"/>
        <v>5.9999999999999147</v>
      </c>
      <c r="H581" s="59">
        <f t="shared" si="188"/>
        <v>2.9999999999999574</v>
      </c>
      <c r="I581" s="59">
        <f t="shared" si="189"/>
        <v>1</v>
      </c>
      <c r="J581" s="60">
        <f t="shared" si="190"/>
        <v>3.4999999999999587</v>
      </c>
      <c r="K581" s="104">
        <f t="shared" si="182"/>
        <v>10.499999999999726</v>
      </c>
      <c r="L581" s="49">
        <f t="shared" si="183"/>
        <v>4.1538374868280207E+34</v>
      </c>
      <c r="M581" s="46">
        <f t="shared" si="184"/>
        <v>115.00000000000007</v>
      </c>
      <c r="N581" s="50">
        <v>575</v>
      </c>
      <c r="Q581" s="51"/>
      <c r="R581" s="62"/>
      <c r="S581" s="70"/>
    </row>
    <row r="582" spans="1:19">
      <c r="A582" s="46">
        <v>8192</v>
      </c>
      <c r="B582" s="46">
        <f t="shared" si="181"/>
        <v>19.2</v>
      </c>
      <c r="C582" s="83">
        <f t="shared" si="185"/>
        <v>17.690000000000001</v>
      </c>
      <c r="D582" s="87"/>
      <c r="E582" s="47">
        <f t="shared" ref="E582:E645" si="191">C582*K582*1</f>
        <v>185.74499999999517</v>
      </c>
      <c r="F582" s="59">
        <f t="shared" si="186"/>
        <v>0.50000000000000033</v>
      </c>
      <c r="G582" s="59">
        <f t="shared" si="187"/>
        <v>5.9999999999999147</v>
      </c>
      <c r="H582" s="59">
        <f t="shared" si="188"/>
        <v>2.9999999999999574</v>
      </c>
      <c r="I582" s="59">
        <f t="shared" si="189"/>
        <v>1</v>
      </c>
      <c r="J582" s="60">
        <f t="shared" si="190"/>
        <v>3.4999999999999587</v>
      </c>
      <c r="K582" s="104">
        <f t="shared" si="182"/>
        <v>10.499999999999726</v>
      </c>
      <c r="L582" s="49">
        <f t="shared" si="183"/>
        <v>4.7715062880443663E+34</v>
      </c>
      <c r="M582" s="46">
        <f t="shared" si="184"/>
        <v>115.20000000000006</v>
      </c>
      <c r="N582" s="50">
        <v>576</v>
      </c>
      <c r="Q582" s="51"/>
      <c r="R582" s="62"/>
      <c r="S582" s="70"/>
    </row>
    <row r="583" spans="1:19">
      <c r="A583" s="46">
        <v>8192</v>
      </c>
      <c r="B583" s="46">
        <f t="shared" ref="B583:B646" si="192">N583/30</f>
        <v>19.233333333333334</v>
      </c>
      <c r="C583" s="83">
        <f t="shared" si="185"/>
        <v>17.690000000000001</v>
      </c>
      <c r="D583" s="87"/>
      <c r="E583" s="47">
        <f t="shared" si="191"/>
        <v>185.74499999999517</v>
      </c>
      <c r="F583" s="59">
        <f t="shared" si="186"/>
        <v>0.50000000000000033</v>
      </c>
      <c r="G583" s="59">
        <f t="shared" si="187"/>
        <v>5.9999999999999147</v>
      </c>
      <c r="H583" s="59">
        <f t="shared" si="188"/>
        <v>2.9999999999999574</v>
      </c>
      <c r="I583" s="59">
        <f t="shared" si="189"/>
        <v>1</v>
      </c>
      <c r="J583" s="60">
        <f t="shared" si="190"/>
        <v>3.4999999999999587</v>
      </c>
      <c r="K583" s="104">
        <f t="shared" ref="K583:K646" si="193">J583*H583*I583</f>
        <v>10.499999999999726</v>
      </c>
      <c r="L583" s="49">
        <f t="shared" ref="L583:L646" si="194">POWER($M$1,N583)</f>
        <v>5.481021423934573E+34</v>
      </c>
      <c r="M583" s="46">
        <f t="shared" si="184"/>
        <v>115.40000000000005</v>
      </c>
      <c r="N583" s="50">
        <v>577</v>
      </c>
      <c r="Q583" s="51"/>
      <c r="R583" s="62"/>
      <c r="S583" s="70"/>
    </row>
    <row r="584" spans="1:19">
      <c r="A584" s="46">
        <v>8192</v>
      </c>
      <c r="B584" s="46">
        <f t="shared" si="192"/>
        <v>19.266666666666666</v>
      </c>
      <c r="C584" s="83">
        <f t="shared" si="185"/>
        <v>17.690000000000001</v>
      </c>
      <c r="D584" s="87"/>
      <c r="E584" s="47">
        <f t="shared" si="191"/>
        <v>185.74499999999517</v>
      </c>
      <c r="F584" s="59">
        <f t="shared" si="186"/>
        <v>0.50000000000000033</v>
      </c>
      <c r="G584" s="59">
        <f t="shared" si="187"/>
        <v>5.9999999999999147</v>
      </c>
      <c r="H584" s="59">
        <f t="shared" si="188"/>
        <v>2.9999999999999574</v>
      </c>
      <c r="I584" s="59">
        <f t="shared" si="189"/>
        <v>1</v>
      </c>
      <c r="J584" s="60">
        <f t="shared" si="190"/>
        <v>3.4999999999999587</v>
      </c>
      <c r="K584" s="104">
        <f t="shared" si="193"/>
        <v>10.499999999999726</v>
      </c>
      <c r="L584" s="49">
        <f t="shared" si="194"/>
        <v>6.2960402933771512E+34</v>
      </c>
      <c r="M584" s="46">
        <f t="shared" ref="M584:M647" si="195">LOG(L584,2)</f>
        <v>115.60000000000007</v>
      </c>
      <c r="N584" s="50">
        <v>578</v>
      </c>
      <c r="Q584" s="51"/>
      <c r="R584" s="62"/>
      <c r="S584" s="70"/>
    </row>
    <row r="585" spans="1:19">
      <c r="A585" s="46">
        <v>8192</v>
      </c>
      <c r="B585" s="46">
        <f t="shared" si="192"/>
        <v>19.3</v>
      </c>
      <c r="C585" s="83">
        <f t="shared" si="185"/>
        <v>17.690000000000001</v>
      </c>
      <c r="D585" s="87"/>
      <c r="E585" s="47">
        <f t="shared" si="191"/>
        <v>185.74499999999517</v>
      </c>
      <c r="F585" s="59">
        <f t="shared" si="186"/>
        <v>0.50000000000000033</v>
      </c>
      <c r="G585" s="59">
        <f t="shared" si="187"/>
        <v>5.9999999999999147</v>
      </c>
      <c r="H585" s="59">
        <f t="shared" si="188"/>
        <v>2.9999999999999574</v>
      </c>
      <c r="I585" s="59">
        <f t="shared" si="189"/>
        <v>1</v>
      </c>
      <c r="J585" s="60">
        <f t="shared" si="190"/>
        <v>3.4999999999999587</v>
      </c>
      <c r="K585" s="104">
        <f t="shared" si="193"/>
        <v>10.499999999999726</v>
      </c>
      <c r="L585" s="49">
        <f t="shared" si="194"/>
        <v>7.2322511279973833E+34</v>
      </c>
      <c r="M585" s="46">
        <f t="shared" si="195"/>
        <v>115.80000000000005</v>
      </c>
      <c r="N585" s="50">
        <v>579</v>
      </c>
      <c r="Q585" s="51"/>
      <c r="R585" s="62"/>
      <c r="S585" s="70"/>
    </row>
    <row r="586" spans="1:19">
      <c r="A586" s="46">
        <v>8192</v>
      </c>
      <c r="B586" s="46">
        <f t="shared" si="192"/>
        <v>19.333333333333332</v>
      </c>
      <c r="C586" s="83">
        <f t="shared" si="185"/>
        <v>17.690000000000001</v>
      </c>
      <c r="D586" s="87"/>
      <c r="E586" s="47">
        <f t="shared" si="191"/>
        <v>185.74499999999517</v>
      </c>
      <c r="F586" s="59">
        <f t="shared" si="186"/>
        <v>0.50000000000000033</v>
      </c>
      <c r="G586" s="59">
        <f t="shared" si="187"/>
        <v>5.9999999999999147</v>
      </c>
      <c r="H586" s="59">
        <f t="shared" si="188"/>
        <v>2.9999999999999574</v>
      </c>
      <c r="I586" s="59">
        <f t="shared" si="189"/>
        <v>1</v>
      </c>
      <c r="J586" s="60">
        <f t="shared" si="190"/>
        <v>3.4999999999999587</v>
      </c>
      <c r="K586" s="104">
        <f t="shared" si="193"/>
        <v>10.499999999999726</v>
      </c>
      <c r="L586" s="49">
        <f t="shared" si="194"/>
        <v>8.3076749736560452E+34</v>
      </c>
      <c r="M586" s="46">
        <f t="shared" si="195"/>
        <v>116.00000000000007</v>
      </c>
      <c r="N586" s="50">
        <v>580</v>
      </c>
      <c r="Q586" s="51"/>
      <c r="R586" s="62"/>
      <c r="S586" s="70"/>
    </row>
    <row r="587" spans="1:19">
      <c r="A587" s="46">
        <v>8192</v>
      </c>
      <c r="B587" s="46">
        <f t="shared" si="192"/>
        <v>19.366666666666667</v>
      </c>
      <c r="C587" s="83">
        <f t="shared" si="185"/>
        <v>17.690000000000001</v>
      </c>
      <c r="D587" s="87"/>
      <c r="E587" s="47">
        <f t="shared" si="191"/>
        <v>185.74499999999517</v>
      </c>
      <c r="F587" s="59">
        <f t="shared" si="186"/>
        <v>0.50000000000000033</v>
      </c>
      <c r="G587" s="59">
        <f t="shared" si="187"/>
        <v>5.9999999999999147</v>
      </c>
      <c r="H587" s="59">
        <f t="shared" si="188"/>
        <v>2.9999999999999574</v>
      </c>
      <c r="I587" s="59">
        <f t="shared" si="189"/>
        <v>1</v>
      </c>
      <c r="J587" s="60">
        <f t="shared" si="190"/>
        <v>3.4999999999999587</v>
      </c>
      <c r="K587" s="104">
        <f t="shared" si="193"/>
        <v>10.499999999999726</v>
      </c>
      <c r="L587" s="49">
        <f t="shared" si="194"/>
        <v>9.5430125760887362E+34</v>
      </c>
      <c r="M587" s="46">
        <f t="shared" si="195"/>
        <v>116.20000000000006</v>
      </c>
      <c r="N587" s="50">
        <v>581</v>
      </c>
      <c r="Q587" s="51"/>
      <c r="R587" s="62"/>
      <c r="S587" s="70"/>
    </row>
    <row r="588" spans="1:19">
      <c r="A588" s="46">
        <v>8192</v>
      </c>
      <c r="B588" s="46">
        <f t="shared" si="192"/>
        <v>19.399999999999999</v>
      </c>
      <c r="C588" s="83">
        <f t="shared" si="185"/>
        <v>17.690000000000001</v>
      </c>
      <c r="D588" s="87"/>
      <c r="E588" s="47">
        <f t="shared" si="191"/>
        <v>185.74499999999517</v>
      </c>
      <c r="F588" s="59">
        <f t="shared" si="186"/>
        <v>0.50000000000000033</v>
      </c>
      <c r="G588" s="59">
        <f t="shared" si="187"/>
        <v>5.9999999999999147</v>
      </c>
      <c r="H588" s="59">
        <f t="shared" si="188"/>
        <v>2.9999999999999574</v>
      </c>
      <c r="I588" s="59">
        <f t="shared" si="189"/>
        <v>1</v>
      </c>
      <c r="J588" s="60">
        <f t="shared" si="190"/>
        <v>3.4999999999999587</v>
      </c>
      <c r="K588" s="104">
        <f t="shared" si="193"/>
        <v>10.499999999999726</v>
      </c>
      <c r="L588" s="49">
        <f t="shared" si="194"/>
        <v>1.096204284786915E+35</v>
      </c>
      <c r="M588" s="46">
        <f t="shared" si="195"/>
        <v>116.40000000000005</v>
      </c>
      <c r="N588" s="50">
        <v>582</v>
      </c>
      <c r="Q588" s="51"/>
      <c r="R588" s="62"/>
      <c r="S588" s="70"/>
    </row>
    <row r="589" spans="1:19">
      <c r="A589" s="46">
        <v>8192</v>
      </c>
      <c r="B589" s="46">
        <f t="shared" si="192"/>
        <v>19.433333333333334</v>
      </c>
      <c r="C589" s="83">
        <f t="shared" si="185"/>
        <v>17.690000000000001</v>
      </c>
      <c r="D589" s="87"/>
      <c r="E589" s="47">
        <f t="shared" si="191"/>
        <v>185.74499999999517</v>
      </c>
      <c r="F589" s="59">
        <f t="shared" si="186"/>
        <v>0.50000000000000033</v>
      </c>
      <c r="G589" s="59">
        <f t="shared" si="187"/>
        <v>5.9999999999999147</v>
      </c>
      <c r="H589" s="59">
        <f t="shared" si="188"/>
        <v>2.9999999999999574</v>
      </c>
      <c r="I589" s="59">
        <f t="shared" si="189"/>
        <v>1</v>
      </c>
      <c r="J589" s="60">
        <f t="shared" si="190"/>
        <v>3.4999999999999587</v>
      </c>
      <c r="K589" s="104">
        <f t="shared" si="193"/>
        <v>10.499999999999726</v>
      </c>
      <c r="L589" s="49">
        <f t="shared" si="194"/>
        <v>1.2592080586754306E+35</v>
      </c>
      <c r="M589" s="46">
        <f t="shared" si="195"/>
        <v>116.60000000000007</v>
      </c>
      <c r="N589" s="50">
        <v>583</v>
      </c>
      <c r="Q589" s="51"/>
      <c r="R589" s="62"/>
      <c r="S589" s="70"/>
    </row>
    <row r="590" spans="1:19">
      <c r="A590" s="46">
        <v>8192</v>
      </c>
      <c r="B590" s="46">
        <f t="shared" si="192"/>
        <v>19.466666666666665</v>
      </c>
      <c r="C590" s="83">
        <f t="shared" si="185"/>
        <v>17.690000000000001</v>
      </c>
      <c r="D590" s="87"/>
      <c r="E590" s="47">
        <f t="shared" si="191"/>
        <v>185.74499999999517</v>
      </c>
      <c r="F590" s="59">
        <f t="shared" si="186"/>
        <v>0.50000000000000033</v>
      </c>
      <c r="G590" s="59">
        <f t="shared" si="187"/>
        <v>5.9999999999999147</v>
      </c>
      <c r="H590" s="59">
        <f t="shared" si="188"/>
        <v>2.9999999999999574</v>
      </c>
      <c r="I590" s="59">
        <f t="shared" si="189"/>
        <v>1</v>
      </c>
      <c r="J590" s="60">
        <f t="shared" si="190"/>
        <v>3.4999999999999587</v>
      </c>
      <c r="K590" s="104">
        <f t="shared" si="193"/>
        <v>10.499999999999726</v>
      </c>
      <c r="L590" s="49">
        <f t="shared" si="194"/>
        <v>1.4464502255994772E+35</v>
      </c>
      <c r="M590" s="46">
        <f t="shared" si="195"/>
        <v>116.80000000000005</v>
      </c>
      <c r="N590" s="50">
        <v>584</v>
      </c>
      <c r="Q590" s="51"/>
      <c r="R590" s="62"/>
      <c r="S590" s="70"/>
    </row>
    <row r="591" spans="1:19">
      <c r="A591" s="46">
        <v>8192</v>
      </c>
      <c r="B591" s="46">
        <f t="shared" si="192"/>
        <v>19.5</v>
      </c>
      <c r="C591" s="83">
        <f t="shared" si="185"/>
        <v>17.690000000000001</v>
      </c>
      <c r="D591" s="87"/>
      <c r="E591" s="47">
        <f t="shared" si="191"/>
        <v>185.74499999999517</v>
      </c>
      <c r="F591" s="59">
        <f t="shared" si="186"/>
        <v>0.50000000000000033</v>
      </c>
      <c r="G591" s="59">
        <f t="shared" si="187"/>
        <v>5.9999999999999147</v>
      </c>
      <c r="H591" s="59">
        <f t="shared" si="188"/>
        <v>2.9999999999999574</v>
      </c>
      <c r="I591" s="59">
        <f t="shared" si="189"/>
        <v>1</v>
      </c>
      <c r="J591" s="60">
        <f t="shared" si="190"/>
        <v>3.4999999999999587</v>
      </c>
      <c r="K591" s="104">
        <f t="shared" si="193"/>
        <v>10.499999999999726</v>
      </c>
      <c r="L591" s="49">
        <f t="shared" si="194"/>
        <v>1.6615349947312098E+35</v>
      </c>
      <c r="M591" s="46">
        <f t="shared" si="195"/>
        <v>117.00000000000006</v>
      </c>
      <c r="N591" s="50">
        <v>585</v>
      </c>
      <c r="Q591" s="51"/>
      <c r="R591" s="62"/>
      <c r="S591" s="70"/>
    </row>
    <row r="592" spans="1:19">
      <c r="A592" s="46">
        <v>8192</v>
      </c>
      <c r="B592" s="46">
        <f t="shared" si="192"/>
        <v>19.533333333333335</v>
      </c>
      <c r="C592" s="83">
        <f t="shared" si="185"/>
        <v>17.690000000000001</v>
      </c>
      <c r="D592" s="87"/>
      <c r="E592" s="47">
        <f t="shared" si="191"/>
        <v>185.74499999999517</v>
      </c>
      <c r="F592" s="59">
        <f t="shared" si="186"/>
        <v>0.50000000000000033</v>
      </c>
      <c r="G592" s="59">
        <f t="shared" si="187"/>
        <v>5.9999999999999147</v>
      </c>
      <c r="H592" s="59">
        <f t="shared" si="188"/>
        <v>2.9999999999999574</v>
      </c>
      <c r="I592" s="59">
        <f t="shared" si="189"/>
        <v>1</v>
      </c>
      <c r="J592" s="60">
        <f t="shared" si="190"/>
        <v>3.4999999999999587</v>
      </c>
      <c r="K592" s="104">
        <f t="shared" si="193"/>
        <v>10.499999999999726</v>
      </c>
      <c r="L592" s="49">
        <f t="shared" si="194"/>
        <v>1.908602515217748E+35</v>
      </c>
      <c r="M592" s="46">
        <f t="shared" si="195"/>
        <v>117.20000000000006</v>
      </c>
      <c r="N592" s="50">
        <v>586</v>
      </c>
      <c r="Q592" s="51"/>
      <c r="R592" s="62"/>
      <c r="S592" s="70"/>
    </row>
    <row r="593" spans="1:19">
      <c r="A593" s="46">
        <v>8192</v>
      </c>
      <c r="B593" s="46">
        <f t="shared" si="192"/>
        <v>19.566666666666666</v>
      </c>
      <c r="C593" s="83">
        <f t="shared" si="185"/>
        <v>17.690000000000001</v>
      </c>
      <c r="D593" s="87"/>
      <c r="E593" s="47">
        <f t="shared" si="191"/>
        <v>185.74499999999517</v>
      </c>
      <c r="F593" s="59">
        <f t="shared" si="186"/>
        <v>0.50000000000000033</v>
      </c>
      <c r="G593" s="59">
        <f t="shared" si="187"/>
        <v>5.9999999999999147</v>
      </c>
      <c r="H593" s="59">
        <f t="shared" si="188"/>
        <v>2.9999999999999574</v>
      </c>
      <c r="I593" s="59">
        <f t="shared" si="189"/>
        <v>1</v>
      </c>
      <c r="J593" s="60">
        <f t="shared" si="190"/>
        <v>3.4999999999999587</v>
      </c>
      <c r="K593" s="104">
        <f t="shared" si="193"/>
        <v>10.499999999999726</v>
      </c>
      <c r="L593" s="49">
        <f t="shared" si="194"/>
        <v>2.1924085695738303E+35</v>
      </c>
      <c r="M593" s="46">
        <f t="shared" si="195"/>
        <v>117.40000000000006</v>
      </c>
      <c r="N593" s="50">
        <v>587</v>
      </c>
      <c r="Q593" s="51"/>
      <c r="R593" s="62"/>
      <c r="S593" s="70"/>
    </row>
    <row r="594" spans="1:19">
      <c r="A594" s="46">
        <v>8192</v>
      </c>
      <c r="B594" s="46">
        <f t="shared" si="192"/>
        <v>19.600000000000001</v>
      </c>
      <c r="C594" s="83">
        <f t="shared" si="185"/>
        <v>17.690000000000001</v>
      </c>
      <c r="D594" s="87"/>
      <c r="E594" s="47">
        <f t="shared" si="191"/>
        <v>185.74499999999517</v>
      </c>
      <c r="F594" s="59">
        <f t="shared" si="186"/>
        <v>0.50000000000000033</v>
      </c>
      <c r="G594" s="59">
        <f t="shared" si="187"/>
        <v>5.9999999999999147</v>
      </c>
      <c r="H594" s="59">
        <f t="shared" si="188"/>
        <v>2.9999999999999574</v>
      </c>
      <c r="I594" s="59">
        <f t="shared" si="189"/>
        <v>1</v>
      </c>
      <c r="J594" s="60">
        <f t="shared" si="190"/>
        <v>3.4999999999999587</v>
      </c>
      <c r="K594" s="104">
        <f t="shared" si="193"/>
        <v>10.499999999999726</v>
      </c>
      <c r="L594" s="49">
        <f t="shared" si="194"/>
        <v>2.5184161173508619E+35</v>
      </c>
      <c r="M594" s="46">
        <f t="shared" si="195"/>
        <v>117.60000000000007</v>
      </c>
      <c r="N594" s="50">
        <v>588</v>
      </c>
      <c r="Q594" s="51"/>
      <c r="R594" s="62"/>
      <c r="S594" s="70"/>
    </row>
    <row r="595" spans="1:19">
      <c r="A595" s="46">
        <v>8192</v>
      </c>
      <c r="B595" s="46">
        <f t="shared" si="192"/>
        <v>19.633333333333333</v>
      </c>
      <c r="C595" s="83">
        <f t="shared" si="185"/>
        <v>17.690000000000001</v>
      </c>
      <c r="D595" s="87"/>
      <c r="E595" s="47">
        <f t="shared" si="191"/>
        <v>185.74499999999517</v>
      </c>
      <c r="F595" s="59">
        <f t="shared" si="186"/>
        <v>0.50000000000000033</v>
      </c>
      <c r="G595" s="59">
        <f t="shared" si="187"/>
        <v>5.9999999999999147</v>
      </c>
      <c r="H595" s="59">
        <f t="shared" si="188"/>
        <v>2.9999999999999574</v>
      </c>
      <c r="I595" s="59">
        <f t="shared" si="189"/>
        <v>1</v>
      </c>
      <c r="J595" s="60">
        <f t="shared" si="190"/>
        <v>3.4999999999999587</v>
      </c>
      <c r="K595" s="104">
        <f t="shared" si="193"/>
        <v>10.499999999999726</v>
      </c>
      <c r="L595" s="49">
        <f t="shared" si="194"/>
        <v>2.8929004511989552E+35</v>
      </c>
      <c r="M595" s="46">
        <f t="shared" si="195"/>
        <v>117.80000000000007</v>
      </c>
      <c r="N595" s="50">
        <v>589</v>
      </c>
      <c r="Q595" s="51"/>
      <c r="R595" s="62"/>
      <c r="S595" s="70"/>
    </row>
    <row r="596" spans="1:19">
      <c r="A596" s="46">
        <v>8192</v>
      </c>
      <c r="B596" s="46">
        <f t="shared" si="192"/>
        <v>19.666666666666668</v>
      </c>
      <c r="C596" s="83">
        <f t="shared" si="185"/>
        <v>17.690000000000001</v>
      </c>
      <c r="D596" s="87"/>
      <c r="E596" s="47">
        <f t="shared" si="191"/>
        <v>185.74499999999517</v>
      </c>
      <c r="F596" s="59">
        <f t="shared" si="186"/>
        <v>0.50000000000000033</v>
      </c>
      <c r="G596" s="59">
        <f t="shared" si="187"/>
        <v>5.9999999999999147</v>
      </c>
      <c r="H596" s="59">
        <f t="shared" si="188"/>
        <v>2.9999999999999574</v>
      </c>
      <c r="I596" s="59">
        <f t="shared" si="189"/>
        <v>1</v>
      </c>
      <c r="J596" s="60">
        <f t="shared" si="190"/>
        <v>3.4999999999999587</v>
      </c>
      <c r="K596" s="104">
        <f t="shared" si="193"/>
        <v>10.499999999999726</v>
      </c>
      <c r="L596" s="49">
        <f t="shared" si="194"/>
        <v>3.3230699894624195E+35</v>
      </c>
      <c r="M596" s="46">
        <f t="shared" si="195"/>
        <v>118.00000000000006</v>
      </c>
      <c r="N596" s="50">
        <v>590</v>
      </c>
      <c r="Q596" s="51"/>
      <c r="R596" s="62"/>
      <c r="S596" s="70"/>
    </row>
    <row r="597" spans="1:19">
      <c r="A597" s="46">
        <v>8192</v>
      </c>
      <c r="B597" s="46">
        <f t="shared" si="192"/>
        <v>19.7</v>
      </c>
      <c r="C597" s="83">
        <f t="shared" si="185"/>
        <v>17.690000000000001</v>
      </c>
      <c r="D597" s="87"/>
      <c r="E597" s="47">
        <f t="shared" si="191"/>
        <v>185.74499999999517</v>
      </c>
      <c r="F597" s="59">
        <f t="shared" si="186"/>
        <v>0.50000000000000033</v>
      </c>
      <c r="G597" s="59">
        <f t="shared" si="187"/>
        <v>5.9999999999999147</v>
      </c>
      <c r="H597" s="59">
        <f t="shared" si="188"/>
        <v>2.9999999999999574</v>
      </c>
      <c r="I597" s="59">
        <f t="shared" si="189"/>
        <v>1</v>
      </c>
      <c r="J597" s="60">
        <f t="shared" si="190"/>
        <v>3.4999999999999587</v>
      </c>
      <c r="K597" s="104">
        <f t="shared" si="193"/>
        <v>10.499999999999726</v>
      </c>
      <c r="L597" s="49">
        <f t="shared" si="194"/>
        <v>3.8172050304354967E+35</v>
      </c>
      <c r="M597" s="46">
        <f t="shared" si="195"/>
        <v>118.20000000000007</v>
      </c>
      <c r="N597" s="50">
        <v>591</v>
      </c>
      <c r="Q597" s="51"/>
      <c r="R597" s="62"/>
      <c r="S597" s="70"/>
    </row>
    <row r="598" spans="1:19">
      <c r="A598" s="46">
        <v>8192</v>
      </c>
      <c r="B598" s="46">
        <f t="shared" si="192"/>
        <v>19.733333333333334</v>
      </c>
      <c r="C598" s="83">
        <f t="shared" ref="C598:C661" si="196">IF(D598&gt;0,C597+D598,C597)</f>
        <v>17.690000000000001</v>
      </c>
      <c r="D598" s="87"/>
      <c r="E598" s="47">
        <f t="shared" si="191"/>
        <v>185.74499999999517</v>
      </c>
      <c r="F598" s="59">
        <f t="shared" si="186"/>
        <v>0.50000000000000033</v>
      </c>
      <c r="G598" s="59">
        <f t="shared" si="187"/>
        <v>5.9999999999999147</v>
      </c>
      <c r="H598" s="59">
        <f t="shared" si="188"/>
        <v>2.9999999999999574</v>
      </c>
      <c r="I598" s="59">
        <f t="shared" si="189"/>
        <v>1</v>
      </c>
      <c r="J598" s="60">
        <f t="shared" si="190"/>
        <v>3.4999999999999587</v>
      </c>
      <c r="K598" s="104">
        <f t="shared" si="193"/>
        <v>10.499999999999726</v>
      </c>
      <c r="L598" s="49">
        <f t="shared" si="194"/>
        <v>4.3848171391476628E+35</v>
      </c>
      <c r="M598" s="46">
        <f t="shared" si="195"/>
        <v>118.40000000000006</v>
      </c>
      <c r="N598" s="50">
        <v>592</v>
      </c>
      <c r="Q598" s="51"/>
      <c r="R598" s="62"/>
      <c r="S598" s="70"/>
    </row>
    <row r="599" spans="1:19">
      <c r="A599" s="46">
        <v>8192</v>
      </c>
      <c r="B599" s="46">
        <f t="shared" si="192"/>
        <v>19.766666666666666</v>
      </c>
      <c r="C599" s="83">
        <f t="shared" si="196"/>
        <v>17.690000000000001</v>
      </c>
      <c r="D599" s="87"/>
      <c r="E599" s="47">
        <f t="shared" si="191"/>
        <v>185.74499999999517</v>
      </c>
      <c r="F599" s="59">
        <f t="shared" si="186"/>
        <v>0.50000000000000033</v>
      </c>
      <c r="G599" s="59">
        <f t="shared" si="187"/>
        <v>5.9999999999999147</v>
      </c>
      <c r="H599" s="59">
        <f t="shared" si="188"/>
        <v>2.9999999999999574</v>
      </c>
      <c r="I599" s="59">
        <f t="shared" si="189"/>
        <v>1</v>
      </c>
      <c r="J599" s="60">
        <f t="shared" si="190"/>
        <v>3.4999999999999587</v>
      </c>
      <c r="K599" s="104">
        <f t="shared" si="193"/>
        <v>10.499999999999726</v>
      </c>
      <c r="L599" s="49">
        <f t="shared" si="194"/>
        <v>5.0368322347017261E+35</v>
      </c>
      <c r="M599" s="46">
        <f t="shared" si="195"/>
        <v>118.60000000000005</v>
      </c>
      <c r="N599" s="50">
        <v>593</v>
      </c>
      <c r="Q599" s="51"/>
      <c r="R599" s="62"/>
      <c r="S599" s="70"/>
    </row>
    <row r="600" spans="1:19">
      <c r="A600" s="46">
        <v>8192</v>
      </c>
      <c r="B600" s="46">
        <f t="shared" si="192"/>
        <v>19.8</v>
      </c>
      <c r="C600" s="83">
        <f t="shared" si="196"/>
        <v>17.690000000000001</v>
      </c>
      <c r="D600" s="87"/>
      <c r="E600" s="47">
        <f t="shared" si="191"/>
        <v>185.74499999999517</v>
      </c>
      <c r="F600" s="59">
        <f t="shared" ref="F600:F663" si="197">F599</f>
        <v>0.50000000000000033</v>
      </c>
      <c r="G600" s="59">
        <f t="shared" ref="G600:G663" si="198">G599</f>
        <v>5.9999999999999147</v>
      </c>
      <c r="H600" s="59">
        <f t="shared" ref="H600:H663" si="199">H599</f>
        <v>2.9999999999999574</v>
      </c>
      <c r="I600" s="59">
        <f t="shared" ref="I600:I663" si="200">I599</f>
        <v>1</v>
      </c>
      <c r="J600" s="60">
        <f t="shared" ref="J600:J663" si="201">J599</f>
        <v>3.4999999999999587</v>
      </c>
      <c r="K600" s="104">
        <f t="shared" si="193"/>
        <v>10.499999999999726</v>
      </c>
      <c r="L600" s="49">
        <f t="shared" si="194"/>
        <v>5.7858009023979126E+35</v>
      </c>
      <c r="M600" s="46">
        <f t="shared" si="195"/>
        <v>118.80000000000007</v>
      </c>
      <c r="N600" s="50">
        <v>594</v>
      </c>
      <c r="Q600" s="51"/>
      <c r="R600" s="62"/>
      <c r="S600" s="70"/>
    </row>
    <row r="601" spans="1:19">
      <c r="A601" s="46">
        <v>8192</v>
      </c>
      <c r="B601" s="46">
        <f t="shared" si="192"/>
        <v>19.833333333333332</v>
      </c>
      <c r="C601" s="83">
        <f t="shared" si="196"/>
        <v>17.690000000000001</v>
      </c>
      <c r="D601" s="87"/>
      <c r="E601" s="47">
        <f t="shared" si="191"/>
        <v>185.74499999999517</v>
      </c>
      <c r="F601" s="59">
        <f t="shared" si="197"/>
        <v>0.50000000000000033</v>
      </c>
      <c r="G601" s="59">
        <f t="shared" si="198"/>
        <v>5.9999999999999147</v>
      </c>
      <c r="H601" s="59">
        <f t="shared" si="199"/>
        <v>2.9999999999999574</v>
      </c>
      <c r="I601" s="59">
        <f t="shared" si="200"/>
        <v>1</v>
      </c>
      <c r="J601" s="60">
        <f t="shared" si="201"/>
        <v>3.4999999999999587</v>
      </c>
      <c r="K601" s="104">
        <f t="shared" si="193"/>
        <v>10.499999999999726</v>
      </c>
      <c r="L601" s="49">
        <f t="shared" si="194"/>
        <v>6.646139978924842E+35</v>
      </c>
      <c r="M601" s="46">
        <f t="shared" si="195"/>
        <v>119.00000000000006</v>
      </c>
      <c r="N601" s="50">
        <v>595</v>
      </c>
      <c r="Q601" s="51"/>
      <c r="R601" s="62"/>
      <c r="S601" s="70"/>
    </row>
    <row r="602" spans="1:19">
      <c r="A602" s="46">
        <v>8192</v>
      </c>
      <c r="B602" s="46">
        <f t="shared" si="192"/>
        <v>19.866666666666667</v>
      </c>
      <c r="C602" s="83">
        <f t="shared" si="196"/>
        <v>17.690000000000001</v>
      </c>
      <c r="D602" s="87"/>
      <c r="E602" s="47">
        <f t="shared" si="191"/>
        <v>185.74499999999517</v>
      </c>
      <c r="F602" s="59">
        <f t="shared" si="197"/>
        <v>0.50000000000000033</v>
      </c>
      <c r="G602" s="59">
        <f t="shared" si="198"/>
        <v>5.9999999999999147</v>
      </c>
      <c r="H602" s="59">
        <f t="shared" si="199"/>
        <v>2.9999999999999574</v>
      </c>
      <c r="I602" s="59">
        <f t="shared" si="200"/>
        <v>1</v>
      </c>
      <c r="J602" s="60">
        <f t="shared" si="201"/>
        <v>3.4999999999999587</v>
      </c>
      <c r="K602" s="104">
        <f t="shared" si="193"/>
        <v>10.499999999999726</v>
      </c>
      <c r="L602" s="49">
        <f t="shared" si="194"/>
        <v>7.6344100608709964E+35</v>
      </c>
      <c r="M602" s="46">
        <f t="shared" si="195"/>
        <v>119.20000000000007</v>
      </c>
      <c r="N602" s="50">
        <v>596</v>
      </c>
      <c r="Q602" s="51"/>
      <c r="R602" s="62"/>
      <c r="S602" s="70"/>
    </row>
    <row r="603" spans="1:19">
      <c r="A603" s="46">
        <v>8192</v>
      </c>
      <c r="B603" s="46">
        <f t="shared" si="192"/>
        <v>19.899999999999999</v>
      </c>
      <c r="C603" s="83">
        <f t="shared" si="196"/>
        <v>17.690000000000001</v>
      </c>
      <c r="D603" s="87"/>
      <c r="E603" s="47">
        <f t="shared" si="191"/>
        <v>185.74499999999517</v>
      </c>
      <c r="F603" s="59">
        <f t="shared" si="197"/>
        <v>0.50000000000000033</v>
      </c>
      <c r="G603" s="59">
        <f t="shared" si="198"/>
        <v>5.9999999999999147</v>
      </c>
      <c r="H603" s="59">
        <f t="shared" si="199"/>
        <v>2.9999999999999574</v>
      </c>
      <c r="I603" s="59">
        <f t="shared" si="200"/>
        <v>1</v>
      </c>
      <c r="J603" s="60">
        <f t="shared" si="201"/>
        <v>3.4999999999999587</v>
      </c>
      <c r="K603" s="104">
        <f t="shared" si="193"/>
        <v>10.499999999999726</v>
      </c>
      <c r="L603" s="49">
        <f t="shared" si="194"/>
        <v>8.7696342782953271E+35</v>
      </c>
      <c r="M603" s="46">
        <f t="shared" si="195"/>
        <v>119.40000000000006</v>
      </c>
      <c r="N603" s="50">
        <v>597</v>
      </c>
      <c r="Q603" s="51"/>
      <c r="R603" s="62"/>
      <c r="S603" s="70"/>
    </row>
    <row r="604" spans="1:19">
      <c r="A604" s="46">
        <v>8192</v>
      </c>
      <c r="B604" s="46">
        <f t="shared" si="192"/>
        <v>19.933333333333334</v>
      </c>
      <c r="C604" s="83">
        <f t="shared" si="196"/>
        <v>17.690000000000001</v>
      </c>
      <c r="D604" s="87"/>
      <c r="E604" s="47">
        <f t="shared" si="191"/>
        <v>185.74499999999517</v>
      </c>
      <c r="F604" s="59">
        <f t="shared" si="197"/>
        <v>0.50000000000000033</v>
      </c>
      <c r="G604" s="59">
        <f t="shared" si="198"/>
        <v>5.9999999999999147</v>
      </c>
      <c r="H604" s="59">
        <f t="shared" si="199"/>
        <v>2.9999999999999574</v>
      </c>
      <c r="I604" s="59">
        <f t="shared" si="200"/>
        <v>1</v>
      </c>
      <c r="J604" s="60">
        <f t="shared" si="201"/>
        <v>3.4999999999999587</v>
      </c>
      <c r="K604" s="104">
        <f t="shared" si="193"/>
        <v>10.499999999999726</v>
      </c>
      <c r="L604" s="49">
        <f t="shared" si="194"/>
        <v>1.0073664469403454E+36</v>
      </c>
      <c r="M604" s="46">
        <f t="shared" si="195"/>
        <v>119.60000000000005</v>
      </c>
      <c r="N604" s="50">
        <v>598</v>
      </c>
      <c r="Q604" s="51"/>
      <c r="R604" s="62"/>
      <c r="S604" s="70"/>
    </row>
    <row r="605" spans="1:19">
      <c r="A605" s="46">
        <v>8192</v>
      </c>
      <c r="B605" s="46">
        <f t="shared" si="192"/>
        <v>19.966666666666665</v>
      </c>
      <c r="C605" s="83">
        <f t="shared" si="196"/>
        <v>17.690000000000001</v>
      </c>
      <c r="D605" s="87"/>
      <c r="E605" s="47">
        <f t="shared" si="191"/>
        <v>185.74499999999517</v>
      </c>
      <c r="F605" s="59">
        <f t="shared" si="197"/>
        <v>0.50000000000000033</v>
      </c>
      <c r="G605" s="59">
        <f t="shared" si="198"/>
        <v>5.9999999999999147</v>
      </c>
      <c r="H605" s="59">
        <f t="shared" si="199"/>
        <v>2.9999999999999574</v>
      </c>
      <c r="I605" s="59">
        <f t="shared" si="200"/>
        <v>1</v>
      </c>
      <c r="J605" s="60">
        <f t="shared" si="201"/>
        <v>3.4999999999999587</v>
      </c>
      <c r="K605" s="104">
        <f t="shared" si="193"/>
        <v>10.499999999999726</v>
      </c>
      <c r="L605" s="49">
        <f t="shared" si="194"/>
        <v>1.1571601804795828E+36</v>
      </c>
      <c r="M605" s="46">
        <f t="shared" si="195"/>
        <v>119.80000000000007</v>
      </c>
      <c r="N605" s="50">
        <v>599</v>
      </c>
      <c r="Q605" s="51"/>
      <c r="R605" s="62"/>
      <c r="S605" s="70"/>
    </row>
    <row r="606" spans="1:19">
      <c r="A606" s="46">
        <v>8192</v>
      </c>
      <c r="B606" s="46">
        <f t="shared" si="192"/>
        <v>20</v>
      </c>
      <c r="C606" s="83">
        <f t="shared" si="196"/>
        <v>17.690000000000001</v>
      </c>
      <c r="D606" s="87"/>
      <c r="E606" s="47">
        <f t="shared" si="191"/>
        <v>185.74499999999517</v>
      </c>
      <c r="F606" s="59">
        <f t="shared" si="197"/>
        <v>0.50000000000000033</v>
      </c>
      <c r="G606" s="59">
        <f t="shared" si="198"/>
        <v>5.9999999999999147</v>
      </c>
      <c r="H606" s="59">
        <f t="shared" si="199"/>
        <v>2.9999999999999574</v>
      </c>
      <c r="I606" s="59">
        <f t="shared" si="200"/>
        <v>1</v>
      </c>
      <c r="J606" s="60">
        <f t="shared" si="201"/>
        <v>3.4999999999999587</v>
      </c>
      <c r="K606" s="104">
        <f t="shared" si="193"/>
        <v>10.499999999999726</v>
      </c>
      <c r="L606" s="49">
        <f t="shared" si="194"/>
        <v>1.329227995784969E+36</v>
      </c>
      <c r="M606" s="46">
        <f t="shared" si="195"/>
        <v>120.00000000000006</v>
      </c>
      <c r="N606" s="50">
        <v>600</v>
      </c>
      <c r="Q606" s="51"/>
      <c r="R606" s="62"/>
      <c r="S606" s="70"/>
    </row>
    <row r="607" spans="1:19">
      <c r="A607" s="46">
        <v>8192</v>
      </c>
      <c r="B607" s="46">
        <f t="shared" si="192"/>
        <v>20.033333333333335</v>
      </c>
      <c r="C607" s="83">
        <f t="shared" si="196"/>
        <v>17.690000000000001</v>
      </c>
      <c r="D607" s="87"/>
      <c r="E607" s="47">
        <f t="shared" si="191"/>
        <v>185.74499999999517</v>
      </c>
      <c r="F607" s="59">
        <f t="shared" si="197"/>
        <v>0.50000000000000033</v>
      </c>
      <c r="G607" s="59">
        <f t="shared" si="198"/>
        <v>5.9999999999999147</v>
      </c>
      <c r="H607" s="59">
        <f t="shared" si="199"/>
        <v>2.9999999999999574</v>
      </c>
      <c r="I607" s="59">
        <f t="shared" si="200"/>
        <v>1</v>
      </c>
      <c r="J607" s="60">
        <f t="shared" si="201"/>
        <v>3.4999999999999587</v>
      </c>
      <c r="K607" s="104">
        <f t="shared" si="193"/>
        <v>10.499999999999726</v>
      </c>
      <c r="L607" s="49">
        <f t="shared" si="194"/>
        <v>1.5268820121742002E+36</v>
      </c>
      <c r="M607" s="46">
        <f t="shared" si="195"/>
        <v>120.20000000000005</v>
      </c>
      <c r="N607" s="50">
        <v>601</v>
      </c>
      <c r="Q607" s="51"/>
      <c r="R607" s="62"/>
      <c r="S607" s="70"/>
    </row>
    <row r="608" spans="1:19">
      <c r="A608" s="46">
        <v>8192</v>
      </c>
      <c r="B608" s="46">
        <f t="shared" si="192"/>
        <v>20.066666666666666</v>
      </c>
      <c r="C608" s="83">
        <f t="shared" si="196"/>
        <v>17.690000000000001</v>
      </c>
      <c r="D608" s="87"/>
      <c r="E608" s="47">
        <f t="shared" si="191"/>
        <v>185.74499999999517</v>
      </c>
      <c r="F608" s="59">
        <f t="shared" si="197"/>
        <v>0.50000000000000033</v>
      </c>
      <c r="G608" s="59">
        <f t="shared" si="198"/>
        <v>5.9999999999999147</v>
      </c>
      <c r="H608" s="59">
        <f t="shared" si="199"/>
        <v>2.9999999999999574</v>
      </c>
      <c r="I608" s="59">
        <f t="shared" si="200"/>
        <v>1</v>
      </c>
      <c r="J608" s="60">
        <f t="shared" si="201"/>
        <v>3.4999999999999587</v>
      </c>
      <c r="K608" s="104">
        <f t="shared" si="193"/>
        <v>10.499999999999726</v>
      </c>
      <c r="L608" s="49">
        <f t="shared" si="194"/>
        <v>1.7539268556590663E+36</v>
      </c>
      <c r="M608" s="46">
        <f t="shared" si="195"/>
        <v>120.40000000000006</v>
      </c>
      <c r="N608" s="50">
        <v>602</v>
      </c>
      <c r="Q608" s="51"/>
      <c r="R608" s="62"/>
      <c r="S608" s="70"/>
    </row>
    <row r="609" spans="1:19">
      <c r="A609" s="46">
        <v>8192</v>
      </c>
      <c r="B609" s="46">
        <f t="shared" si="192"/>
        <v>20.100000000000001</v>
      </c>
      <c r="C609" s="83">
        <f t="shared" si="196"/>
        <v>17.690000000000001</v>
      </c>
      <c r="D609" s="87"/>
      <c r="E609" s="47">
        <f t="shared" si="191"/>
        <v>185.74499999999517</v>
      </c>
      <c r="F609" s="59">
        <f t="shared" si="197"/>
        <v>0.50000000000000033</v>
      </c>
      <c r="G609" s="59">
        <f t="shared" si="198"/>
        <v>5.9999999999999147</v>
      </c>
      <c r="H609" s="59">
        <f t="shared" si="199"/>
        <v>2.9999999999999574</v>
      </c>
      <c r="I609" s="59">
        <f t="shared" si="200"/>
        <v>1</v>
      </c>
      <c r="J609" s="60">
        <f t="shared" si="201"/>
        <v>3.4999999999999587</v>
      </c>
      <c r="K609" s="104">
        <f t="shared" si="193"/>
        <v>10.499999999999726</v>
      </c>
      <c r="L609" s="49">
        <f t="shared" si="194"/>
        <v>2.014732893880691E+36</v>
      </c>
      <c r="M609" s="46">
        <f t="shared" si="195"/>
        <v>120.60000000000005</v>
      </c>
      <c r="N609" s="50">
        <v>603</v>
      </c>
      <c r="Q609" s="51"/>
      <c r="R609" s="62"/>
      <c r="S609" s="70"/>
    </row>
    <row r="610" spans="1:19">
      <c r="A610" s="46">
        <v>8192</v>
      </c>
      <c r="B610" s="46">
        <f t="shared" si="192"/>
        <v>20.133333333333333</v>
      </c>
      <c r="C610" s="83">
        <f t="shared" si="196"/>
        <v>17.690000000000001</v>
      </c>
      <c r="D610" s="87"/>
      <c r="E610" s="47">
        <f t="shared" si="191"/>
        <v>185.74499999999517</v>
      </c>
      <c r="F610" s="59">
        <f t="shared" si="197"/>
        <v>0.50000000000000033</v>
      </c>
      <c r="G610" s="59">
        <f t="shared" si="198"/>
        <v>5.9999999999999147</v>
      </c>
      <c r="H610" s="59">
        <f t="shared" si="199"/>
        <v>2.9999999999999574</v>
      </c>
      <c r="I610" s="59">
        <f t="shared" si="200"/>
        <v>1</v>
      </c>
      <c r="J610" s="60">
        <f t="shared" si="201"/>
        <v>3.4999999999999587</v>
      </c>
      <c r="K610" s="104">
        <f t="shared" si="193"/>
        <v>10.499999999999726</v>
      </c>
      <c r="L610" s="49">
        <f t="shared" si="194"/>
        <v>2.3143203609591665E+36</v>
      </c>
      <c r="M610" s="46">
        <f t="shared" si="195"/>
        <v>120.80000000000007</v>
      </c>
      <c r="N610" s="50">
        <v>604</v>
      </c>
      <c r="Q610" s="51"/>
      <c r="R610" s="62"/>
      <c r="S610" s="70"/>
    </row>
    <row r="611" spans="1:19">
      <c r="A611" s="46">
        <v>8192</v>
      </c>
      <c r="B611" s="46">
        <f t="shared" si="192"/>
        <v>20.166666666666668</v>
      </c>
      <c r="C611" s="83">
        <f t="shared" si="196"/>
        <v>17.690000000000001</v>
      </c>
      <c r="D611" s="87"/>
      <c r="E611" s="47">
        <f t="shared" si="191"/>
        <v>185.74499999999517</v>
      </c>
      <c r="F611" s="59">
        <f t="shared" si="197"/>
        <v>0.50000000000000033</v>
      </c>
      <c r="G611" s="59">
        <f t="shared" si="198"/>
        <v>5.9999999999999147</v>
      </c>
      <c r="H611" s="59">
        <f t="shared" si="199"/>
        <v>2.9999999999999574</v>
      </c>
      <c r="I611" s="59">
        <f t="shared" si="200"/>
        <v>1</v>
      </c>
      <c r="J611" s="60">
        <f t="shared" si="201"/>
        <v>3.4999999999999587</v>
      </c>
      <c r="K611" s="104">
        <f t="shared" si="193"/>
        <v>10.499999999999726</v>
      </c>
      <c r="L611" s="49">
        <f t="shared" si="194"/>
        <v>2.6584559915699392E+36</v>
      </c>
      <c r="M611" s="46">
        <f t="shared" si="195"/>
        <v>121.00000000000006</v>
      </c>
      <c r="N611" s="50">
        <v>605</v>
      </c>
      <c r="Q611" s="51"/>
      <c r="R611" s="62"/>
      <c r="S611" s="70"/>
    </row>
    <row r="612" spans="1:19">
      <c r="A612" s="46">
        <v>8192</v>
      </c>
      <c r="B612" s="46">
        <f t="shared" si="192"/>
        <v>20.2</v>
      </c>
      <c r="C612" s="83">
        <f t="shared" si="196"/>
        <v>17.690000000000001</v>
      </c>
      <c r="D612" s="87"/>
      <c r="E612" s="47">
        <f t="shared" si="191"/>
        <v>185.74499999999517</v>
      </c>
      <c r="F612" s="59">
        <f t="shared" si="197"/>
        <v>0.50000000000000033</v>
      </c>
      <c r="G612" s="59">
        <f t="shared" si="198"/>
        <v>5.9999999999999147</v>
      </c>
      <c r="H612" s="59">
        <f t="shared" si="199"/>
        <v>2.9999999999999574</v>
      </c>
      <c r="I612" s="59">
        <f t="shared" si="200"/>
        <v>1</v>
      </c>
      <c r="J612" s="60">
        <f t="shared" si="201"/>
        <v>3.4999999999999587</v>
      </c>
      <c r="K612" s="104">
        <f t="shared" si="193"/>
        <v>10.499999999999726</v>
      </c>
      <c r="L612" s="49">
        <f t="shared" si="194"/>
        <v>3.0537640243484003E+36</v>
      </c>
      <c r="M612" s="46">
        <f t="shared" si="195"/>
        <v>121.20000000000006</v>
      </c>
      <c r="N612" s="50">
        <v>606</v>
      </c>
      <c r="Q612" s="51"/>
      <c r="R612" s="62"/>
      <c r="S612" s="70"/>
    </row>
    <row r="613" spans="1:19">
      <c r="A613" s="46">
        <v>8192</v>
      </c>
      <c r="B613" s="46">
        <f t="shared" si="192"/>
        <v>20.233333333333334</v>
      </c>
      <c r="C613" s="83">
        <f t="shared" si="196"/>
        <v>17.690000000000001</v>
      </c>
      <c r="D613" s="87"/>
      <c r="E613" s="47">
        <f t="shared" si="191"/>
        <v>185.74499999999517</v>
      </c>
      <c r="F613" s="59">
        <f t="shared" si="197"/>
        <v>0.50000000000000033</v>
      </c>
      <c r="G613" s="59">
        <f t="shared" si="198"/>
        <v>5.9999999999999147</v>
      </c>
      <c r="H613" s="59">
        <f t="shared" si="199"/>
        <v>2.9999999999999574</v>
      </c>
      <c r="I613" s="59">
        <f t="shared" si="200"/>
        <v>1</v>
      </c>
      <c r="J613" s="60">
        <f t="shared" si="201"/>
        <v>3.4999999999999587</v>
      </c>
      <c r="K613" s="104">
        <f t="shared" si="193"/>
        <v>10.499999999999726</v>
      </c>
      <c r="L613" s="49">
        <f t="shared" si="194"/>
        <v>3.5078537113181338E+36</v>
      </c>
      <c r="M613" s="46">
        <f t="shared" si="195"/>
        <v>121.40000000000006</v>
      </c>
      <c r="N613" s="50">
        <v>607</v>
      </c>
      <c r="Q613" s="51"/>
      <c r="R613" s="62"/>
      <c r="S613" s="70"/>
    </row>
    <row r="614" spans="1:19">
      <c r="A614" s="46">
        <v>8192</v>
      </c>
      <c r="B614" s="46">
        <f t="shared" si="192"/>
        <v>20.266666666666666</v>
      </c>
      <c r="C614" s="83">
        <f t="shared" si="196"/>
        <v>17.690000000000001</v>
      </c>
      <c r="D614" s="87"/>
      <c r="E614" s="47">
        <f t="shared" si="191"/>
        <v>185.74499999999517</v>
      </c>
      <c r="F614" s="59">
        <f t="shared" si="197"/>
        <v>0.50000000000000033</v>
      </c>
      <c r="G614" s="59">
        <f t="shared" si="198"/>
        <v>5.9999999999999147</v>
      </c>
      <c r="H614" s="59">
        <f t="shared" si="199"/>
        <v>2.9999999999999574</v>
      </c>
      <c r="I614" s="59">
        <f t="shared" si="200"/>
        <v>1</v>
      </c>
      <c r="J614" s="60">
        <f t="shared" si="201"/>
        <v>3.4999999999999587</v>
      </c>
      <c r="K614" s="104">
        <f t="shared" si="193"/>
        <v>10.499999999999726</v>
      </c>
      <c r="L614" s="49">
        <f t="shared" si="194"/>
        <v>4.0294657877613844E+36</v>
      </c>
      <c r="M614" s="46">
        <f t="shared" si="195"/>
        <v>121.60000000000007</v>
      </c>
      <c r="N614" s="50">
        <v>608</v>
      </c>
      <c r="Q614" s="51"/>
      <c r="R614" s="62"/>
      <c r="S614" s="70"/>
    </row>
    <row r="615" spans="1:19">
      <c r="A615" s="46">
        <v>8192</v>
      </c>
      <c r="B615" s="46">
        <f t="shared" si="192"/>
        <v>20.3</v>
      </c>
      <c r="C615" s="83">
        <f t="shared" si="196"/>
        <v>17.690000000000001</v>
      </c>
      <c r="D615" s="87"/>
      <c r="E615" s="47">
        <f t="shared" si="191"/>
        <v>185.74499999999517</v>
      </c>
      <c r="F615" s="59">
        <f t="shared" si="197"/>
        <v>0.50000000000000033</v>
      </c>
      <c r="G615" s="59">
        <f t="shared" si="198"/>
        <v>5.9999999999999147</v>
      </c>
      <c r="H615" s="59">
        <f t="shared" si="199"/>
        <v>2.9999999999999574</v>
      </c>
      <c r="I615" s="59">
        <f t="shared" si="200"/>
        <v>1</v>
      </c>
      <c r="J615" s="60">
        <f t="shared" si="201"/>
        <v>3.4999999999999587</v>
      </c>
      <c r="K615" s="104">
        <f t="shared" si="193"/>
        <v>10.499999999999726</v>
      </c>
      <c r="L615" s="49">
        <f t="shared" si="194"/>
        <v>4.6286407219183354E+36</v>
      </c>
      <c r="M615" s="46">
        <f t="shared" si="195"/>
        <v>121.80000000000005</v>
      </c>
      <c r="N615" s="50">
        <v>609</v>
      </c>
      <c r="Q615" s="51"/>
      <c r="R615" s="62"/>
      <c r="S615" s="70"/>
    </row>
    <row r="616" spans="1:19">
      <c r="A616" s="46">
        <v>8192</v>
      </c>
      <c r="B616" s="46">
        <f t="shared" si="192"/>
        <v>20.333333333333332</v>
      </c>
      <c r="C616" s="83">
        <f t="shared" si="196"/>
        <v>17.690000000000001</v>
      </c>
      <c r="D616" s="87"/>
      <c r="E616" s="47">
        <f t="shared" si="191"/>
        <v>185.74499999999517</v>
      </c>
      <c r="F616" s="59">
        <f t="shared" si="197"/>
        <v>0.50000000000000033</v>
      </c>
      <c r="G616" s="59">
        <f t="shared" si="198"/>
        <v>5.9999999999999147</v>
      </c>
      <c r="H616" s="59">
        <f t="shared" si="199"/>
        <v>2.9999999999999574</v>
      </c>
      <c r="I616" s="59">
        <f t="shared" si="200"/>
        <v>1</v>
      </c>
      <c r="J616" s="60">
        <f t="shared" si="201"/>
        <v>3.4999999999999587</v>
      </c>
      <c r="K616" s="104">
        <f t="shared" si="193"/>
        <v>10.499999999999726</v>
      </c>
      <c r="L616" s="49">
        <f t="shared" si="194"/>
        <v>5.3169119831398795E+36</v>
      </c>
      <c r="M616" s="46">
        <f t="shared" si="195"/>
        <v>122.00000000000007</v>
      </c>
      <c r="N616" s="50">
        <v>610</v>
      </c>
      <c r="Q616" s="51"/>
      <c r="R616" s="62"/>
      <c r="S616" s="70"/>
    </row>
    <row r="617" spans="1:19">
      <c r="A617" s="46">
        <v>8192</v>
      </c>
      <c r="B617" s="46">
        <f t="shared" si="192"/>
        <v>20.366666666666667</v>
      </c>
      <c r="C617" s="83">
        <f t="shared" si="196"/>
        <v>17.690000000000001</v>
      </c>
      <c r="D617" s="87"/>
      <c r="E617" s="47">
        <f t="shared" si="191"/>
        <v>185.74499999999517</v>
      </c>
      <c r="F617" s="59">
        <f t="shared" si="197"/>
        <v>0.50000000000000033</v>
      </c>
      <c r="G617" s="59">
        <f t="shared" si="198"/>
        <v>5.9999999999999147</v>
      </c>
      <c r="H617" s="59">
        <f t="shared" si="199"/>
        <v>2.9999999999999574</v>
      </c>
      <c r="I617" s="59">
        <f t="shared" si="200"/>
        <v>1</v>
      </c>
      <c r="J617" s="60">
        <f t="shared" si="201"/>
        <v>3.4999999999999587</v>
      </c>
      <c r="K617" s="104">
        <f t="shared" si="193"/>
        <v>10.499999999999726</v>
      </c>
      <c r="L617" s="49">
        <f t="shared" si="194"/>
        <v>6.1075280486968042E+36</v>
      </c>
      <c r="M617" s="46">
        <f t="shared" si="195"/>
        <v>122.20000000000006</v>
      </c>
      <c r="N617" s="50">
        <v>611</v>
      </c>
      <c r="Q617" s="51"/>
      <c r="R617" s="62"/>
      <c r="S617" s="70"/>
    </row>
    <row r="618" spans="1:19">
      <c r="A618" s="46">
        <v>8192</v>
      </c>
      <c r="B618" s="46">
        <f t="shared" si="192"/>
        <v>20.399999999999999</v>
      </c>
      <c r="C618" s="83">
        <f t="shared" si="196"/>
        <v>17.690000000000001</v>
      </c>
      <c r="D618" s="87"/>
      <c r="E618" s="47">
        <f t="shared" si="191"/>
        <v>185.74499999999517</v>
      </c>
      <c r="F618" s="59">
        <f t="shared" si="197"/>
        <v>0.50000000000000033</v>
      </c>
      <c r="G618" s="59">
        <f t="shared" si="198"/>
        <v>5.9999999999999147</v>
      </c>
      <c r="H618" s="59">
        <f t="shared" si="199"/>
        <v>2.9999999999999574</v>
      </c>
      <c r="I618" s="59">
        <f t="shared" si="200"/>
        <v>1</v>
      </c>
      <c r="J618" s="60">
        <f t="shared" si="201"/>
        <v>3.4999999999999587</v>
      </c>
      <c r="K618" s="104">
        <f t="shared" si="193"/>
        <v>10.499999999999726</v>
      </c>
      <c r="L618" s="49">
        <f t="shared" si="194"/>
        <v>7.0157074226362699E+36</v>
      </c>
      <c r="M618" s="46">
        <f t="shared" si="195"/>
        <v>122.40000000000008</v>
      </c>
      <c r="N618" s="50">
        <v>612</v>
      </c>
      <c r="Q618" s="51"/>
      <c r="R618" s="62"/>
      <c r="S618" s="70"/>
    </row>
    <row r="619" spans="1:19">
      <c r="A619" s="46">
        <v>8192</v>
      </c>
      <c r="B619" s="46">
        <f t="shared" si="192"/>
        <v>20.433333333333334</v>
      </c>
      <c r="C619" s="83">
        <f t="shared" si="196"/>
        <v>17.690000000000001</v>
      </c>
      <c r="D619" s="87"/>
      <c r="E619" s="47">
        <f t="shared" si="191"/>
        <v>185.74499999999517</v>
      </c>
      <c r="F619" s="59">
        <f t="shared" si="197"/>
        <v>0.50000000000000033</v>
      </c>
      <c r="G619" s="59">
        <f t="shared" si="198"/>
        <v>5.9999999999999147</v>
      </c>
      <c r="H619" s="59">
        <f t="shared" si="199"/>
        <v>2.9999999999999574</v>
      </c>
      <c r="I619" s="59">
        <f t="shared" si="200"/>
        <v>1</v>
      </c>
      <c r="J619" s="60">
        <f t="shared" si="201"/>
        <v>3.4999999999999587</v>
      </c>
      <c r="K619" s="104">
        <f t="shared" si="193"/>
        <v>10.499999999999726</v>
      </c>
      <c r="L619" s="49">
        <f t="shared" si="194"/>
        <v>8.0589315755227712E+36</v>
      </c>
      <c r="M619" s="46">
        <f t="shared" si="195"/>
        <v>122.60000000000007</v>
      </c>
      <c r="N619" s="50">
        <v>613</v>
      </c>
      <c r="Q619" s="51"/>
      <c r="R619" s="62"/>
      <c r="S619" s="70"/>
    </row>
    <row r="620" spans="1:19">
      <c r="A620" s="46">
        <v>8192</v>
      </c>
      <c r="B620" s="46">
        <f t="shared" si="192"/>
        <v>20.466666666666665</v>
      </c>
      <c r="C620" s="83">
        <f t="shared" si="196"/>
        <v>17.690000000000001</v>
      </c>
      <c r="D620" s="87"/>
      <c r="E620" s="47">
        <f t="shared" si="191"/>
        <v>185.74499999999517</v>
      </c>
      <c r="F620" s="59">
        <f t="shared" si="197"/>
        <v>0.50000000000000033</v>
      </c>
      <c r="G620" s="59">
        <f t="shared" si="198"/>
        <v>5.9999999999999147</v>
      </c>
      <c r="H620" s="59">
        <f t="shared" si="199"/>
        <v>2.9999999999999574</v>
      </c>
      <c r="I620" s="59">
        <f t="shared" si="200"/>
        <v>1</v>
      </c>
      <c r="J620" s="60">
        <f t="shared" si="201"/>
        <v>3.4999999999999587</v>
      </c>
      <c r="K620" s="104">
        <f t="shared" si="193"/>
        <v>10.499999999999726</v>
      </c>
      <c r="L620" s="49">
        <f t="shared" si="194"/>
        <v>9.2572814438366707E+36</v>
      </c>
      <c r="M620" s="46">
        <f t="shared" si="195"/>
        <v>122.80000000000005</v>
      </c>
      <c r="N620" s="50">
        <v>614</v>
      </c>
      <c r="Q620" s="51"/>
      <c r="R620" s="62"/>
      <c r="S620" s="70"/>
    </row>
    <row r="621" spans="1:19">
      <c r="A621" s="46">
        <v>8192</v>
      </c>
      <c r="B621" s="46">
        <f t="shared" si="192"/>
        <v>20.5</v>
      </c>
      <c r="C621" s="83">
        <f t="shared" si="196"/>
        <v>17.690000000000001</v>
      </c>
      <c r="D621" s="87"/>
      <c r="E621" s="47">
        <f t="shared" si="191"/>
        <v>185.74499999999517</v>
      </c>
      <c r="F621" s="59">
        <f t="shared" si="197"/>
        <v>0.50000000000000033</v>
      </c>
      <c r="G621" s="59">
        <f t="shared" si="198"/>
        <v>5.9999999999999147</v>
      </c>
      <c r="H621" s="59">
        <f t="shared" si="199"/>
        <v>2.9999999999999574</v>
      </c>
      <c r="I621" s="59">
        <f t="shared" si="200"/>
        <v>1</v>
      </c>
      <c r="J621" s="60">
        <f t="shared" si="201"/>
        <v>3.4999999999999587</v>
      </c>
      <c r="K621" s="104">
        <f t="shared" si="193"/>
        <v>10.499999999999726</v>
      </c>
      <c r="L621" s="49">
        <f t="shared" si="194"/>
        <v>1.0633823966279764E+37</v>
      </c>
      <c r="M621" s="46">
        <f t="shared" si="195"/>
        <v>123.00000000000007</v>
      </c>
      <c r="N621" s="50">
        <v>615</v>
      </c>
      <c r="Q621" s="51"/>
      <c r="R621" s="62"/>
      <c r="S621" s="70"/>
    </row>
    <row r="622" spans="1:19">
      <c r="A622" s="46">
        <v>8192</v>
      </c>
      <c r="B622" s="46">
        <f t="shared" si="192"/>
        <v>20.533333333333335</v>
      </c>
      <c r="C622" s="83">
        <f t="shared" si="196"/>
        <v>17.690000000000001</v>
      </c>
      <c r="D622" s="87"/>
      <c r="E622" s="47">
        <f t="shared" si="191"/>
        <v>185.74499999999517</v>
      </c>
      <c r="F622" s="59">
        <f t="shared" si="197"/>
        <v>0.50000000000000033</v>
      </c>
      <c r="G622" s="59">
        <f t="shared" si="198"/>
        <v>5.9999999999999147</v>
      </c>
      <c r="H622" s="59">
        <f t="shared" si="199"/>
        <v>2.9999999999999574</v>
      </c>
      <c r="I622" s="59">
        <f t="shared" si="200"/>
        <v>1</v>
      </c>
      <c r="J622" s="60">
        <f t="shared" si="201"/>
        <v>3.4999999999999587</v>
      </c>
      <c r="K622" s="104">
        <f t="shared" si="193"/>
        <v>10.499999999999726</v>
      </c>
      <c r="L622" s="49">
        <f t="shared" si="194"/>
        <v>1.2215056097393611E+37</v>
      </c>
      <c r="M622" s="46">
        <f t="shared" si="195"/>
        <v>123.20000000000006</v>
      </c>
      <c r="N622" s="50">
        <v>616</v>
      </c>
      <c r="Q622" s="51"/>
      <c r="R622" s="62"/>
      <c r="S622" s="70"/>
    </row>
    <row r="623" spans="1:19">
      <c r="A623" s="46">
        <v>8192</v>
      </c>
      <c r="B623" s="46">
        <f t="shared" si="192"/>
        <v>20.566666666666666</v>
      </c>
      <c r="C623" s="83">
        <f t="shared" si="196"/>
        <v>17.690000000000001</v>
      </c>
      <c r="D623" s="87"/>
      <c r="E623" s="47">
        <f t="shared" si="191"/>
        <v>185.74499999999517</v>
      </c>
      <c r="F623" s="59">
        <f t="shared" si="197"/>
        <v>0.50000000000000033</v>
      </c>
      <c r="G623" s="59">
        <f t="shared" si="198"/>
        <v>5.9999999999999147</v>
      </c>
      <c r="H623" s="59">
        <f t="shared" si="199"/>
        <v>2.9999999999999574</v>
      </c>
      <c r="I623" s="59">
        <f t="shared" si="200"/>
        <v>1</v>
      </c>
      <c r="J623" s="60">
        <f t="shared" si="201"/>
        <v>3.4999999999999587</v>
      </c>
      <c r="K623" s="104">
        <f t="shared" si="193"/>
        <v>10.499999999999726</v>
      </c>
      <c r="L623" s="49">
        <f t="shared" si="194"/>
        <v>1.4031414845272545E+37</v>
      </c>
      <c r="M623" s="46">
        <f t="shared" si="195"/>
        <v>123.40000000000008</v>
      </c>
      <c r="N623" s="50">
        <v>617</v>
      </c>
      <c r="Q623" s="51"/>
      <c r="R623" s="62"/>
      <c r="S623" s="70"/>
    </row>
    <row r="624" spans="1:19">
      <c r="A624" s="46">
        <v>8192</v>
      </c>
      <c r="B624" s="46">
        <f t="shared" si="192"/>
        <v>20.6</v>
      </c>
      <c r="C624" s="83">
        <f t="shared" si="196"/>
        <v>17.690000000000001</v>
      </c>
      <c r="D624" s="87"/>
      <c r="E624" s="47">
        <f t="shared" si="191"/>
        <v>185.74499999999517</v>
      </c>
      <c r="F624" s="59">
        <f t="shared" si="197"/>
        <v>0.50000000000000033</v>
      </c>
      <c r="G624" s="59">
        <f t="shared" si="198"/>
        <v>5.9999999999999147</v>
      </c>
      <c r="H624" s="59">
        <f t="shared" si="199"/>
        <v>2.9999999999999574</v>
      </c>
      <c r="I624" s="59">
        <f t="shared" si="200"/>
        <v>1</v>
      </c>
      <c r="J624" s="60">
        <f t="shared" si="201"/>
        <v>3.4999999999999587</v>
      </c>
      <c r="K624" s="104">
        <f t="shared" si="193"/>
        <v>10.499999999999726</v>
      </c>
      <c r="L624" s="49">
        <f t="shared" si="194"/>
        <v>1.6117863151045547E+37</v>
      </c>
      <c r="M624" s="46">
        <f t="shared" si="195"/>
        <v>123.60000000000007</v>
      </c>
      <c r="N624" s="50">
        <v>618</v>
      </c>
      <c r="Q624" s="51"/>
      <c r="R624" s="62"/>
      <c r="S624" s="70"/>
    </row>
    <row r="625" spans="1:19">
      <c r="A625" s="46">
        <v>8192</v>
      </c>
      <c r="B625" s="46">
        <f t="shared" si="192"/>
        <v>20.633333333333333</v>
      </c>
      <c r="C625" s="83">
        <f t="shared" si="196"/>
        <v>17.690000000000001</v>
      </c>
      <c r="D625" s="87"/>
      <c r="E625" s="47">
        <f t="shared" si="191"/>
        <v>185.74499999999517</v>
      </c>
      <c r="F625" s="59">
        <f t="shared" si="197"/>
        <v>0.50000000000000033</v>
      </c>
      <c r="G625" s="59">
        <f t="shared" si="198"/>
        <v>5.9999999999999147</v>
      </c>
      <c r="H625" s="59">
        <f t="shared" si="199"/>
        <v>2.9999999999999574</v>
      </c>
      <c r="I625" s="59">
        <f t="shared" si="200"/>
        <v>1</v>
      </c>
      <c r="J625" s="60">
        <f t="shared" si="201"/>
        <v>3.4999999999999587</v>
      </c>
      <c r="K625" s="104">
        <f t="shared" si="193"/>
        <v>10.499999999999726</v>
      </c>
      <c r="L625" s="49">
        <f t="shared" si="194"/>
        <v>1.8514562887673351E+37</v>
      </c>
      <c r="M625" s="46">
        <f t="shared" si="195"/>
        <v>123.80000000000005</v>
      </c>
      <c r="N625" s="50">
        <v>619</v>
      </c>
      <c r="Q625" s="51"/>
      <c r="R625" s="62"/>
      <c r="S625" s="70"/>
    </row>
    <row r="626" spans="1:19">
      <c r="A626" s="46">
        <v>8192</v>
      </c>
      <c r="B626" s="46">
        <f t="shared" si="192"/>
        <v>20.666666666666668</v>
      </c>
      <c r="C626" s="83">
        <f t="shared" si="196"/>
        <v>17.690000000000001</v>
      </c>
      <c r="D626" s="87"/>
      <c r="E626" s="47">
        <f t="shared" si="191"/>
        <v>185.74499999999517</v>
      </c>
      <c r="F626" s="59">
        <f t="shared" si="197"/>
        <v>0.50000000000000033</v>
      </c>
      <c r="G626" s="59">
        <f t="shared" si="198"/>
        <v>5.9999999999999147</v>
      </c>
      <c r="H626" s="59">
        <f t="shared" si="199"/>
        <v>2.9999999999999574</v>
      </c>
      <c r="I626" s="59">
        <f t="shared" si="200"/>
        <v>1</v>
      </c>
      <c r="J626" s="60">
        <f t="shared" si="201"/>
        <v>3.4999999999999587</v>
      </c>
      <c r="K626" s="104">
        <f t="shared" si="193"/>
        <v>10.499999999999726</v>
      </c>
      <c r="L626" s="49">
        <f t="shared" si="194"/>
        <v>2.1267647932559532E+37</v>
      </c>
      <c r="M626" s="46">
        <f t="shared" si="195"/>
        <v>124.00000000000007</v>
      </c>
      <c r="N626" s="50">
        <v>620</v>
      </c>
      <c r="Q626" s="51"/>
      <c r="R626" s="62"/>
      <c r="S626" s="70"/>
    </row>
    <row r="627" spans="1:19">
      <c r="A627" s="46">
        <v>8192</v>
      </c>
      <c r="B627" s="46">
        <f t="shared" si="192"/>
        <v>20.7</v>
      </c>
      <c r="C627" s="83">
        <f t="shared" si="196"/>
        <v>17.690000000000001</v>
      </c>
      <c r="D627" s="87"/>
      <c r="E627" s="47">
        <f t="shared" si="191"/>
        <v>185.74499999999517</v>
      </c>
      <c r="F627" s="59">
        <f t="shared" si="197"/>
        <v>0.50000000000000033</v>
      </c>
      <c r="G627" s="59">
        <f t="shared" si="198"/>
        <v>5.9999999999999147</v>
      </c>
      <c r="H627" s="59">
        <f t="shared" si="199"/>
        <v>2.9999999999999574</v>
      </c>
      <c r="I627" s="59">
        <f t="shared" si="200"/>
        <v>1</v>
      </c>
      <c r="J627" s="60">
        <f t="shared" si="201"/>
        <v>3.4999999999999587</v>
      </c>
      <c r="K627" s="104">
        <f t="shared" si="193"/>
        <v>10.499999999999726</v>
      </c>
      <c r="L627" s="49">
        <f t="shared" si="194"/>
        <v>2.4430112194787231E+37</v>
      </c>
      <c r="M627" s="46">
        <f t="shared" si="195"/>
        <v>124.20000000000006</v>
      </c>
      <c r="N627" s="50">
        <v>621</v>
      </c>
      <c r="Q627" s="51"/>
      <c r="R627" s="62"/>
      <c r="S627" s="70"/>
    </row>
    <row r="628" spans="1:19">
      <c r="A628" s="46">
        <v>8192</v>
      </c>
      <c r="B628" s="46">
        <f t="shared" si="192"/>
        <v>20.733333333333334</v>
      </c>
      <c r="C628" s="83">
        <f t="shared" si="196"/>
        <v>17.690000000000001</v>
      </c>
      <c r="D628" s="87"/>
      <c r="E628" s="47">
        <f t="shared" si="191"/>
        <v>185.74499999999517</v>
      </c>
      <c r="F628" s="59">
        <f t="shared" si="197"/>
        <v>0.50000000000000033</v>
      </c>
      <c r="G628" s="59">
        <f t="shared" si="198"/>
        <v>5.9999999999999147</v>
      </c>
      <c r="H628" s="59">
        <f t="shared" si="199"/>
        <v>2.9999999999999574</v>
      </c>
      <c r="I628" s="59">
        <f t="shared" si="200"/>
        <v>1</v>
      </c>
      <c r="J628" s="60">
        <f t="shared" si="201"/>
        <v>3.4999999999999587</v>
      </c>
      <c r="K628" s="104">
        <f t="shared" si="193"/>
        <v>10.499999999999726</v>
      </c>
      <c r="L628" s="49">
        <f t="shared" si="194"/>
        <v>2.8062829690545099E+37</v>
      </c>
      <c r="M628" s="46">
        <f t="shared" si="195"/>
        <v>124.40000000000006</v>
      </c>
      <c r="N628" s="50">
        <v>622</v>
      </c>
      <c r="Q628" s="51"/>
      <c r="R628" s="62"/>
      <c r="S628" s="70"/>
    </row>
    <row r="629" spans="1:19">
      <c r="A629" s="46">
        <v>8192</v>
      </c>
      <c r="B629" s="46">
        <f t="shared" si="192"/>
        <v>20.766666666666666</v>
      </c>
      <c r="C629" s="83">
        <f t="shared" si="196"/>
        <v>17.690000000000001</v>
      </c>
      <c r="D629" s="87"/>
      <c r="E629" s="47">
        <f t="shared" si="191"/>
        <v>185.74499999999517</v>
      </c>
      <c r="F629" s="59">
        <f t="shared" si="197"/>
        <v>0.50000000000000033</v>
      </c>
      <c r="G629" s="59">
        <f t="shared" si="198"/>
        <v>5.9999999999999147</v>
      </c>
      <c r="H629" s="59">
        <f t="shared" si="199"/>
        <v>2.9999999999999574</v>
      </c>
      <c r="I629" s="59">
        <f t="shared" si="200"/>
        <v>1</v>
      </c>
      <c r="J629" s="60">
        <f t="shared" si="201"/>
        <v>3.4999999999999587</v>
      </c>
      <c r="K629" s="104">
        <f t="shared" si="193"/>
        <v>10.499999999999726</v>
      </c>
      <c r="L629" s="49">
        <f t="shared" si="194"/>
        <v>3.2235726302091104E+37</v>
      </c>
      <c r="M629" s="46">
        <f t="shared" si="195"/>
        <v>124.60000000000007</v>
      </c>
      <c r="N629" s="50">
        <v>623</v>
      </c>
      <c r="Q629" s="51"/>
      <c r="R629" s="62"/>
      <c r="S629" s="70"/>
    </row>
    <row r="630" spans="1:19">
      <c r="A630" s="46">
        <v>8192</v>
      </c>
      <c r="B630" s="46">
        <f t="shared" si="192"/>
        <v>20.8</v>
      </c>
      <c r="C630" s="83">
        <f t="shared" si="196"/>
        <v>17.690000000000001</v>
      </c>
      <c r="D630" s="87"/>
      <c r="E630" s="47">
        <f t="shared" si="191"/>
        <v>185.74499999999517</v>
      </c>
      <c r="F630" s="59">
        <f t="shared" si="197"/>
        <v>0.50000000000000033</v>
      </c>
      <c r="G630" s="59">
        <f t="shared" si="198"/>
        <v>5.9999999999999147</v>
      </c>
      <c r="H630" s="59">
        <f t="shared" si="199"/>
        <v>2.9999999999999574</v>
      </c>
      <c r="I630" s="59">
        <f t="shared" si="200"/>
        <v>1</v>
      </c>
      <c r="J630" s="60">
        <f t="shared" si="201"/>
        <v>3.4999999999999587</v>
      </c>
      <c r="K630" s="104">
        <f t="shared" si="193"/>
        <v>10.499999999999726</v>
      </c>
      <c r="L630" s="49">
        <f t="shared" si="194"/>
        <v>3.7029125775346716E+37</v>
      </c>
      <c r="M630" s="46">
        <f t="shared" si="195"/>
        <v>124.80000000000005</v>
      </c>
      <c r="N630" s="50">
        <v>624</v>
      </c>
      <c r="Q630" s="51"/>
      <c r="R630" s="62"/>
      <c r="S630" s="70"/>
    </row>
    <row r="631" spans="1:19">
      <c r="A631" s="46">
        <v>8192</v>
      </c>
      <c r="B631" s="46">
        <f t="shared" si="192"/>
        <v>20.833333333333332</v>
      </c>
      <c r="C631" s="83">
        <f t="shared" si="196"/>
        <v>17.690000000000001</v>
      </c>
      <c r="D631" s="87"/>
      <c r="E631" s="47">
        <f t="shared" si="191"/>
        <v>185.74499999999517</v>
      </c>
      <c r="F631" s="59">
        <f t="shared" si="197"/>
        <v>0.50000000000000033</v>
      </c>
      <c r="G631" s="59">
        <f t="shared" si="198"/>
        <v>5.9999999999999147</v>
      </c>
      <c r="H631" s="59">
        <f t="shared" si="199"/>
        <v>2.9999999999999574</v>
      </c>
      <c r="I631" s="59">
        <f t="shared" si="200"/>
        <v>1</v>
      </c>
      <c r="J631" s="60">
        <f t="shared" si="201"/>
        <v>3.4999999999999587</v>
      </c>
      <c r="K631" s="104">
        <f t="shared" si="193"/>
        <v>10.499999999999726</v>
      </c>
      <c r="L631" s="49">
        <f t="shared" si="194"/>
        <v>4.2535295865119084E+37</v>
      </c>
      <c r="M631" s="46">
        <f t="shared" si="195"/>
        <v>125.00000000000007</v>
      </c>
      <c r="N631" s="50">
        <v>625</v>
      </c>
      <c r="Q631" s="51"/>
      <c r="R631" s="62"/>
      <c r="S631" s="70"/>
    </row>
    <row r="632" spans="1:19">
      <c r="A632" s="46">
        <v>8192</v>
      </c>
      <c r="B632" s="46">
        <f t="shared" si="192"/>
        <v>20.866666666666667</v>
      </c>
      <c r="C632" s="83">
        <f t="shared" si="196"/>
        <v>17.690000000000001</v>
      </c>
      <c r="D632" s="87"/>
      <c r="E632" s="47">
        <f t="shared" si="191"/>
        <v>185.74499999999517</v>
      </c>
      <c r="F632" s="59">
        <f t="shared" si="197"/>
        <v>0.50000000000000033</v>
      </c>
      <c r="G632" s="59">
        <f t="shared" si="198"/>
        <v>5.9999999999999147</v>
      </c>
      <c r="H632" s="59">
        <f t="shared" si="199"/>
        <v>2.9999999999999574</v>
      </c>
      <c r="I632" s="59">
        <f t="shared" si="200"/>
        <v>1</v>
      </c>
      <c r="J632" s="60">
        <f t="shared" si="201"/>
        <v>3.4999999999999587</v>
      </c>
      <c r="K632" s="104">
        <f t="shared" si="193"/>
        <v>10.499999999999726</v>
      </c>
      <c r="L632" s="49">
        <f t="shared" si="194"/>
        <v>4.8860224389574481E+37</v>
      </c>
      <c r="M632" s="46">
        <f t="shared" si="195"/>
        <v>125.20000000000006</v>
      </c>
      <c r="N632" s="50">
        <v>626</v>
      </c>
      <c r="Q632" s="51"/>
      <c r="R632" s="62"/>
      <c r="S632" s="70"/>
    </row>
    <row r="633" spans="1:19">
      <c r="A633" s="46">
        <v>8192</v>
      </c>
      <c r="B633" s="46">
        <f t="shared" si="192"/>
        <v>20.9</v>
      </c>
      <c r="C633" s="83">
        <f t="shared" si="196"/>
        <v>17.690000000000001</v>
      </c>
      <c r="D633" s="87"/>
      <c r="E633" s="47">
        <f t="shared" si="191"/>
        <v>185.74499999999517</v>
      </c>
      <c r="F633" s="59">
        <f t="shared" si="197"/>
        <v>0.50000000000000033</v>
      </c>
      <c r="G633" s="59">
        <f t="shared" si="198"/>
        <v>5.9999999999999147</v>
      </c>
      <c r="H633" s="59">
        <f t="shared" si="199"/>
        <v>2.9999999999999574</v>
      </c>
      <c r="I633" s="59">
        <f t="shared" si="200"/>
        <v>1</v>
      </c>
      <c r="J633" s="60">
        <f t="shared" si="201"/>
        <v>3.4999999999999587</v>
      </c>
      <c r="K633" s="104">
        <f t="shared" si="193"/>
        <v>10.499999999999726</v>
      </c>
      <c r="L633" s="49">
        <f t="shared" si="194"/>
        <v>5.6125659381090216E+37</v>
      </c>
      <c r="M633" s="46">
        <f t="shared" si="195"/>
        <v>125.40000000000006</v>
      </c>
      <c r="N633" s="50">
        <v>627</v>
      </c>
      <c r="Q633" s="51"/>
      <c r="R633" s="62"/>
      <c r="S633" s="70"/>
    </row>
    <row r="634" spans="1:19">
      <c r="A634" s="46">
        <v>8192</v>
      </c>
      <c r="B634" s="46">
        <f t="shared" si="192"/>
        <v>20.933333333333334</v>
      </c>
      <c r="C634" s="83">
        <f t="shared" si="196"/>
        <v>17.690000000000001</v>
      </c>
      <c r="D634" s="87"/>
      <c r="E634" s="47">
        <f t="shared" si="191"/>
        <v>185.74499999999517</v>
      </c>
      <c r="F634" s="59">
        <f t="shared" si="197"/>
        <v>0.50000000000000033</v>
      </c>
      <c r="G634" s="59">
        <f t="shared" si="198"/>
        <v>5.9999999999999147</v>
      </c>
      <c r="H634" s="59">
        <f t="shared" si="199"/>
        <v>2.9999999999999574</v>
      </c>
      <c r="I634" s="59">
        <f t="shared" si="200"/>
        <v>1</v>
      </c>
      <c r="J634" s="60">
        <f t="shared" si="201"/>
        <v>3.4999999999999587</v>
      </c>
      <c r="K634" s="104">
        <f t="shared" si="193"/>
        <v>10.499999999999726</v>
      </c>
      <c r="L634" s="49">
        <f t="shared" si="194"/>
        <v>6.4471452604182245E+37</v>
      </c>
      <c r="M634" s="46">
        <f t="shared" si="195"/>
        <v>125.60000000000007</v>
      </c>
      <c r="N634" s="50">
        <v>628</v>
      </c>
      <c r="Q634" s="51"/>
      <c r="R634" s="62"/>
      <c r="S634" s="70"/>
    </row>
    <row r="635" spans="1:19">
      <c r="A635" s="46">
        <v>8192</v>
      </c>
      <c r="B635" s="46">
        <f t="shared" si="192"/>
        <v>20.966666666666665</v>
      </c>
      <c r="C635" s="83">
        <f t="shared" si="196"/>
        <v>17.690000000000001</v>
      </c>
      <c r="D635" s="87"/>
      <c r="E635" s="47">
        <f t="shared" si="191"/>
        <v>185.74499999999517</v>
      </c>
      <c r="F635" s="59">
        <f t="shared" si="197"/>
        <v>0.50000000000000033</v>
      </c>
      <c r="G635" s="59">
        <f t="shared" si="198"/>
        <v>5.9999999999999147</v>
      </c>
      <c r="H635" s="59">
        <f t="shared" si="199"/>
        <v>2.9999999999999574</v>
      </c>
      <c r="I635" s="59">
        <f t="shared" si="200"/>
        <v>1</v>
      </c>
      <c r="J635" s="60">
        <f t="shared" si="201"/>
        <v>3.4999999999999587</v>
      </c>
      <c r="K635" s="104">
        <f t="shared" si="193"/>
        <v>10.499999999999726</v>
      </c>
      <c r="L635" s="49">
        <f t="shared" si="194"/>
        <v>7.4058251550693441E+37</v>
      </c>
      <c r="M635" s="46">
        <f t="shared" si="195"/>
        <v>125.80000000000007</v>
      </c>
      <c r="N635" s="50">
        <v>629</v>
      </c>
      <c r="Q635" s="51"/>
      <c r="R635" s="62"/>
      <c r="S635" s="70"/>
    </row>
    <row r="636" spans="1:19">
      <c r="A636" s="46">
        <v>8192</v>
      </c>
      <c r="B636" s="46">
        <f t="shared" si="192"/>
        <v>21</v>
      </c>
      <c r="C636" s="83">
        <f t="shared" si="196"/>
        <v>17.690000000000001</v>
      </c>
      <c r="D636" s="87"/>
      <c r="E636" s="47">
        <f t="shared" si="191"/>
        <v>185.74499999999517</v>
      </c>
      <c r="F636" s="59">
        <f t="shared" si="197"/>
        <v>0.50000000000000033</v>
      </c>
      <c r="G636" s="59">
        <f t="shared" si="198"/>
        <v>5.9999999999999147</v>
      </c>
      <c r="H636" s="59">
        <f t="shared" si="199"/>
        <v>2.9999999999999574</v>
      </c>
      <c r="I636" s="59">
        <f t="shared" si="200"/>
        <v>1</v>
      </c>
      <c r="J636" s="60">
        <f t="shared" si="201"/>
        <v>3.4999999999999587</v>
      </c>
      <c r="K636" s="104">
        <f t="shared" si="193"/>
        <v>10.499999999999726</v>
      </c>
      <c r="L636" s="49">
        <f t="shared" si="194"/>
        <v>8.5070591730238167E+37</v>
      </c>
      <c r="M636" s="46">
        <f t="shared" si="195"/>
        <v>126.00000000000006</v>
      </c>
      <c r="N636" s="50">
        <v>630</v>
      </c>
      <c r="Q636" s="51"/>
      <c r="R636" s="62"/>
      <c r="S636" s="70"/>
    </row>
    <row r="637" spans="1:19">
      <c r="A637" s="46">
        <v>8192</v>
      </c>
      <c r="B637" s="46">
        <f t="shared" si="192"/>
        <v>21.033333333333335</v>
      </c>
      <c r="C637" s="83">
        <f t="shared" si="196"/>
        <v>17.690000000000001</v>
      </c>
      <c r="D637" s="87"/>
      <c r="E637" s="47">
        <f t="shared" si="191"/>
        <v>185.74499999999517</v>
      </c>
      <c r="F637" s="59">
        <f t="shared" si="197"/>
        <v>0.50000000000000033</v>
      </c>
      <c r="G637" s="59">
        <f t="shared" si="198"/>
        <v>5.9999999999999147</v>
      </c>
      <c r="H637" s="59">
        <f t="shared" si="199"/>
        <v>2.9999999999999574</v>
      </c>
      <c r="I637" s="59">
        <f t="shared" si="200"/>
        <v>1</v>
      </c>
      <c r="J637" s="60">
        <f t="shared" si="201"/>
        <v>3.4999999999999587</v>
      </c>
      <c r="K637" s="104">
        <f t="shared" si="193"/>
        <v>10.499999999999726</v>
      </c>
      <c r="L637" s="49">
        <f t="shared" si="194"/>
        <v>9.7720448779148999E+37</v>
      </c>
      <c r="M637" s="46">
        <f t="shared" si="195"/>
        <v>126.20000000000007</v>
      </c>
      <c r="N637" s="50">
        <v>631</v>
      </c>
      <c r="Q637" s="51"/>
      <c r="R637" s="62"/>
      <c r="S637" s="70"/>
    </row>
    <row r="638" spans="1:19">
      <c r="A638" s="46">
        <v>8192</v>
      </c>
      <c r="B638" s="46">
        <f t="shared" si="192"/>
        <v>21.066666666666666</v>
      </c>
      <c r="C638" s="83">
        <f t="shared" si="196"/>
        <v>17.690000000000001</v>
      </c>
      <c r="D638" s="87"/>
      <c r="E638" s="47">
        <f t="shared" si="191"/>
        <v>185.74499999999517</v>
      </c>
      <c r="F638" s="59">
        <f t="shared" si="197"/>
        <v>0.50000000000000033</v>
      </c>
      <c r="G638" s="59">
        <f t="shared" si="198"/>
        <v>5.9999999999999147</v>
      </c>
      <c r="H638" s="59">
        <f t="shared" si="199"/>
        <v>2.9999999999999574</v>
      </c>
      <c r="I638" s="59">
        <f t="shared" si="200"/>
        <v>1</v>
      </c>
      <c r="J638" s="60">
        <f t="shared" si="201"/>
        <v>3.4999999999999587</v>
      </c>
      <c r="K638" s="104">
        <f t="shared" si="193"/>
        <v>10.499999999999726</v>
      </c>
      <c r="L638" s="49">
        <f t="shared" si="194"/>
        <v>1.1225131876218047E+38</v>
      </c>
      <c r="M638" s="46">
        <f t="shared" si="195"/>
        <v>126.40000000000006</v>
      </c>
      <c r="N638" s="50">
        <v>632</v>
      </c>
      <c r="Q638" s="51"/>
      <c r="R638" s="62"/>
      <c r="S638" s="70"/>
    </row>
    <row r="639" spans="1:19">
      <c r="A639" s="46">
        <v>8192</v>
      </c>
      <c r="B639" s="46">
        <f t="shared" si="192"/>
        <v>21.1</v>
      </c>
      <c r="C639" s="83">
        <f t="shared" si="196"/>
        <v>17.690000000000001</v>
      </c>
      <c r="D639" s="87"/>
      <c r="E639" s="47">
        <f t="shared" si="191"/>
        <v>185.74499999999517</v>
      </c>
      <c r="F639" s="59">
        <f t="shared" si="197"/>
        <v>0.50000000000000033</v>
      </c>
      <c r="G639" s="59">
        <f t="shared" si="198"/>
        <v>5.9999999999999147</v>
      </c>
      <c r="H639" s="59">
        <f t="shared" si="199"/>
        <v>2.9999999999999574</v>
      </c>
      <c r="I639" s="59">
        <f t="shared" si="200"/>
        <v>1</v>
      </c>
      <c r="J639" s="60">
        <f t="shared" si="201"/>
        <v>3.4999999999999587</v>
      </c>
      <c r="K639" s="104">
        <f t="shared" si="193"/>
        <v>10.499999999999726</v>
      </c>
      <c r="L639" s="49">
        <f t="shared" si="194"/>
        <v>1.2894290520836457E+38</v>
      </c>
      <c r="M639" s="46">
        <f t="shared" si="195"/>
        <v>126.60000000000008</v>
      </c>
      <c r="N639" s="50">
        <v>633</v>
      </c>
      <c r="Q639" s="51"/>
      <c r="R639" s="62"/>
      <c r="S639" s="70"/>
    </row>
    <row r="640" spans="1:19">
      <c r="A640" s="46">
        <v>8192</v>
      </c>
      <c r="B640" s="46">
        <f t="shared" si="192"/>
        <v>21.133333333333333</v>
      </c>
      <c r="C640" s="83">
        <f t="shared" si="196"/>
        <v>17.690000000000001</v>
      </c>
      <c r="D640" s="87"/>
      <c r="E640" s="47">
        <f t="shared" si="191"/>
        <v>185.74499999999517</v>
      </c>
      <c r="F640" s="59">
        <f t="shared" si="197"/>
        <v>0.50000000000000033</v>
      </c>
      <c r="G640" s="59">
        <f t="shared" si="198"/>
        <v>5.9999999999999147</v>
      </c>
      <c r="H640" s="59">
        <f t="shared" si="199"/>
        <v>2.9999999999999574</v>
      </c>
      <c r="I640" s="59">
        <f t="shared" si="200"/>
        <v>1</v>
      </c>
      <c r="J640" s="60">
        <f t="shared" si="201"/>
        <v>3.4999999999999587</v>
      </c>
      <c r="K640" s="104">
        <f t="shared" si="193"/>
        <v>10.499999999999726</v>
      </c>
      <c r="L640" s="49">
        <f t="shared" si="194"/>
        <v>1.4811650310138694E+38</v>
      </c>
      <c r="M640" s="46">
        <f t="shared" si="195"/>
        <v>126.80000000000007</v>
      </c>
      <c r="N640" s="50">
        <v>634</v>
      </c>
      <c r="Q640" s="51"/>
      <c r="R640" s="62"/>
      <c r="S640" s="70"/>
    </row>
    <row r="641" spans="1:19">
      <c r="A641" s="46">
        <v>8192</v>
      </c>
      <c r="B641" s="46">
        <f t="shared" si="192"/>
        <v>21.166666666666668</v>
      </c>
      <c r="C641" s="83">
        <f t="shared" si="196"/>
        <v>17.690000000000001</v>
      </c>
      <c r="D641" s="87"/>
      <c r="E641" s="47">
        <f t="shared" si="191"/>
        <v>185.74499999999517</v>
      </c>
      <c r="F641" s="59">
        <f t="shared" si="197"/>
        <v>0.50000000000000033</v>
      </c>
      <c r="G641" s="59">
        <f t="shared" si="198"/>
        <v>5.9999999999999147</v>
      </c>
      <c r="H641" s="59">
        <f t="shared" si="199"/>
        <v>2.9999999999999574</v>
      </c>
      <c r="I641" s="59">
        <f t="shared" si="200"/>
        <v>1</v>
      </c>
      <c r="J641" s="60">
        <f t="shared" si="201"/>
        <v>3.4999999999999587</v>
      </c>
      <c r="K641" s="104">
        <f t="shared" si="193"/>
        <v>10.499999999999726</v>
      </c>
      <c r="L641" s="49">
        <f t="shared" si="194"/>
        <v>1.7014118346047641E+38</v>
      </c>
      <c r="M641" s="46">
        <f t="shared" si="195"/>
        <v>127.00000000000006</v>
      </c>
      <c r="N641" s="50">
        <v>635</v>
      </c>
      <c r="Q641" s="51"/>
      <c r="R641" s="62"/>
      <c r="S641" s="70"/>
    </row>
    <row r="642" spans="1:19">
      <c r="A642" s="46">
        <v>8192</v>
      </c>
      <c r="B642" s="46">
        <f t="shared" si="192"/>
        <v>21.2</v>
      </c>
      <c r="C642" s="83">
        <f t="shared" si="196"/>
        <v>17.690000000000001</v>
      </c>
      <c r="D642" s="87"/>
      <c r="E642" s="47">
        <f t="shared" si="191"/>
        <v>185.74499999999517</v>
      </c>
      <c r="F642" s="59">
        <f t="shared" si="197"/>
        <v>0.50000000000000033</v>
      </c>
      <c r="G642" s="59">
        <f t="shared" si="198"/>
        <v>5.9999999999999147</v>
      </c>
      <c r="H642" s="59">
        <f t="shared" si="199"/>
        <v>2.9999999999999574</v>
      </c>
      <c r="I642" s="59">
        <f t="shared" si="200"/>
        <v>1</v>
      </c>
      <c r="J642" s="60">
        <f t="shared" si="201"/>
        <v>3.4999999999999587</v>
      </c>
      <c r="K642" s="104">
        <f t="shared" si="193"/>
        <v>10.499999999999726</v>
      </c>
      <c r="L642" s="49">
        <f t="shared" si="194"/>
        <v>1.9544089755829804E+38</v>
      </c>
      <c r="M642" s="46">
        <f t="shared" si="195"/>
        <v>127.20000000000007</v>
      </c>
      <c r="N642" s="50">
        <v>636</v>
      </c>
      <c r="Q642" s="51"/>
      <c r="R642" s="62"/>
      <c r="S642" s="70"/>
    </row>
    <row r="643" spans="1:19">
      <c r="A643" s="46">
        <v>8192</v>
      </c>
      <c r="B643" s="46">
        <f t="shared" si="192"/>
        <v>21.233333333333334</v>
      </c>
      <c r="C643" s="83">
        <f t="shared" si="196"/>
        <v>17.690000000000001</v>
      </c>
      <c r="D643" s="87"/>
      <c r="E643" s="47">
        <f t="shared" si="191"/>
        <v>185.74499999999517</v>
      </c>
      <c r="F643" s="59">
        <f t="shared" si="197"/>
        <v>0.50000000000000033</v>
      </c>
      <c r="G643" s="59">
        <f t="shared" si="198"/>
        <v>5.9999999999999147</v>
      </c>
      <c r="H643" s="59">
        <f t="shared" si="199"/>
        <v>2.9999999999999574</v>
      </c>
      <c r="I643" s="59">
        <f t="shared" si="200"/>
        <v>1</v>
      </c>
      <c r="J643" s="60">
        <f t="shared" si="201"/>
        <v>3.4999999999999587</v>
      </c>
      <c r="K643" s="104">
        <f t="shared" si="193"/>
        <v>10.499999999999726</v>
      </c>
      <c r="L643" s="49">
        <f t="shared" si="194"/>
        <v>2.2450263752436098E+38</v>
      </c>
      <c r="M643" s="46">
        <f t="shared" si="195"/>
        <v>127.40000000000006</v>
      </c>
      <c r="N643" s="50">
        <v>637</v>
      </c>
      <c r="Q643" s="51"/>
      <c r="R643" s="62"/>
      <c r="S643" s="70"/>
    </row>
    <row r="644" spans="1:19">
      <c r="A644" s="46">
        <v>8192</v>
      </c>
      <c r="B644" s="46">
        <f t="shared" si="192"/>
        <v>21.266666666666666</v>
      </c>
      <c r="C644" s="83">
        <f t="shared" si="196"/>
        <v>17.690000000000001</v>
      </c>
      <c r="D644" s="87"/>
      <c r="E644" s="47">
        <f t="shared" si="191"/>
        <v>185.74499999999517</v>
      </c>
      <c r="F644" s="59">
        <f t="shared" si="197"/>
        <v>0.50000000000000033</v>
      </c>
      <c r="G644" s="59">
        <f t="shared" si="198"/>
        <v>5.9999999999999147</v>
      </c>
      <c r="H644" s="59">
        <f t="shared" si="199"/>
        <v>2.9999999999999574</v>
      </c>
      <c r="I644" s="59">
        <f t="shared" si="200"/>
        <v>1</v>
      </c>
      <c r="J644" s="60">
        <f t="shared" si="201"/>
        <v>3.4999999999999587</v>
      </c>
      <c r="K644" s="104">
        <f t="shared" si="193"/>
        <v>10.499999999999726</v>
      </c>
      <c r="L644" s="49">
        <f t="shared" si="194"/>
        <v>2.5788581041672913E+38</v>
      </c>
      <c r="M644" s="46">
        <f t="shared" si="195"/>
        <v>127.60000000000005</v>
      </c>
      <c r="N644" s="50">
        <v>638</v>
      </c>
      <c r="Q644" s="51"/>
      <c r="R644" s="62"/>
      <c r="S644" s="70"/>
    </row>
    <row r="645" spans="1:19">
      <c r="A645" s="46">
        <v>8192</v>
      </c>
      <c r="B645" s="46">
        <f t="shared" si="192"/>
        <v>21.3</v>
      </c>
      <c r="C645" s="83">
        <f t="shared" si="196"/>
        <v>17.690000000000001</v>
      </c>
      <c r="D645" s="87"/>
      <c r="E645" s="47">
        <f t="shared" si="191"/>
        <v>185.74499999999517</v>
      </c>
      <c r="F645" s="59">
        <f t="shared" si="197"/>
        <v>0.50000000000000033</v>
      </c>
      <c r="G645" s="59">
        <f t="shared" si="198"/>
        <v>5.9999999999999147</v>
      </c>
      <c r="H645" s="59">
        <f t="shared" si="199"/>
        <v>2.9999999999999574</v>
      </c>
      <c r="I645" s="59">
        <f t="shared" si="200"/>
        <v>1</v>
      </c>
      <c r="J645" s="60">
        <f t="shared" si="201"/>
        <v>3.4999999999999587</v>
      </c>
      <c r="K645" s="104">
        <f t="shared" si="193"/>
        <v>10.499999999999726</v>
      </c>
      <c r="L645" s="49">
        <f t="shared" si="194"/>
        <v>2.9623300620277403E+38</v>
      </c>
      <c r="M645" s="46">
        <f t="shared" si="195"/>
        <v>127.80000000000007</v>
      </c>
      <c r="N645" s="50">
        <v>639</v>
      </c>
      <c r="Q645" s="51"/>
      <c r="R645" s="62"/>
      <c r="S645" s="70"/>
    </row>
    <row r="646" spans="1:19">
      <c r="A646" s="46">
        <v>8192</v>
      </c>
      <c r="B646" s="46">
        <f t="shared" si="192"/>
        <v>21.333333333333332</v>
      </c>
      <c r="C646" s="83">
        <f t="shared" si="196"/>
        <v>17.690000000000001</v>
      </c>
      <c r="D646" s="87"/>
      <c r="E646" s="47">
        <f t="shared" ref="E646:E709" si="202">C646*K646*1</f>
        <v>185.74499999999517</v>
      </c>
      <c r="F646" s="59">
        <f t="shared" si="197"/>
        <v>0.50000000000000033</v>
      </c>
      <c r="G646" s="59">
        <f t="shared" si="198"/>
        <v>5.9999999999999147</v>
      </c>
      <c r="H646" s="59">
        <f t="shared" si="199"/>
        <v>2.9999999999999574</v>
      </c>
      <c r="I646" s="59">
        <f t="shared" si="200"/>
        <v>1</v>
      </c>
      <c r="J646" s="60">
        <f t="shared" si="201"/>
        <v>3.4999999999999587</v>
      </c>
      <c r="K646" s="104">
        <f t="shared" si="193"/>
        <v>10.499999999999726</v>
      </c>
      <c r="L646" s="49">
        <f t="shared" si="194"/>
        <v>3.4028236692095297E+38</v>
      </c>
      <c r="M646" s="46">
        <f t="shared" si="195"/>
        <v>128.00000000000006</v>
      </c>
      <c r="N646" s="50">
        <v>640</v>
      </c>
      <c r="Q646" s="51"/>
      <c r="R646" s="62"/>
      <c r="S646" s="70"/>
    </row>
    <row r="647" spans="1:19">
      <c r="A647" s="46">
        <v>8192</v>
      </c>
      <c r="B647" s="46">
        <f t="shared" ref="B647:B710" si="203">N647/30</f>
        <v>21.366666666666667</v>
      </c>
      <c r="C647" s="83">
        <f t="shared" si="196"/>
        <v>17.690000000000001</v>
      </c>
      <c r="D647" s="87"/>
      <c r="E647" s="47">
        <f t="shared" si="202"/>
        <v>185.74499999999517</v>
      </c>
      <c r="F647" s="59">
        <f t="shared" si="197"/>
        <v>0.50000000000000033</v>
      </c>
      <c r="G647" s="59">
        <f t="shared" si="198"/>
        <v>5.9999999999999147</v>
      </c>
      <c r="H647" s="59">
        <f t="shared" si="199"/>
        <v>2.9999999999999574</v>
      </c>
      <c r="I647" s="59">
        <f t="shared" si="200"/>
        <v>1</v>
      </c>
      <c r="J647" s="60">
        <f t="shared" si="201"/>
        <v>3.4999999999999587</v>
      </c>
      <c r="K647" s="104">
        <f t="shared" ref="K647:K710" si="204">J647*H647*I647</f>
        <v>10.499999999999726</v>
      </c>
      <c r="L647" s="49">
        <f t="shared" ref="L647:L710" si="205">POWER($M$1,N647)</f>
        <v>3.9088179511659622E+38</v>
      </c>
      <c r="M647" s="46">
        <f t="shared" si="195"/>
        <v>128.20000000000007</v>
      </c>
      <c r="N647" s="50">
        <v>641</v>
      </c>
      <c r="Q647" s="51"/>
      <c r="R647" s="62"/>
      <c r="S647" s="70"/>
    </row>
    <row r="648" spans="1:19">
      <c r="A648" s="46">
        <v>8192</v>
      </c>
      <c r="B648" s="46">
        <f t="shared" si="203"/>
        <v>21.4</v>
      </c>
      <c r="C648" s="83">
        <f t="shared" si="196"/>
        <v>17.690000000000001</v>
      </c>
      <c r="D648" s="87"/>
      <c r="E648" s="47">
        <f t="shared" si="202"/>
        <v>185.74499999999517</v>
      </c>
      <c r="F648" s="59">
        <f t="shared" si="197"/>
        <v>0.50000000000000033</v>
      </c>
      <c r="G648" s="59">
        <f t="shared" si="198"/>
        <v>5.9999999999999147</v>
      </c>
      <c r="H648" s="59">
        <f t="shared" si="199"/>
        <v>2.9999999999999574</v>
      </c>
      <c r="I648" s="59">
        <f t="shared" si="200"/>
        <v>1</v>
      </c>
      <c r="J648" s="60">
        <f t="shared" si="201"/>
        <v>3.4999999999999587</v>
      </c>
      <c r="K648" s="104">
        <f t="shared" si="204"/>
        <v>10.499999999999726</v>
      </c>
      <c r="L648" s="49">
        <f t="shared" si="205"/>
        <v>4.4900527504872211E+38</v>
      </c>
      <c r="M648" s="46">
        <f t="shared" ref="M648:M711" si="206">LOG(L648,2)</f>
        <v>128.40000000000006</v>
      </c>
      <c r="N648" s="50">
        <v>642</v>
      </c>
      <c r="Q648" s="51"/>
      <c r="R648" s="62"/>
      <c r="S648" s="70"/>
    </row>
    <row r="649" spans="1:19">
      <c r="A649" s="46">
        <v>8192</v>
      </c>
      <c r="B649" s="46">
        <f t="shared" si="203"/>
        <v>21.433333333333334</v>
      </c>
      <c r="C649" s="83">
        <f t="shared" si="196"/>
        <v>17.690000000000001</v>
      </c>
      <c r="D649" s="87"/>
      <c r="E649" s="47">
        <f t="shared" si="202"/>
        <v>185.74499999999517</v>
      </c>
      <c r="F649" s="59">
        <f t="shared" si="197"/>
        <v>0.50000000000000033</v>
      </c>
      <c r="G649" s="59">
        <f t="shared" si="198"/>
        <v>5.9999999999999147</v>
      </c>
      <c r="H649" s="59">
        <f t="shared" si="199"/>
        <v>2.9999999999999574</v>
      </c>
      <c r="I649" s="59">
        <f t="shared" si="200"/>
        <v>1</v>
      </c>
      <c r="J649" s="60">
        <f t="shared" si="201"/>
        <v>3.4999999999999587</v>
      </c>
      <c r="K649" s="104">
        <f t="shared" si="204"/>
        <v>10.499999999999726</v>
      </c>
      <c r="L649" s="49">
        <f t="shared" si="205"/>
        <v>5.1577162083345842E+38</v>
      </c>
      <c r="M649" s="46">
        <f t="shared" si="206"/>
        <v>128.60000000000005</v>
      </c>
      <c r="N649" s="50">
        <v>643</v>
      </c>
      <c r="Q649" s="51"/>
      <c r="R649" s="62"/>
      <c r="S649" s="70"/>
    </row>
    <row r="650" spans="1:19">
      <c r="A650" s="46">
        <v>8192</v>
      </c>
      <c r="B650" s="46">
        <f t="shared" si="203"/>
        <v>21.466666666666665</v>
      </c>
      <c r="C650" s="83">
        <f t="shared" si="196"/>
        <v>17.690000000000001</v>
      </c>
      <c r="D650" s="87"/>
      <c r="E650" s="47">
        <f t="shared" si="202"/>
        <v>185.74499999999517</v>
      </c>
      <c r="F650" s="59">
        <f t="shared" si="197"/>
        <v>0.50000000000000033</v>
      </c>
      <c r="G650" s="59">
        <f t="shared" si="198"/>
        <v>5.9999999999999147</v>
      </c>
      <c r="H650" s="59">
        <f t="shared" si="199"/>
        <v>2.9999999999999574</v>
      </c>
      <c r="I650" s="59">
        <f t="shared" si="200"/>
        <v>1</v>
      </c>
      <c r="J650" s="60">
        <f t="shared" si="201"/>
        <v>3.4999999999999587</v>
      </c>
      <c r="K650" s="104">
        <f t="shared" si="204"/>
        <v>10.499999999999726</v>
      </c>
      <c r="L650" s="49">
        <f t="shared" si="205"/>
        <v>5.9246601240554821E+38</v>
      </c>
      <c r="M650" s="46">
        <f t="shared" si="206"/>
        <v>128.80000000000007</v>
      </c>
      <c r="N650" s="50">
        <v>644</v>
      </c>
      <c r="Q650" s="51"/>
      <c r="R650" s="62"/>
      <c r="S650" s="70"/>
    </row>
    <row r="651" spans="1:19">
      <c r="A651" s="46">
        <v>8192</v>
      </c>
      <c r="B651" s="46">
        <f t="shared" si="203"/>
        <v>21.5</v>
      </c>
      <c r="C651" s="83">
        <f t="shared" si="196"/>
        <v>17.690000000000001</v>
      </c>
      <c r="D651" s="87"/>
      <c r="E651" s="47">
        <f t="shared" si="202"/>
        <v>185.74499999999517</v>
      </c>
      <c r="F651" s="59">
        <f t="shared" si="197"/>
        <v>0.50000000000000033</v>
      </c>
      <c r="G651" s="59">
        <f t="shared" si="198"/>
        <v>5.9999999999999147</v>
      </c>
      <c r="H651" s="59">
        <f t="shared" si="199"/>
        <v>2.9999999999999574</v>
      </c>
      <c r="I651" s="59">
        <f t="shared" si="200"/>
        <v>1</v>
      </c>
      <c r="J651" s="60">
        <f t="shared" si="201"/>
        <v>3.4999999999999587</v>
      </c>
      <c r="K651" s="104">
        <f t="shared" si="204"/>
        <v>10.499999999999726</v>
      </c>
      <c r="L651" s="49">
        <f t="shared" si="205"/>
        <v>6.8056473384190624E+38</v>
      </c>
      <c r="M651" s="46">
        <f t="shared" si="206"/>
        <v>129.00000000000006</v>
      </c>
      <c r="N651" s="50">
        <v>645</v>
      </c>
      <c r="Q651" s="51"/>
      <c r="R651" s="62"/>
      <c r="S651" s="70"/>
    </row>
    <row r="652" spans="1:19">
      <c r="A652" s="46">
        <v>8192</v>
      </c>
      <c r="B652" s="46">
        <f t="shared" si="203"/>
        <v>21.533333333333335</v>
      </c>
      <c r="C652" s="83">
        <f t="shared" si="196"/>
        <v>17.690000000000001</v>
      </c>
      <c r="D652" s="87"/>
      <c r="E652" s="47">
        <f t="shared" si="202"/>
        <v>185.74499999999517</v>
      </c>
      <c r="F652" s="59">
        <f t="shared" si="197"/>
        <v>0.50000000000000033</v>
      </c>
      <c r="G652" s="59">
        <f t="shared" si="198"/>
        <v>5.9999999999999147</v>
      </c>
      <c r="H652" s="59">
        <f t="shared" si="199"/>
        <v>2.9999999999999574</v>
      </c>
      <c r="I652" s="59">
        <f t="shared" si="200"/>
        <v>1</v>
      </c>
      <c r="J652" s="60">
        <f t="shared" si="201"/>
        <v>3.4999999999999587</v>
      </c>
      <c r="K652" s="104">
        <f t="shared" si="204"/>
        <v>10.499999999999726</v>
      </c>
      <c r="L652" s="49">
        <f t="shared" si="205"/>
        <v>7.817635902331926E+38</v>
      </c>
      <c r="M652" s="46">
        <f t="shared" si="206"/>
        <v>129.20000000000005</v>
      </c>
      <c r="N652" s="50">
        <v>646</v>
      </c>
      <c r="Q652" s="51"/>
      <c r="R652" s="62"/>
      <c r="S652" s="70"/>
    </row>
    <row r="653" spans="1:19">
      <c r="A653" s="46">
        <v>8192</v>
      </c>
      <c r="B653" s="46">
        <f t="shared" si="203"/>
        <v>21.566666666666666</v>
      </c>
      <c r="C653" s="83">
        <f t="shared" si="196"/>
        <v>17.690000000000001</v>
      </c>
      <c r="D653" s="87"/>
      <c r="E653" s="47">
        <f t="shared" si="202"/>
        <v>185.74499999999517</v>
      </c>
      <c r="F653" s="59">
        <f t="shared" si="197"/>
        <v>0.50000000000000033</v>
      </c>
      <c r="G653" s="59">
        <f t="shared" si="198"/>
        <v>5.9999999999999147</v>
      </c>
      <c r="H653" s="59">
        <f t="shared" si="199"/>
        <v>2.9999999999999574</v>
      </c>
      <c r="I653" s="59">
        <f t="shared" si="200"/>
        <v>1</v>
      </c>
      <c r="J653" s="60">
        <f t="shared" si="201"/>
        <v>3.4999999999999587</v>
      </c>
      <c r="K653" s="104">
        <f t="shared" si="204"/>
        <v>10.499999999999726</v>
      </c>
      <c r="L653" s="49">
        <f t="shared" si="205"/>
        <v>8.9801055009744467E+38</v>
      </c>
      <c r="M653" s="46">
        <f t="shared" si="206"/>
        <v>129.40000000000006</v>
      </c>
      <c r="N653" s="50">
        <v>647</v>
      </c>
      <c r="Q653" s="51"/>
      <c r="R653" s="62"/>
      <c r="S653" s="70"/>
    </row>
    <row r="654" spans="1:19">
      <c r="A654" s="46">
        <v>8192</v>
      </c>
      <c r="B654" s="46">
        <f t="shared" si="203"/>
        <v>21.6</v>
      </c>
      <c r="C654" s="83">
        <f t="shared" si="196"/>
        <v>17.690000000000001</v>
      </c>
      <c r="D654" s="87"/>
      <c r="E654" s="47">
        <f t="shared" si="202"/>
        <v>185.74499999999517</v>
      </c>
      <c r="F654" s="59">
        <f t="shared" si="197"/>
        <v>0.50000000000000033</v>
      </c>
      <c r="G654" s="59">
        <f t="shared" si="198"/>
        <v>5.9999999999999147</v>
      </c>
      <c r="H654" s="59">
        <f t="shared" si="199"/>
        <v>2.9999999999999574</v>
      </c>
      <c r="I654" s="59">
        <f t="shared" si="200"/>
        <v>1</v>
      </c>
      <c r="J654" s="60">
        <f t="shared" si="201"/>
        <v>3.4999999999999587</v>
      </c>
      <c r="K654" s="104">
        <f t="shared" si="204"/>
        <v>10.499999999999726</v>
      </c>
      <c r="L654" s="49">
        <f t="shared" si="205"/>
        <v>1.0315432416669173E+39</v>
      </c>
      <c r="M654" s="46">
        <f t="shared" si="206"/>
        <v>129.60000000000005</v>
      </c>
      <c r="N654" s="50">
        <v>648</v>
      </c>
      <c r="Q654" s="51"/>
      <c r="R654" s="62"/>
      <c r="S654" s="70"/>
    </row>
    <row r="655" spans="1:19">
      <c r="A655" s="46">
        <v>8192</v>
      </c>
      <c r="B655" s="46">
        <f t="shared" si="203"/>
        <v>21.633333333333333</v>
      </c>
      <c r="C655" s="83">
        <f t="shared" si="196"/>
        <v>17.690000000000001</v>
      </c>
      <c r="D655" s="87"/>
      <c r="E655" s="47">
        <f t="shared" si="202"/>
        <v>185.74499999999517</v>
      </c>
      <c r="F655" s="59">
        <f t="shared" si="197"/>
        <v>0.50000000000000033</v>
      </c>
      <c r="G655" s="59">
        <f t="shared" si="198"/>
        <v>5.9999999999999147</v>
      </c>
      <c r="H655" s="59">
        <f t="shared" si="199"/>
        <v>2.9999999999999574</v>
      </c>
      <c r="I655" s="59">
        <f t="shared" si="200"/>
        <v>1</v>
      </c>
      <c r="J655" s="60">
        <f t="shared" si="201"/>
        <v>3.4999999999999587</v>
      </c>
      <c r="K655" s="104">
        <f t="shared" si="204"/>
        <v>10.499999999999726</v>
      </c>
      <c r="L655" s="49">
        <f t="shared" si="205"/>
        <v>1.1849320248110969E+39</v>
      </c>
      <c r="M655" s="46">
        <f t="shared" si="206"/>
        <v>129.80000000000007</v>
      </c>
      <c r="N655" s="50">
        <v>649</v>
      </c>
      <c r="Q655" s="51"/>
      <c r="R655" s="62"/>
      <c r="S655" s="70"/>
    </row>
    <row r="656" spans="1:19">
      <c r="A656" s="46">
        <v>8192</v>
      </c>
      <c r="B656" s="46">
        <f t="shared" si="203"/>
        <v>21.666666666666668</v>
      </c>
      <c r="C656" s="83">
        <f t="shared" si="196"/>
        <v>17.690000000000001</v>
      </c>
      <c r="D656" s="87"/>
      <c r="E656" s="47">
        <f t="shared" si="202"/>
        <v>185.74499999999517</v>
      </c>
      <c r="F656" s="59">
        <f t="shared" si="197"/>
        <v>0.50000000000000033</v>
      </c>
      <c r="G656" s="59">
        <f t="shared" si="198"/>
        <v>5.9999999999999147</v>
      </c>
      <c r="H656" s="59">
        <f t="shared" si="199"/>
        <v>2.9999999999999574</v>
      </c>
      <c r="I656" s="59">
        <f t="shared" si="200"/>
        <v>1</v>
      </c>
      <c r="J656" s="60">
        <f t="shared" si="201"/>
        <v>3.4999999999999587</v>
      </c>
      <c r="K656" s="104">
        <f t="shared" si="204"/>
        <v>10.499999999999726</v>
      </c>
      <c r="L656" s="49">
        <f t="shared" si="205"/>
        <v>1.3611294676838131E+39</v>
      </c>
      <c r="M656" s="46">
        <f t="shared" si="206"/>
        <v>130.00000000000006</v>
      </c>
      <c r="N656" s="50">
        <v>650</v>
      </c>
      <c r="Q656" s="51"/>
      <c r="R656" s="62"/>
      <c r="S656" s="70"/>
    </row>
    <row r="657" spans="1:19">
      <c r="A657" s="46">
        <v>8192</v>
      </c>
      <c r="B657" s="46">
        <f t="shared" si="203"/>
        <v>21.7</v>
      </c>
      <c r="C657" s="83">
        <f t="shared" si="196"/>
        <v>17.690000000000001</v>
      </c>
      <c r="D657" s="87"/>
      <c r="E657" s="47">
        <f t="shared" si="202"/>
        <v>185.74499999999517</v>
      </c>
      <c r="F657" s="59">
        <f t="shared" si="197"/>
        <v>0.50000000000000033</v>
      </c>
      <c r="G657" s="59">
        <f t="shared" si="198"/>
        <v>5.9999999999999147</v>
      </c>
      <c r="H657" s="59">
        <f t="shared" si="199"/>
        <v>2.9999999999999574</v>
      </c>
      <c r="I657" s="59">
        <f t="shared" si="200"/>
        <v>1</v>
      </c>
      <c r="J657" s="60">
        <f t="shared" si="201"/>
        <v>3.4999999999999587</v>
      </c>
      <c r="K657" s="104">
        <f t="shared" si="204"/>
        <v>10.499999999999726</v>
      </c>
      <c r="L657" s="49">
        <f t="shared" si="205"/>
        <v>1.5635271804663858E+39</v>
      </c>
      <c r="M657" s="46">
        <f t="shared" si="206"/>
        <v>130.20000000000005</v>
      </c>
      <c r="N657" s="50">
        <v>651</v>
      </c>
      <c r="Q657" s="51"/>
      <c r="R657" s="62"/>
      <c r="S657" s="70"/>
    </row>
    <row r="658" spans="1:19">
      <c r="A658" s="46">
        <v>8192</v>
      </c>
      <c r="B658" s="46">
        <f t="shared" si="203"/>
        <v>21.733333333333334</v>
      </c>
      <c r="C658" s="83">
        <f t="shared" si="196"/>
        <v>17.690000000000001</v>
      </c>
      <c r="D658" s="87"/>
      <c r="E658" s="47">
        <f t="shared" si="202"/>
        <v>185.74499999999517</v>
      </c>
      <c r="F658" s="59">
        <f t="shared" si="197"/>
        <v>0.50000000000000033</v>
      </c>
      <c r="G658" s="59">
        <f t="shared" si="198"/>
        <v>5.9999999999999147</v>
      </c>
      <c r="H658" s="59">
        <f t="shared" si="199"/>
        <v>2.9999999999999574</v>
      </c>
      <c r="I658" s="59">
        <f t="shared" si="200"/>
        <v>1</v>
      </c>
      <c r="J658" s="60">
        <f t="shared" si="201"/>
        <v>3.4999999999999587</v>
      </c>
      <c r="K658" s="104">
        <f t="shared" si="204"/>
        <v>10.499999999999726</v>
      </c>
      <c r="L658" s="49">
        <f t="shared" si="205"/>
        <v>1.7960211001948896E+39</v>
      </c>
      <c r="M658" s="46">
        <f t="shared" si="206"/>
        <v>130.40000000000006</v>
      </c>
      <c r="N658" s="50">
        <v>652</v>
      </c>
      <c r="Q658" s="51"/>
      <c r="R658" s="62"/>
      <c r="S658" s="70"/>
    </row>
    <row r="659" spans="1:19">
      <c r="A659" s="46">
        <v>8192</v>
      </c>
      <c r="B659" s="46">
        <f t="shared" si="203"/>
        <v>21.766666666666666</v>
      </c>
      <c r="C659" s="83">
        <f t="shared" si="196"/>
        <v>17.690000000000001</v>
      </c>
      <c r="D659" s="87"/>
      <c r="E659" s="47">
        <f t="shared" si="202"/>
        <v>185.74499999999517</v>
      </c>
      <c r="F659" s="59">
        <f t="shared" si="197"/>
        <v>0.50000000000000033</v>
      </c>
      <c r="G659" s="59">
        <f t="shared" si="198"/>
        <v>5.9999999999999147</v>
      </c>
      <c r="H659" s="59">
        <f t="shared" si="199"/>
        <v>2.9999999999999574</v>
      </c>
      <c r="I659" s="59">
        <f t="shared" si="200"/>
        <v>1</v>
      </c>
      <c r="J659" s="60">
        <f t="shared" si="201"/>
        <v>3.4999999999999587</v>
      </c>
      <c r="K659" s="104">
        <f t="shared" si="204"/>
        <v>10.499999999999726</v>
      </c>
      <c r="L659" s="49">
        <f t="shared" si="205"/>
        <v>2.0630864833338349E+39</v>
      </c>
      <c r="M659" s="46">
        <f t="shared" si="206"/>
        <v>130.60000000000005</v>
      </c>
      <c r="N659" s="50">
        <v>653</v>
      </c>
      <c r="Q659" s="51"/>
      <c r="R659" s="62"/>
      <c r="S659" s="70"/>
    </row>
    <row r="660" spans="1:19">
      <c r="A660" s="46">
        <v>8192</v>
      </c>
      <c r="B660" s="46">
        <f t="shared" si="203"/>
        <v>21.8</v>
      </c>
      <c r="C660" s="83">
        <f t="shared" si="196"/>
        <v>17.690000000000001</v>
      </c>
      <c r="D660" s="87"/>
      <c r="E660" s="47">
        <f t="shared" si="202"/>
        <v>185.74499999999517</v>
      </c>
      <c r="F660" s="59">
        <f t="shared" si="197"/>
        <v>0.50000000000000033</v>
      </c>
      <c r="G660" s="59">
        <f t="shared" si="198"/>
        <v>5.9999999999999147</v>
      </c>
      <c r="H660" s="59">
        <f t="shared" si="199"/>
        <v>2.9999999999999574</v>
      </c>
      <c r="I660" s="59">
        <f t="shared" si="200"/>
        <v>1</v>
      </c>
      <c r="J660" s="60">
        <f t="shared" si="201"/>
        <v>3.4999999999999587</v>
      </c>
      <c r="K660" s="104">
        <f t="shared" si="204"/>
        <v>10.499999999999726</v>
      </c>
      <c r="L660" s="49">
        <f t="shared" si="205"/>
        <v>2.3698640496221941E+39</v>
      </c>
      <c r="M660" s="46">
        <f t="shared" si="206"/>
        <v>130.80000000000007</v>
      </c>
      <c r="N660" s="50">
        <v>654</v>
      </c>
      <c r="Q660" s="51"/>
      <c r="R660" s="62"/>
      <c r="S660" s="70"/>
    </row>
    <row r="661" spans="1:19">
      <c r="A661" s="46">
        <v>8192</v>
      </c>
      <c r="B661" s="46">
        <f t="shared" si="203"/>
        <v>21.833333333333332</v>
      </c>
      <c r="C661" s="83">
        <f t="shared" si="196"/>
        <v>17.690000000000001</v>
      </c>
      <c r="D661" s="87"/>
      <c r="E661" s="47">
        <f t="shared" si="202"/>
        <v>185.74499999999517</v>
      </c>
      <c r="F661" s="59">
        <f t="shared" si="197"/>
        <v>0.50000000000000033</v>
      </c>
      <c r="G661" s="59">
        <f t="shared" si="198"/>
        <v>5.9999999999999147</v>
      </c>
      <c r="H661" s="59">
        <f t="shared" si="199"/>
        <v>2.9999999999999574</v>
      </c>
      <c r="I661" s="59">
        <f t="shared" si="200"/>
        <v>1</v>
      </c>
      <c r="J661" s="60">
        <f t="shared" si="201"/>
        <v>3.4999999999999587</v>
      </c>
      <c r="K661" s="104">
        <f t="shared" si="204"/>
        <v>10.499999999999726</v>
      </c>
      <c r="L661" s="49">
        <f t="shared" si="205"/>
        <v>2.7222589353676262E+39</v>
      </c>
      <c r="M661" s="46">
        <f t="shared" si="206"/>
        <v>131.00000000000006</v>
      </c>
      <c r="N661" s="50">
        <v>655</v>
      </c>
      <c r="Q661" s="51"/>
      <c r="R661" s="62"/>
      <c r="S661" s="70"/>
    </row>
    <row r="662" spans="1:19">
      <c r="A662" s="46">
        <v>8192</v>
      </c>
      <c r="B662" s="46">
        <f t="shared" si="203"/>
        <v>21.866666666666667</v>
      </c>
      <c r="C662" s="83">
        <f t="shared" ref="C662:C725" si="207">IF(D662&gt;0,C661+D662,C661)</f>
        <v>17.690000000000001</v>
      </c>
      <c r="D662" s="87"/>
      <c r="E662" s="47">
        <f t="shared" si="202"/>
        <v>185.74499999999517</v>
      </c>
      <c r="F662" s="59">
        <f t="shared" si="197"/>
        <v>0.50000000000000033</v>
      </c>
      <c r="G662" s="59">
        <f t="shared" si="198"/>
        <v>5.9999999999999147</v>
      </c>
      <c r="H662" s="59">
        <f t="shared" si="199"/>
        <v>2.9999999999999574</v>
      </c>
      <c r="I662" s="59">
        <f t="shared" si="200"/>
        <v>1</v>
      </c>
      <c r="J662" s="60">
        <f t="shared" si="201"/>
        <v>3.4999999999999587</v>
      </c>
      <c r="K662" s="104">
        <f t="shared" si="204"/>
        <v>10.499999999999726</v>
      </c>
      <c r="L662" s="49">
        <f t="shared" si="205"/>
        <v>3.1270543609327728E+39</v>
      </c>
      <c r="M662" s="46">
        <f t="shared" si="206"/>
        <v>131.20000000000007</v>
      </c>
      <c r="N662" s="50">
        <v>656</v>
      </c>
      <c r="Q662" s="51"/>
      <c r="R662" s="62"/>
      <c r="S662" s="70"/>
    </row>
    <row r="663" spans="1:19">
      <c r="A663" s="46">
        <v>8192</v>
      </c>
      <c r="B663" s="46">
        <f t="shared" si="203"/>
        <v>21.9</v>
      </c>
      <c r="C663" s="83">
        <f t="shared" si="207"/>
        <v>17.690000000000001</v>
      </c>
      <c r="D663" s="87"/>
      <c r="E663" s="47">
        <f t="shared" si="202"/>
        <v>185.74499999999517</v>
      </c>
      <c r="F663" s="59">
        <f t="shared" si="197"/>
        <v>0.50000000000000033</v>
      </c>
      <c r="G663" s="59">
        <f t="shared" si="198"/>
        <v>5.9999999999999147</v>
      </c>
      <c r="H663" s="59">
        <f t="shared" si="199"/>
        <v>2.9999999999999574</v>
      </c>
      <c r="I663" s="59">
        <f t="shared" si="200"/>
        <v>1</v>
      </c>
      <c r="J663" s="60">
        <f t="shared" si="201"/>
        <v>3.4999999999999587</v>
      </c>
      <c r="K663" s="104">
        <f t="shared" si="204"/>
        <v>10.499999999999726</v>
      </c>
      <c r="L663" s="49">
        <f t="shared" si="205"/>
        <v>3.5920422003897811E+39</v>
      </c>
      <c r="M663" s="46">
        <f t="shared" si="206"/>
        <v>131.40000000000006</v>
      </c>
      <c r="N663" s="50">
        <v>657</v>
      </c>
      <c r="Q663" s="51"/>
      <c r="R663" s="62"/>
      <c r="S663" s="70"/>
    </row>
    <row r="664" spans="1:19">
      <c r="A664" s="46">
        <v>8192</v>
      </c>
      <c r="B664" s="46">
        <f t="shared" si="203"/>
        <v>21.933333333333334</v>
      </c>
      <c r="C664" s="83">
        <f t="shared" si="207"/>
        <v>17.690000000000001</v>
      </c>
      <c r="D664" s="87"/>
      <c r="E664" s="47">
        <f t="shared" si="202"/>
        <v>185.74499999999517</v>
      </c>
      <c r="F664" s="59">
        <f t="shared" ref="F664:F727" si="208">F663</f>
        <v>0.50000000000000033</v>
      </c>
      <c r="G664" s="59">
        <f t="shared" ref="G664:G727" si="209">G663</f>
        <v>5.9999999999999147</v>
      </c>
      <c r="H664" s="59">
        <f t="shared" ref="H664:H727" si="210">H663</f>
        <v>2.9999999999999574</v>
      </c>
      <c r="I664" s="59">
        <f t="shared" ref="I664:I727" si="211">I663</f>
        <v>1</v>
      </c>
      <c r="J664" s="60">
        <f t="shared" ref="J664:J727" si="212">J663</f>
        <v>3.4999999999999587</v>
      </c>
      <c r="K664" s="104">
        <f t="shared" si="204"/>
        <v>10.499999999999726</v>
      </c>
      <c r="L664" s="49">
        <f t="shared" si="205"/>
        <v>4.1261729666676716E+39</v>
      </c>
      <c r="M664" s="46">
        <f t="shared" si="206"/>
        <v>131.60000000000008</v>
      </c>
      <c r="N664" s="50">
        <v>658</v>
      </c>
      <c r="Q664" s="51"/>
      <c r="R664" s="62"/>
      <c r="S664" s="70"/>
    </row>
    <row r="665" spans="1:19">
      <c r="A665" s="46">
        <v>8192</v>
      </c>
      <c r="B665" s="46">
        <f t="shared" si="203"/>
        <v>21.966666666666665</v>
      </c>
      <c r="C665" s="83">
        <f t="shared" si="207"/>
        <v>17.690000000000001</v>
      </c>
      <c r="D665" s="87"/>
      <c r="E665" s="47">
        <f t="shared" si="202"/>
        <v>185.74499999999517</v>
      </c>
      <c r="F665" s="59">
        <f t="shared" si="208"/>
        <v>0.50000000000000033</v>
      </c>
      <c r="G665" s="59">
        <f t="shared" si="209"/>
        <v>5.9999999999999147</v>
      </c>
      <c r="H665" s="59">
        <f t="shared" si="210"/>
        <v>2.9999999999999574</v>
      </c>
      <c r="I665" s="59">
        <f t="shared" si="211"/>
        <v>1</v>
      </c>
      <c r="J665" s="60">
        <f t="shared" si="212"/>
        <v>3.4999999999999587</v>
      </c>
      <c r="K665" s="104">
        <f t="shared" si="204"/>
        <v>10.499999999999726</v>
      </c>
      <c r="L665" s="49">
        <f t="shared" si="205"/>
        <v>4.7397280992443905E+39</v>
      </c>
      <c r="M665" s="46">
        <f t="shared" si="206"/>
        <v>131.80000000000007</v>
      </c>
      <c r="N665" s="50">
        <v>659</v>
      </c>
      <c r="Q665" s="51"/>
      <c r="R665" s="62"/>
      <c r="S665" s="70"/>
    </row>
    <row r="666" spans="1:19">
      <c r="A666" s="46">
        <v>8192</v>
      </c>
      <c r="B666" s="46">
        <f t="shared" si="203"/>
        <v>22</v>
      </c>
      <c r="C666" s="83">
        <f t="shared" si="207"/>
        <v>17.690000000000001</v>
      </c>
      <c r="D666" s="87"/>
      <c r="E666" s="47">
        <f t="shared" si="202"/>
        <v>185.74499999999517</v>
      </c>
      <c r="F666" s="59">
        <f t="shared" si="208"/>
        <v>0.50000000000000033</v>
      </c>
      <c r="G666" s="59">
        <f t="shared" si="209"/>
        <v>5.9999999999999147</v>
      </c>
      <c r="H666" s="59">
        <f t="shared" si="210"/>
        <v>2.9999999999999574</v>
      </c>
      <c r="I666" s="59">
        <f t="shared" si="211"/>
        <v>1</v>
      </c>
      <c r="J666" s="60">
        <f t="shared" si="212"/>
        <v>3.4999999999999587</v>
      </c>
      <c r="K666" s="104">
        <f t="shared" si="204"/>
        <v>10.499999999999726</v>
      </c>
      <c r="L666" s="49">
        <f t="shared" si="205"/>
        <v>5.4445178707352548E+39</v>
      </c>
      <c r="M666" s="46">
        <f t="shared" si="206"/>
        <v>132.00000000000009</v>
      </c>
      <c r="N666" s="50">
        <v>660</v>
      </c>
      <c r="Q666" s="51"/>
      <c r="R666" s="62"/>
      <c r="S666" s="70"/>
    </row>
    <row r="667" spans="1:19">
      <c r="A667" s="46">
        <v>8192</v>
      </c>
      <c r="B667" s="46">
        <f t="shared" si="203"/>
        <v>22.033333333333335</v>
      </c>
      <c r="C667" s="83">
        <f t="shared" si="207"/>
        <v>17.690000000000001</v>
      </c>
      <c r="D667" s="87"/>
      <c r="E667" s="47">
        <f t="shared" si="202"/>
        <v>185.74499999999517</v>
      </c>
      <c r="F667" s="59">
        <f t="shared" si="208"/>
        <v>0.50000000000000033</v>
      </c>
      <c r="G667" s="59">
        <f t="shared" si="209"/>
        <v>5.9999999999999147</v>
      </c>
      <c r="H667" s="59">
        <f t="shared" si="210"/>
        <v>2.9999999999999574</v>
      </c>
      <c r="I667" s="59">
        <f t="shared" si="211"/>
        <v>1</v>
      </c>
      <c r="J667" s="60">
        <f t="shared" si="212"/>
        <v>3.4999999999999587</v>
      </c>
      <c r="K667" s="104">
        <f t="shared" si="204"/>
        <v>10.499999999999726</v>
      </c>
      <c r="L667" s="49">
        <f t="shared" si="205"/>
        <v>6.2541087218655468E+39</v>
      </c>
      <c r="M667" s="46">
        <f t="shared" si="206"/>
        <v>132.20000000000007</v>
      </c>
      <c r="N667" s="50">
        <v>661</v>
      </c>
      <c r="Q667" s="51"/>
      <c r="R667" s="62"/>
      <c r="S667" s="70"/>
    </row>
    <row r="668" spans="1:19">
      <c r="A668" s="46">
        <v>8192</v>
      </c>
      <c r="B668" s="46">
        <f t="shared" si="203"/>
        <v>22.066666666666666</v>
      </c>
      <c r="C668" s="83">
        <f t="shared" si="207"/>
        <v>17.690000000000001</v>
      </c>
      <c r="D668" s="87"/>
      <c r="E668" s="47">
        <f t="shared" si="202"/>
        <v>185.74499999999517</v>
      </c>
      <c r="F668" s="59">
        <f t="shared" si="208"/>
        <v>0.50000000000000033</v>
      </c>
      <c r="G668" s="59">
        <f t="shared" si="209"/>
        <v>5.9999999999999147</v>
      </c>
      <c r="H668" s="59">
        <f t="shared" si="210"/>
        <v>2.9999999999999574</v>
      </c>
      <c r="I668" s="59">
        <f t="shared" si="211"/>
        <v>1</v>
      </c>
      <c r="J668" s="60">
        <f t="shared" si="212"/>
        <v>3.4999999999999587</v>
      </c>
      <c r="K668" s="104">
        <f t="shared" si="204"/>
        <v>10.499999999999726</v>
      </c>
      <c r="L668" s="49">
        <f t="shared" si="205"/>
        <v>7.1840844007795634E+39</v>
      </c>
      <c r="M668" s="46">
        <f t="shared" si="206"/>
        <v>132.40000000000009</v>
      </c>
      <c r="N668" s="50">
        <v>662</v>
      </c>
      <c r="Q668" s="51"/>
      <c r="R668" s="62"/>
      <c r="S668" s="70"/>
    </row>
    <row r="669" spans="1:19">
      <c r="A669" s="46">
        <v>8192</v>
      </c>
      <c r="B669" s="46">
        <f t="shared" si="203"/>
        <v>22.1</v>
      </c>
      <c r="C669" s="83">
        <f t="shared" si="207"/>
        <v>17.690000000000001</v>
      </c>
      <c r="D669" s="87"/>
      <c r="E669" s="47">
        <f t="shared" si="202"/>
        <v>185.74499999999517</v>
      </c>
      <c r="F669" s="59">
        <f t="shared" si="208"/>
        <v>0.50000000000000033</v>
      </c>
      <c r="G669" s="59">
        <f t="shared" si="209"/>
        <v>5.9999999999999147</v>
      </c>
      <c r="H669" s="59">
        <f t="shared" si="210"/>
        <v>2.9999999999999574</v>
      </c>
      <c r="I669" s="59">
        <f t="shared" si="211"/>
        <v>1</v>
      </c>
      <c r="J669" s="60">
        <f t="shared" si="212"/>
        <v>3.4999999999999587</v>
      </c>
      <c r="K669" s="104">
        <f t="shared" si="204"/>
        <v>10.499999999999726</v>
      </c>
      <c r="L669" s="49">
        <f t="shared" si="205"/>
        <v>8.2523459333353455E+39</v>
      </c>
      <c r="M669" s="46">
        <f t="shared" si="206"/>
        <v>132.60000000000008</v>
      </c>
      <c r="N669" s="50">
        <v>663</v>
      </c>
      <c r="Q669" s="51"/>
      <c r="R669" s="62"/>
      <c r="S669" s="70"/>
    </row>
    <row r="670" spans="1:19">
      <c r="A670" s="46">
        <v>8192</v>
      </c>
      <c r="B670" s="46">
        <f t="shared" si="203"/>
        <v>22.133333333333333</v>
      </c>
      <c r="C670" s="83">
        <f t="shared" si="207"/>
        <v>17.690000000000001</v>
      </c>
      <c r="D670" s="87"/>
      <c r="E670" s="47">
        <f t="shared" si="202"/>
        <v>185.74499999999517</v>
      </c>
      <c r="F670" s="59">
        <f t="shared" si="208"/>
        <v>0.50000000000000033</v>
      </c>
      <c r="G670" s="59">
        <f t="shared" si="209"/>
        <v>5.9999999999999147</v>
      </c>
      <c r="H670" s="59">
        <f t="shared" si="210"/>
        <v>2.9999999999999574</v>
      </c>
      <c r="I670" s="59">
        <f t="shared" si="211"/>
        <v>1</v>
      </c>
      <c r="J670" s="60">
        <f t="shared" si="212"/>
        <v>3.4999999999999587</v>
      </c>
      <c r="K670" s="104">
        <f t="shared" si="204"/>
        <v>10.499999999999726</v>
      </c>
      <c r="L670" s="49">
        <f t="shared" si="205"/>
        <v>9.4794561984887823E+39</v>
      </c>
      <c r="M670" s="46">
        <f t="shared" si="206"/>
        <v>132.80000000000007</v>
      </c>
      <c r="N670" s="50">
        <v>664</v>
      </c>
      <c r="Q670" s="51"/>
      <c r="R670" s="62"/>
      <c r="S670" s="70"/>
    </row>
    <row r="671" spans="1:19">
      <c r="A671" s="46">
        <v>8192</v>
      </c>
      <c r="B671" s="46">
        <f t="shared" si="203"/>
        <v>22.166666666666668</v>
      </c>
      <c r="C671" s="83">
        <f t="shared" si="207"/>
        <v>17.690000000000001</v>
      </c>
      <c r="D671" s="87"/>
      <c r="E671" s="47">
        <f t="shared" si="202"/>
        <v>185.74499999999517</v>
      </c>
      <c r="F671" s="59">
        <f t="shared" si="208"/>
        <v>0.50000000000000033</v>
      </c>
      <c r="G671" s="59">
        <f t="shared" si="209"/>
        <v>5.9999999999999147</v>
      </c>
      <c r="H671" s="59">
        <f t="shared" si="210"/>
        <v>2.9999999999999574</v>
      </c>
      <c r="I671" s="59">
        <f t="shared" si="211"/>
        <v>1</v>
      </c>
      <c r="J671" s="60">
        <f t="shared" si="212"/>
        <v>3.4999999999999587</v>
      </c>
      <c r="K671" s="104">
        <f t="shared" si="204"/>
        <v>10.499999999999726</v>
      </c>
      <c r="L671" s="49">
        <f t="shared" si="205"/>
        <v>1.0889035741470514E+40</v>
      </c>
      <c r="M671" s="46">
        <f t="shared" si="206"/>
        <v>133.00000000000009</v>
      </c>
      <c r="N671" s="50">
        <v>665</v>
      </c>
      <c r="Q671" s="51"/>
      <c r="R671" s="62"/>
      <c r="S671" s="70"/>
    </row>
    <row r="672" spans="1:19">
      <c r="A672" s="46">
        <v>8192</v>
      </c>
      <c r="B672" s="46">
        <f t="shared" si="203"/>
        <v>22.2</v>
      </c>
      <c r="C672" s="83">
        <f t="shared" si="207"/>
        <v>17.690000000000001</v>
      </c>
      <c r="D672" s="87"/>
      <c r="E672" s="47">
        <f t="shared" si="202"/>
        <v>185.74499999999517</v>
      </c>
      <c r="F672" s="59">
        <f t="shared" si="208"/>
        <v>0.50000000000000033</v>
      </c>
      <c r="G672" s="59">
        <f t="shared" si="209"/>
        <v>5.9999999999999147</v>
      </c>
      <c r="H672" s="59">
        <f t="shared" si="210"/>
        <v>2.9999999999999574</v>
      </c>
      <c r="I672" s="59">
        <f t="shared" si="211"/>
        <v>1</v>
      </c>
      <c r="J672" s="60">
        <f t="shared" si="212"/>
        <v>3.4999999999999587</v>
      </c>
      <c r="K672" s="104">
        <f t="shared" si="204"/>
        <v>10.499999999999726</v>
      </c>
      <c r="L672" s="49">
        <f t="shared" si="205"/>
        <v>1.2508217443731098E+40</v>
      </c>
      <c r="M672" s="46">
        <f t="shared" si="206"/>
        <v>133.20000000000007</v>
      </c>
      <c r="N672" s="50">
        <v>666</v>
      </c>
      <c r="Q672" s="51"/>
      <c r="R672" s="62"/>
      <c r="S672" s="70"/>
    </row>
    <row r="673" spans="1:19">
      <c r="A673" s="46">
        <v>8192</v>
      </c>
      <c r="B673" s="46">
        <f t="shared" si="203"/>
        <v>22.233333333333334</v>
      </c>
      <c r="C673" s="83">
        <f t="shared" si="207"/>
        <v>17.690000000000001</v>
      </c>
      <c r="D673" s="87"/>
      <c r="E673" s="47">
        <f t="shared" si="202"/>
        <v>185.74499999999517</v>
      </c>
      <c r="F673" s="59">
        <f t="shared" si="208"/>
        <v>0.50000000000000033</v>
      </c>
      <c r="G673" s="59">
        <f t="shared" si="209"/>
        <v>5.9999999999999147</v>
      </c>
      <c r="H673" s="59">
        <f t="shared" si="210"/>
        <v>2.9999999999999574</v>
      </c>
      <c r="I673" s="59">
        <f t="shared" si="211"/>
        <v>1</v>
      </c>
      <c r="J673" s="60">
        <f t="shared" si="212"/>
        <v>3.4999999999999587</v>
      </c>
      <c r="K673" s="104">
        <f t="shared" si="204"/>
        <v>10.499999999999726</v>
      </c>
      <c r="L673" s="49">
        <f t="shared" si="205"/>
        <v>1.4368168801559132E+40</v>
      </c>
      <c r="M673" s="46">
        <f t="shared" si="206"/>
        <v>133.40000000000006</v>
      </c>
      <c r="N673" s="50">
        <v>667</v>
      </c>
      <c r="Q673" s="51"/>
      <c r="R673" s="62"/>
      <c r="S673" s="70"/>
    </row>
    <row r="674" spans="1:19">
      <c r="A674" s="46">
        <v>8192</v>
      </c>
      <c r="B674" s="46">
        <f t="shared" si="203"/>
        <v>22.266666666666666</v>
      </c>
      <c r="C674" s="83">
        <f t="shared" si="207"/>
        <v>17.690000000000001</v>
      </c>
      <c r="D674" s="87"/>
      <c r="E674" s="47">
        <f t="shared" si="202"/>
        <v>185.74499999999517</v>
      </c>
      <c r="F674" s="59">
        <f t="shared" si="208"/>
        <v>0.50000000000000033</v>
      </c>
      <c r="G674" s="59">
        <f t="shared" si="209"/>
        <v>5.9999999999999147</v>
      </c>
      <c r="H674" s="59">
        <f t="shared" si="210"/>
        <v>2.9999999999999574</v>
      </c>
      <c r="I674" s="59">
        <f t="shared" si="211"/>
        <v>1</v>
      </c>
      <c r="J674" s="60">
        <f t="shared" si="212"/>
        <v>3.4999999999999587</v>
      </c>
      <c r="K674" s="104">
        <f t="shared" si="204"/>
        <v>10.499999999999726</v>
      </c>
      <c r="L674" s="49">
        <f t="shared" si="205"/>
        <v>1.6504691866670698E+40</v>
      </c>
      <c r="M674" s="46">
        <f t="shared" si="206"/>
        <v>133.60000000000008</v>
      </c>
      <c r="N674" s="50">
        <v>668</v>
      </c>
      <c r="Q674" s="51"/>
      <c r="R674" s="62"/>
      <c r="S674" s="70"/>
    </row>
    <row r="675" spans="1:19">
      <c r="A675" s="46">
        <v>8192</v>
      </c>
      <c r="B675" s="46">
        <f t="shared" si="203"/>
        <v>22.3</v>
      </c>
      <c r="C675" s="83">
        <f t="shared" si="207"/>
        <v>17.690000000000001</v>
      </c>
      <c r="D675" s="87"/>
      <c r="E675" s="47">
        <f t="shared" si="202"/>
        <v>185.74499999999517</v>
      </c>
      <c r="F675" s="59">
        <f t="shared" si="208"/>
        <v>0.50000000000000033</v>
      </c>
      <c r="G675" s="59">
        <f t="shared" si="209"/>
        <v>5.9999999999999147</v>
      </c>
      <c r="H675" s="59">
        <f t="shared" si="210"/>
        <v>2.9999999999999574</v>
      </c>
      <c r="I675" s="59">
        <f t="shared" si="211"/>
        <v>1</v>
      </c>
      <c r="J675" s="60">
        <f t="shared" si="212"/>
        <v>3.4999999999999587</v>
      </c>
      <c r="K675" s="104">
        <f t="shared" si="204"/>
        <v>10.499999999999726</v>
      </c>
      <c r="L675" s="49">
        <f t="shared" si="205"/>
        <v>1.8958912396977574E+40</v>
      </c>
      <c r="M675" s="46">
        <f t="shared" si="206"/>
        <v>133.80000000000007</v>
      </c>
      <c r="N675" s="50">
        <v>669</v>
      </c>
      <c r="Q675" s="51"/>
      <c r="R675" s="62"/>
      <c r="S675" s="70"/>
    </row>
    <row r="676" spans="1:19">
      <c r="A676" s="46">
        <v>8192</v>
      </c>
      <c r="B676" s="46">
        <f t="shared" si="203"/>
        <v>22.333333333333332</v>
      </c>
      <c r="C676" s="83">
        <f t="shared" si="207"/>
        <v>17.690000000000001</v>
      </c>
      <c r="D676" s="87"/>
      <c r="E676" s="47">
        <f t="shared" si="202"/>
        <v>185.74499999999517</v>
      </c>
      <c r="F676" s="59">
        <f t="shared" si="208"/>
        <v>0.50000000000000033</v>
      </c>
      <c r="G676" s="59">
        <f t="shared" si="209"/>
        <v>5.9999999999999147</v>
      </c>
      <c r="H676" s="59">
        <f t="shared" si="210"/>
        <v>2.9999999999999574</v>
      </c>
      <c r="I676" s="59">
        <f t="shared" si="211"/>
        <v>1</v>
      </c>
      <c r="J676" s="60">
        <f t="shared" si="212"/>
        <v>3.4999999999999587</v>
      </c>
      <c r="K676" s="104">
        <f t="shared" si="204"/>
        <v>10.499999999999726</v>
      </c>
      <c r="L676" s="49">
        <f t="shared" si="205"/>
        <v>2.1778071482941029E+40</v>
      </c>
      <c r="M676" s="46">
        <f t="shared" si="206"/>
        <v>134.00000000000009</v>
      </c>
      <c r="N676" s="50">
        <v>670</v>
      </c>
      <c r="Q676" s="51"/>
      <c r="R676" s="62"/>
      <c r="S676" s="70"/>
    </row>
    <row r="677" spans="1:19">
      <c r="A677" s="46">
        <v>8192</v>
      </c>
      <c r="B677" s="46">
        <f t="shared" si="203"/>
        <v>22.366666666666667</v>
      </c>
      <c r="C677" s="83">
        <f t="shared" si="207"/>
        <v>17.690000000000001</v>
      </c>
      <c r="D677" s="87"/>
      <c r="E677" s="47">
        <f t="shared" si="202"/>
        <v>185.74499999999517</v>
      </c>
      <c r="F677" s="59">
        <f t="shared" si="208"/>
        <v>0.50000000000000033</v>
      </c>
      <c r="G677" s="59">
        <f t="shared" si="209"/>
        <v>5.9999999999999147</v>
      </c>
      <c r="H677" s="59">
        <f t="shared" si="210"/>
        <v>2.9999999999999574</v>
      </c>
      <c r="I677" s="59">
        <f t="shared" si="211"/>
        <v>1</v>
      </c>
      <c r="J677" s="60">
        <f t="shared" si="212"/>
        <v>3.4999999999999587</v>
      </c>
      <c r="K677" s="104">
        <f t="shared" si="204"/>
        <v>10.499999999999726</v>
      </c>
      <c r="L677" s="49">
        <f t="shared" si="205"/>
        <v>2.5016434887462207E+40</v>
      </c>
      <c r="M677" s="46">
        <f t="shared" si="206"/>
        <v>134.20000000000007</v>
      </c>
      <c r="N677" s="50">
        <v>671</v>
      </c>
      <c r="Q677" s="51"/>
      <c r="R677" s="62"/>
      <c r="S677" s="70"/>
    </row>
    <row r="678" spans="1:19">
      <c r="A678" s="46">
        <v>8192</v>
      </c>
      <c r="B678" s="46">
        <f t="shared" si="203"/>
        <v>22.4</v>
      </c>
      <c r="C678" s="83">
        <f t="shared" si="207"/>
        <v>17.690000000000001</v>
      </c>
      <c r="D678" s="87"/>
      <c r="E678" s="47">
        <f t="shared" si="202"/>
        <v>185.74499999999517</v>
      </c>
      <c r="F678" s="59">
        <f t="shared" si="208"/>
        <v>0.50000000000000033</v>
      </c>
      <c r="G678" s="59">
        <f t="shared" si="209"/>
        <v>5.9999999999999147</v>
      </c>
      <c r="H678" s="59">
        <f t="shared" si="210"/>
        <v>2.9999999999999574</v>
      </c>
      <c r="I678" s="59">
        <f t="shared" si="211"/>
        <v>1</v>
      </c>
      <c r="J678" s="60">
        <f t="shared" si="212"/>
        <v>3.4999999999999587</v>
      </c>
      <c r="K678" s="104">
        <f t="shared" si="204"/>
        <v>10.499999999999726</v>
      </c>
      <c r="L678" s="49">
        <f t="shared" si="205"/>
        <v>2.8736337603118273E+40</v>
      </c>
      <c r="M678" s="46">
        <f t="shared" si="206"/>
        <v>134.40000000000006</v>
      </c>
      <c r="N678" s="50">
        <v>672</v>
      </c>
      <c r="Q678" s="51"/>
      <c r="R678" s="62"/>
      <c r="S678" s="70"/>
    </row>
    <row r="679" spans="1:19">
      <c r="A679" s="46">
        <v>8192</v>
      </c>
      <c r="B679" s="46">
        <f t="shared" si="203"/>
        <v>22.433333333333334</v>
      </c>
      <c r="C679" s="83">
        <f t="shared" si="207"/>
        <v>17.690000000000001</v>
      </c>
      <c r="D679" s="87"/>
      <c r="E679" s="47">
        <f t="shared" si="202"/>
        <v>185.74499999999517</v>
      </c>
      <c r="F679" s="59">
        <f t="shared" si="208"/>
        <v>0.50000000000000033</v>
      </c>
      <c r="G679" s="59">
        <f t="shared" si="209"/>
        <v>5.9999999999999147</v>
      </c>
      <c r="H679" s="59">
        <f t="shared" si="210"/>
        <v>2.9999999999999574</v>
      </c>
      <c r="I679" s="59">
        <f t="shared" si="211"/>
        <v>1</v>
      </c>
      <c r="J679" s="60">
        <f t="shared" si="212"/>
        <v>3.4999999999999587</v>
      </c>
      <c r="K679" s="104">
        <f t="shared" si="204"/>
        <v>10.499999999999726</v>
      </c>
      <c r="L679" s="49">
        <f t="shared" si="205"/>
        <v>3.3009383733341411E+40</v>
      </c>
      <c r="M679" s="46">
        <f t="shared" si="206"/>
        <v>134.60000000000008</v>
      </c>
      <c r="N679" s="50">
        <v>673</v>
      </c>
      <c r="Q679" s="51"/>
      <c r="R679" s="62"/>
      <c r="S679" s="70"/>
    </row>
    <row r="680" spans="1:19">
      <c r="A680" s="46">
        <v>8192</v>
      </c>
      <c r="B680" s="46">
        <f t="shared" si="203"/>
        <v>22.466666666666665</v>
      </c>
      <c r="C680" s="83">
        <f t="shared" si="207"/>
        <v>17.690000000000001</v>
      </c>
      <c r="D680" s="87"/>
      <c r="E680" s="47">
        <f t="shared" si="202"/>
        <v>185.74499999999517</v>
      </c>
      <c r="F680" s="59">
        <f t="shared" si="208"/>
        <v>0.50000000000000033</v>
      </c>
      <c r="G680" s="59">
        <f t="shared" si="209"/>
        <v>5.9999999999999147</v>
      </c>
      <c r="H680" s="59">
        <f t="shared" si="210"/>
        <v>2.9999999999999574</v>
      </c>
      <c r="I680" s="59">
        <f t="shared" si="211"/>
        <v>1</v>
      </c>
      <c r="J680" s="60">
        <f t="shared" si="212"/>
        <v>3.4999999999999587</v>
      </c>
      <c r="K680" s="104">
        <f t="shared" si="204"/>
        <v>10.499999999999726</v>
      </c>
      <c r="L680" s="49">
        <f t="shared" si="205"/>
        <v>3.7917824793955163E+40</v>
      </c>
      <c r="M680" s="46">
        <f t="shared" si="206"/>
        <v>134.80000000000007</v>
      </c>
      <c r="N680" s="50">
        <v>674</v>
      </c>
      <c r="Q680" s="51"/>
      <c r="R680" s="62"/>
      <c r="S680" s="70"/>
    </row>
    <row r="681" spans="1:19">
      <c r="A681" s="46">
        <v>8192</v>
      </c>
      <c r="B681" s="46">
        <f t="shared" si="203"/>
        <v>22.5</v>
      </c>
      <c r="C681" s="83">
        <f t="shared" si="207"/>
        <v>17.690000000000001</v>
      </c>
      <c r="D681" s="87"/>
      <c r="E681" s="47">
        <f t="shared" si="202"/>
        <v>185.74499999999517</v>
      </c>
      <c r="F681" s="59">
        <f t="shared" si="208"/>
        <v>0.50000000000000033</v>
      </c>
      <c r="G681" s="59">
        <f t="shared" si="209"/>
        <v>5.9999999999999147</v>
      </c>
      <c r="H681" s="59">
        <f t="shared" si="210"/>
        <v>2.9999999999999574</v>
      </c>
      <c r="I681" s="59">
        <f t="shared" si="211"/>
        <v>1</v>
      </c>
      <c r="J681" s="60">
        <f t="shared" si="212"/>
        <v>3.4999999999999587</v>
      </c>
      <c r="K681" s="104">
        <f t="shared" si="204"/>
        <v>10.499999999999726</v>
      </c>
      <c r="L681" s="49">
        <f t="shared" si="205"/>
        <v>4.3556142965882096E+40</v>
      </c>
      <c r="M681" s="46">
        <f t="shared" si="206"/>
        <v>135.00000000000006</v>
      </c>
      <c r="N681" s="50">
        <v>675</v>
      </c>
      <c r="Q681" s="51"/>
      <c r="R681" s="62"/>
      <c r="S681" s="70"/>
    </row>
    <row r="682" spans="1:19">
      <c r="A682" s="46">
        <v>8192</v>
      </c>
      <c r="B682" s="46">
        <f t="shared" si="203"/>
        <v>22.533333333333335</v>
      </c>
      <c r="C682" s="83">
        <f t="shared" si="207"/>
        <v>17.690000000000001</v>
      </c>
      <c r="D682" s="87"/>
      <c r="E682" s="47">
        <f t="shared" si="202"/>
        <v>185.74499999999517</v>
      </c>
      <c r="F682" s="59">
        <f t="shared" si="208"/>
        <v>0.50000000000000033</v>
      </c>
      <c r="G682" s="59">
        <f t="shared" si="209"/>
        <v>5.9999999999999147</v>
      </c>
      <c r="H682" s="59">
        <f t="shared" si="210"/>
        <v>2.9999999999999574</v>
      </c>
      <c r="I682" s="59">
        <f t="shared" si="211"/>
        <v>1</v>
      </c>
      <c r="J682" s="60">
        <f t="shared" si="212"/>
        <v>3.4999999999999587</v>
      </c>
      <c r="K682" s="104">
        <f t="shared" si="204"/>
        <v>10.499999999999726</v>
      </c>
      <c r="L682" s="49">
        <f t="shared" si="205"/>
        <v>5.0032869774924433E+40</v>
      </c>
      <c r="M682" s="46">
        <f t="shared" si="206"/>
        <v>135.20000000000007</v>
      </c>
      <c r="N682" s="50">
        <v>676</v>
      </c>
      <c r="Q682" s="51"/>
      <c r="R682" s="62"/>
      <c r="S682" s="70"/>
    </row>
    <row r="683" spans="1:19">
      <c r="A683" s="46">
        <v>8192</v>
      </c>
      <c r="B683" s="46">
        <f t="shared" si="203"/>
        <v>22.566666666666666</v>
      </c>
      <c r="C683" s="83">
        <f t="shared" si="207"/>
        <v>17.690000000000001</v>
      </c>
      <c r="D683" s="87"/>
      <c r="E683" s="47">
        <f t="shared" si="202"/>
        <v>185.74499999999517</v>
      </c>
      <c r="F683" s="59">
        <f t="shared" si="208"/>
        <v>0.50000000000000033</v>
      </c>
      <c r="G683" s="59">
        <f t="shared" si="209"/>
        <v>5.9999999999999147</v>
      </c>
      <c r="H683" s="59">
        <f t="shared" si="210"/>
        <v>2.9999999999999574</v>
      </c>
      <c r="I683" s="59">
        <f t="shared" si="211"/>
        <v>1</v>
      </c>
      <c r="J683" s="60">
        <f t="shared" si="212"/>
        <v>3.4999999999999587</v>
      </c>
      <c r="K683" s="104">
        <f t="shared" si="204"/>
        <v>10.499999999999726</v>
      </c>
      <c r="L683" s="49">
        <f t="shared" si="205"/>
        <v>5.7472675206236565E+40</v>
      </c>
      <c r="M683" s="46">
        <f t="shared" si="206"/>
        <v>135.40000000000006</v>
      </c>
      <c r="N683" s="50">
        <v>677</v>
      </c>
      <c r="Q683" s="51"/>
      <c r="R683" s="62"/>
      <c r="S683" s="70"/>
    </row>
    <row r="684" spans="1:19">
      <c r="A684" s="46">
        <v>8192</v>
      </c>
      <c r="B684" s="46">
        <f t="shared" si="203"/>
        <v>22.6</v>
      </c>
      <c r="C684" s="83">
        <f t="shared" si="207"/>
        <v>17.690000000000001</v>
      </c>
      <c r="D684" s="87"/>
      <c r="E684" s="47">
        <f t="shared" si="202"/>
        <v>185.74499999999517</v>
      </c>
      <c r="F684" s="59">
        <f t="shared" si="208"/>
        <v>0.50000000000000033</v>
      </c>
      <c r="G684" s="59">
        <f t="shared" si="209"/>
        <v>5.9999999999999147</v>
      </c>
      <c r="H684" s="59">
        <f t="shared" si="210"/>
        <v>2.9999999999999574</v>
      </c>
      <c r="I684" s="59">
        <f t="shared" si="211"/>
        <v>1</v>
      </c>
      <c r="J684" s="60">
        <f t="shared" si="212"/>
        <v>3.4999999999999587</v>
      </c>
      <c r="K684" s="104">
        <f t="shared" si="204"/>
        <v>10.499999999999726</v>
      </c>
      <c r="L684" s="49">
        <f t="shared" si="205"/>
        <v>6.6018767466682832E+40</v>
      </c>
      <c r="M684" s="46">
        <f t="shared" si="206"/>
        <v>135.60000000000008</v>
      </c>
      <c r="N684" s="50">
        <v>678</v>
      </c>
      <c r="Q684" s="51"/>
      <c r="R684" s="62"/>
      <c r="S684" s="70"/>
    </row>
    <row r="685" spans="1:19">
      <c r="A685" s="46">
        <v>8192</v>
      </c>
      <c r="B685" s="46">
        <f t="shared" si="203"/>
        <v>22.633333333333333</v>
      </c>
      <c r="C685" s="83">
        <f t="shared" si="207"/>
        <v>17.690000000000001</v>
      </c>
      <c r="D685" s="87"/>
      <c r="E685" s="47">
        <f t="shared" si="202"/>
        <v>185.74499999999517</v>
      </c>
      <c r="F685" s="59">
        <f t="shared" si="208"/>
        <v>0.50000000000000033</v>
      </c>
      <c r="G685" s="59">
        <f t="shared" si="209"/>
        <v>5.9999999999999147</v>
      </c>
      <c r="H685" s="59">
        <f t="shared" si="210"/>
        <v>2.9999999999999574</v>
      </c>
      <c r="I685" s="59">
        <f t="shared" si="211"/>
        <v>1</v>
      </c>
      <c r="J685" s="60">
        <f t="shared" si="212"/>
        <v>3.4999999999999587</v>
      </c>
      <c r="K685" s="104">
        <f t="shared" si="204"/>
        <v>10.499999999999726</v>
      </c>
      <c r="L685" s="49">
        <f t="shared" si="205"/>
        <v>7.5835649587910355E+40</v>
      </c>
      <c r="M685" s="46">
        <f t="shared" si="206"/>
        <v>135.80000000000007</v>
      </c>
      <c r="N685" s="50">
        <v>679</v>
      </c>
      <c r="Q685" s="51"/>
      <c r="R685" s="62"/>
      <c r="S685" s="70"/>
    </row>
    <row r="686" spans="1:19">
      <c r="A686" s="46">
        <v>8192</v>
      </c>
      <c r="B686" s="46">
        <f t="shared" si="203"/>
        <v>22.666666666666668</v>
      </c>
      <c r="C686" s="83">
        <f t="shared" si="207"/>
        <v>17.690000000000001</v>
      </c>
      <c r="D686" s="87"/>
      <c r="E686" s="47">
        <f t="shared" si="202"/>
        <v>185.74499999999517</v>
      </c>
      <c r="F686" s="59">
        <f t="shared" si="208"/>
        <v>0.50000000000000033</v>
      </c>
      <c r="G686" s="59">
        <f t="shared" si="209"/>
        <v>5.9999999999999147</v>
      </c>
      <c r="H686" s="59">
        <f t="shared" si="210"/>
        <v>2.9999999999999574</v>
      </c>
      <c r="I686" s="59">
        <f t="shared" si="211"/>
        <v>1</v>
      </c>
      <c r="J686" s="60">
        <f t="shared" si="212"/>
        <v>3.4999999999999587</v>
      </c>
      <c r="K686" s="104">
        <f t="shared" si="204"/>
        <v>10.499999999999726</v>
      </c>
      <c r="L686" s="49">
        <f t="shared" si="205"/>
        <v>8.7112285931764193E+40</v>
      </c>
      <c r="M686" s="46">
        <f t="shared" si="206"/>
        <v>136.00000000000006</v>
      </c>
      <c r="N686" s="50">
        <v>680</v>
      </c>
      <c r="Q686" s="51"/>
      <c r="R686" s="62"/>
      <c r="S686" s="70"/>
    </row>
    <row r="687" spans="1:19">
      <c r="A687" s="46">
        <v>8192</v>
      </c>
      <c r="B687" s="46">
        <f t="shared" si="203"/>
        <v>22.7</v>
      </c>
      <c r="C687" s="83">
        <f t="shared" si="207"/>
        <v>17.690000000000001</v>
      </c>
      <c r="D687" s="87"/>
      <c r="E687" s="47">
        <f t="shared" si="202"/>
        <v>185.74499999999517</v>
      </c>
      <c r="F687" s="59">
        <f t="shared" si="208"/>
        <v>0.50000000000000033</v>
      </c>
      <c r="G687" s="59">
        <f t="shared" si="209"/>
        <v>5.9999999999999147</v>
      </c>
      <c r="H687" s="59">
        <f t="shared" si="210"/>
        <v>2.9999999999999574</v>
      </c>
      <c r="I687" s="59">
        <f t="shared" si="211"/>
        <v>1</v>
      </c>
      <c r="J687" s="60">
        <f t="shared" si="212"/>
        <v>3.4999999999999587</v>
      </c>
      <c r="K687" s="104">
        <f t="shared" si="204"/>
        <v>10.499999999999726</v>
      </c>
      <c r="L687" s="49">
        <f t="shared" si="205"/>
        <v>1.000657395498489E+41</v>
      </c>
      <c r="M687" s="46">
        <f t="shared" si="206"/>
        <v>136.20000000000007</v>
      </c>
      <c r="N687" s="50">
        <v>681</v>
      </c>
      <c r="Q687" s="51"/>
      <c r="R687" s="62"/>
      <c r="S687" s="70"/>
    </row>
    <row r="688" spans="1:19">
      <c r="A688" s="46">
        <v>8192</v>
      </c>
      <c r="B688" s="46">
        <f t="shared" si="203"/>
        <v>22.733333333333334</v>
      </c>
      <c r="C688" s="83">
        <f t="shared" si="207"/>
        <v>17.690000000000001</v>
      </c>
      <c r="D688" s="87"/>
      <c r="E688" s="47">
        <f t="shared" si="202"/>
        <v>185.74499999999517</v>
      </c>
      <c r="F688" s="59">
        <f t="shared" si="208"/>
        <v>0.50000000000000033</v>
      </c>
      <c r="G688" s="59">
        <f t="shared" si="209"/>
        <v>5.9999999999999147</v>
      </c>
      <c r="H688" s="59">
        <f t="shared" si="210"/>
        <v>2.9999999999999574</v>
      </c>
      <c r="I688" s="59">
        <f t="shared" si="211"/>
        <v>1</v>
      </c>
      <c r="J688" s="60">
        <f t="shared" si="212"/>
        <v>3.4999999999999587</v>
      </c>
      <c r="K688" s="104">
        <f t="shared" si="204"/>
        <v>10.499999999999726</v>
      </c>
      <c r="L688" s="49">
        <f t="shared" si="205"/>
        <v>1.1494535041247317E+41</v>
      </c>
      <c r="M688" s="46">
        <f t="shared" si="206"/>
        <v>136.40000000000006</v>
      </c>
      <c r="N688" s="50">
        <v>682</v>
      </c>
      <c r="Q688" s="51"/>
      <c r="R688" s="62"/>
      <c r="S688" s="70"/>
    </row>
    <row r="689" spans="1:19">
      <c r="A689" s="46">
        <v>8192</v>
      </c>
      <c r="B689" s="46">
        <f t="shared" si="203"/>
        <v>22.766666666666666</v>
      </c>
      <c r="C689" s="83">
        <f t="shared" si="207"/>
        <v>17.690000000000001</v>
      </c>
      <c r="D689" s="87"/>
      <c r="E689" s="47">
        <f t="shared" si="202"/>
        <v>185.74499999999517</v>
      </c>
      <c r="F689" s="59">
        <f t="shared" si="208"/>
        <v>0.50000000000000033</v>
      </c>
      <c r="G689" s="59">
        <f t="shared" si="209"/>
        <v>5.9999999999999147</v>
      </c>
      <c r="H689" s="59">
        <f t="shared" si="210"/>
        <v>2.9999999999999574</v>
      </c>
      <c r="I689" s="59">
        <f t="shared" si="211"/>
        <v>1</v>
      </c>
      <c r="J689" s="60">
        <f t="shared" si="212"/>
        <v>3.4999999999999587</v>
      </c>
      <c r="K689" s="104">
        <f t="shared" si="204"/>
        <v>10.499999999999726</v>
      </c>
      <c r="L689" s="49">
        <f t="shared" si="205"/>
        <v>1.3203753493336572E+41</v>
      </c>
      <c r="M689" s="46">
        <f t="shared" si="206"/>
        <v>136.60000000000005</v>
      </c>
      <c r="N689" s="50">
        <v>683</v>
      </c>
      <c r="Q689" s="51"/>
      <c r="R689" s="62"/>
      <c r="S689" s="70"/>
    </row>
    <row r="690" spans="1:19">
      <c r="A690" s="46">
        <v>8192</v>
      </c>
      <c r="B690" s="46">
        <f t="shared" si="203"/>
        <v>22.8</v>
      </c>
      <c r="C690" s="83">
        <f t="shared" si="207"/>
        <v>17.690000000000001</v>
      </c>
      <c r="D690" s="87"/>
      <c r="E690" s="47">
        <f t="shared" si="202"/>
        <v>185.74499999999517</v>
      </c>
      <c r="F690" s="59">
        <f t="shared" si="208"/>
        <v>0.50000000000000033</v>
      </c>
      <c r="G690" s="59">
        <f t="shared" si="209"/>
        <v>5.9999999999999147</v>
      </c>
      <c r="H690" s="59">
        <f t="shared" si="210"/>
        <v>2.9999999999999574</v>
      </c>
      <c r="I690" s="59">
        <f t="shared" si="211"/>
        <v>1</v>
      </c>
      <c r="J690" s="60">
        <f t="shared" si="212"/>
        <v>3.4999999999999587</v>
      </c>
      <c r="K690" s="104">
        <f t="shared" si="204"/>
        <v>10.499999999999726</v>
      </c>
      <c r="L690" s="49">
        <f t="shared" si="205"/>
        <v>1.5167129917582075E+41</v>
      </c>
      <c r="M690" s="46">
        <f t="shared" si="206"/>
        <v>136.80000000000007</v>
      </c>
      <c r="N690" s="50">
        <v>684</v>
      </c>
      <c r="Q690" s="51"/>
      <c r="R690" s="62"/>
      <c r="S690" s="70"/>
    </row>
    <row r="691" spans="1:19">
      <c r="A691" s="46">
        <v>8192</v>
      </c>
      <c r="B691" s="46">
        <f t="shared" si="203"/>
        <v>22.833333333333332</v>
      </c>
      <c r="C691" s="83">
        <f t="shared" si="207"/>
        <v>17.690000000000001</v>
      </c>
      <c r="D691" s="87"/>
      <c r="E691" s="47">
        <f t="shared" si="202"/>
        <v>185.74499999999517</v>
      </c>
      <c r="F691" s="59">
        <f t="shared" si="208"/>
        <v>0.50000000000000033</v>
      </c>
      <c r="G691" s="59">
        <f t="shared" si="209"/>
        <v>5.9999999999999147</v>
      </c>
      <c r="H691" s="59">
        <f t="shared" si="210"/>
        <v>2.9999999999999574</v>
      </c>
      <c r="I691" s="59">
        <f t="shared" si="211"/>
        <v>1</v>
      </c>
      <c r="J691" s="60">
        <f t="shared" si="212"/>
        <v>3.4999999999999587</v>
      </c>
      <c r="K691" s="104">
        <f t="shared" si="204"/>
        <v>10.499999999999726</v>
      </c>
      <c r="L691" s="49">
        <f t="shared" si="205"/>
        <v>1.7422457186352842E+41</v>
      </c>
      <c r="M691" s="46">
        <f t="shared" si="206"/>
        <v>137.00000000000006</v>
      </c>
      <c r="N691" s="50">
        <v>685</v>
      </c>
      <c r="Q691" s="51"/>
      <c r="R691" s="62"/>
      <c r="S691" s="70"/>
    </row>
    <row r="692" spans="1:19">
      <c r="A692" s="46">
        <v>8192</v>
      </c>
      <c r="B692" s="46">
        <f t="shared" si="203"/>
        <v>22.866666666666667</v>
      </c>
      <c r="C692" s="83">
        <f t="shared" si="207"/>
        <v>17.690000000000001</v>
      </c>
      <c r="D692" s="87"/>
      <c r="E692" s="47">
        <f t="shared" si="202"/>
        <v>185.74499999999517</v>
      </c>
      <c r="F692" s="59">
        <f t="shared" si="208"/>
        <v>0.50000000000000033</v>
      </c>
      <c r="G692" s="59">
        <f t="shared" si="209"/>
        <v>5.9999999999999147</v>
      </c>
      <c r="H692" s="59">
        <f t="shared" si="210"/>
        <v>2.9999999999999574</v>
      </c>
      <c r="I692" s="59">
        <f t="shared" si="211"/>
        <v>1</v>
      </c>
      <c r="J692" s="60">
        <f t="shared" si="212"/>
        <v>3.4999999999999587</v>
      </c>
      <c r="K692" s="104">
        <f t="shared" si="204"/>
        <v>10.499999999999726</v>
      </c>
      <c r="L692" s="49">
        <f t="shared" si="205"/>
        <v>2.0013147909969785E+41</v>
      </c>
      <c r="M692" s="46">
        <f t="shared" si="206"/>
        <v>137.20000000000007</v>
      </c>
      <c r="N692" s="50">
        <v>686</v>
      </c>
      <c r="Q692" s="51"/>
      <c r="R692" s="62"/>
      <c r="S692" s="70"/>
    </row>
    <row r="693" spans="1:19">
      <c r="A693" s="46">
        <v>8192</v>
      </c>
      <c r="B693" s="46">
        <f t="shared" si="203"/>
        <v>22.9</v>
      </c>
      <c r="C693" s="83">
        <f t="shared" si="207"/>
        <v>17.690000000000001</v>
      </c>
      <c r="D693" s="87"/>
      <c r="E693" s="47">
        <f t="shared" si="202"/>
        <v>185.74499999999517</v>
      </c>
      <c r="F693" s="59">
        <f t="shared" si="208"/>
        <v>0.50000000000000033</v>
      </c>
      <c r="G693" s="59">
        <f t="shared" si="209"/>
        <v>5.9999999999999147</v>
      </c>
      <c r="H693" s="59">
        <f t="shared" si="210"/>
        <v>2.9999999999999574</v>
      </c>
      <c r="I693" s="59">
        <f t="shared" si="211"/>
        <v>1</v>
      </c>
      <c r="J693" s="60">
        <f t="shared" si="212"/>
        <v>3.4999999999999587</v>
      </c>
      <c r="K693" s="104">
        <f t="shared" si="204"/>
        <v>10.499999999999726</v>
      </c>
      <c r="L693" s="49">
        <f t="shared" si="205"/>
        <v>2.2989070082494641E+41</v>
      </c>
      <c r="M693" s="46">
        <f t="shared" si="206"/>
        <v>137.40000000000006</v>
      </c>
      <c r="N693" s="50">
        <v>687</v>
      </c>
      <c r="Q693" s="51"/>
      <c r="R693" s="62"/>
      <c r="S693" s="70"/>
    </row>
    <row r="694" spans="1:19">
      <c r="A694" s="46">
        <v>8192</v>
      </c>
      <c r="B694" s="46">
        <f t="shared" si="203"/>
        <v>22.933333333333334</v>
      </c>
      <c r="C694" s="83">
        <f t="shared" si="207"/>
        <v>17.690000000000001</v>
      </c>
      <c r="D694" s="87"/>
      <c r="E694" s="47">
        <f t="shared" si="202"/>
        <v>185.74499999999517</v>
      </c>
      <c r="F694" s="59">
        <f t="shared" si="208"/>
        <v>0.50000000000000033</v>
      </c>
      <c r="G694" s="59">
        <f t="shared" si="209"/>
        <v>5.9999999999999147</v>
      </c>
      <c r="H694" s="59">
        <f t="shared" si="210"/>
        <v>2.9999999999999574</v>
      </c>
      <c r="I694" s="59">
        <f t="shared" si="211"/>
        <v>1</v>
      </c>
      <c r="J694" s="60">
        <f t="shared" si="212"/>
        <v>3.4999999999999587</v>
      </c>
      <c r="K694" s="104">
        <f t="shared" si="204"/>
        <v>10.499999999999726</v>
      </c>
      <c r="L694" s="49">
        <f t="shared" si="205"/>
        <v>2.6407506986673148E+41</v>
      </c>
      <c r="M694" s="46">
        <f t="shared" si="206"/>
        <v>137.60000000000005</v>
      </c>
      <c r="N694" s="50">
        <v>688</v>
      </c>
      <c r="Q694" s="51"/>
      <c r="R694" s="62"/>
      <c r="S694" s="70"/>
    </row>
    <row r="695" spans="1:19">
      <c r="A695" s="46">
        <v>8192</v>
      </c>
      <c r="B695" s="46">
        <f t="shared" si="203"/>
        <v>22.966666666666665</v>
      </c>
      <c r="C695" s="83">
        <f t="shared" si="207"/>
        <v>17.690000000000001</v>
      </c>
      <c r="D695" s="87"/>
      <c r="E695" s="47">
        <f t="shared" si="202"/>
        <v>185.74499999999517</v>
      </c>
      <c r="F695" s="59">
        <f t="shared" si="208"/>
        <v>0.50000000000000033</v>
      </c>
      <c r="G695" s="59">
        <f t="shared" si="209"/>
        <v>5.9999999999999147</v>
      </c>
      <c r="H695" s="59">
        <f t="shared" si="210"/>
        <v>2.9999999999999574</v>
      </c>
      <c r="I695" s="59">
        <f t="shared" si="211"/>
        <v>1</v>
      </c>
      <c r="J695" s="60">
        <f t="shared" si="212"/>
        <v>3.4999999999999587</v>
      </c>
      <c r="K695" s="104">
        <f t="shared" si="204"/>
        <v>10.499999999999726</v>
      </c>
      <c r="L695" s="49">
        <f t="shared" si="205"/>
        <v>3.0334259835164161E+41</v>
      </c>
      <c r="M695" s="46">
        <f t="shared" si="206"/>
        <v>137.80000000000007</v>
      </c>
      <c r="N695" s="50">
        <v>689</v>
      </c>
      <c r="Q695" s="51"/>
      <c r="R695" s="62"/>
      <c r="S695" s="70"/>
    </row>
    <row r="696" spans="1:19">
      <c r="A696" s="46">
        <v>8192</v>
      </c>
      <c r="B696" s="46">
        <f t="shared" si="203"/>
        <v>23</v>
      </c>
      <c r="C696" s="83">
        <f t="shared" si="207"/>
        <v>17.690000000000001</v>
      </c>
      <c r="D696" s="87"/>
      <c r="E696" s="47">
        <f t="shared" si="202"/>
        <v>185.74499999999517</v>
      </c>
      <c r="F696" s="59">
        <f t="shared" si="208"/>
        <v>0.50000000000000033</v>
      </c>
      <c r="G696" s="59">
        <f t="shared" si="209"/>
        <v>5.9999999999999147</v>
      </c>
      <c r="H696" s="59">
        <f t="shared" si="210"/>
        <v>2.9999999999999574</v>
      </c>
      <c r="I696" s="59">
        <f t="shared" si="211"/>
        <v>1</v>
      </c>
      <c r="J696" s="60">
        <f t="shared" si="212"/>
        <v>3.4999999999999587</v>
      </c>
      <c r="K696" s="104">
        <f t="shared" si="204"/>
        <v>10.499999999999726</v>
      </c>
      <c r="L696" s="49">
        <f t="shared" si="205"/>
        <v>3.48449143727057E+41</v>
      </c>
      <c r="M696" s="46">
        <f t="shared" si="206"/>
        <v>138.00000000000006</v>
      </c>
      <c r="N696" s="50">
        <v>690</v>
      </c>
      <c r="Q696" s="51"/>
      <c r="R696" s="62"/>
      <c r="S696" s="70"/>
    </row>
    <row r="697" spans="1:19">
      <c r="A697" s="46">
        <v>8192</v>
      </c>
      <c r="B697" s="46">
        <f t="shared" si="203"/>
        <v>23.033333333333335</v>
      </c>
      <c r="C697" s="83">
        <f t="shared" si="207"/>
        <v>17.690000000000001</v>
      </c>
      <c r="D697" s="87"/>
      <c r="E697" s="47">
        <f t="shared" si="202"/>
        <v>185.74499999999517</v>
      </c>
      <c r="F697" s="59">
        <f t="shared" si="208"/>
        <v>0.50000000000000033</v>
      </c>
      <c r="G697" s="59">
        <f t="shared" si="209"/>
        <v>5.9999999999999147</v>
      </c>
      <c r="H697" s="59">
        <f t="shared" si="210"/>
        <v>2.9999999999999574</v>
      </c>
      <c r="I697" s="59">
        <f t="shared" si="211"/>
        <v>1</v>
      </c>
      <c r="J697" s="60">
        <f t="shared" si="212"/>
        <v>3.4999999999999587</v>
      </c>
      <c r="K697" s="104">
        <f t="shared" si="204"/>
        <v>10.499999999999726</v>
      </c>
      <c r="L697" s="49">
        <f t="shared" si="205"/>
        <v>4.0026295819939585E+41</v>
      </c>
      <c r="M697" s="46">
        <f t="shared" si="206"/>
        <v>138.20000000000007</v>
      </c>
      <c r="N697" s="50">
        <v>691</v>
      </c>
      <c r="Q697" s="51"/>
      <c r="R697" s="62"/>
      <c r="S697" s="70"/>
    </row>
    <row r="698" spans="1:19">
      <c r="A698" s="46">
        <v>8192</v>
      </c>
      <c r="B698" s="46">
        <f t="shared" si="203"/>
        <v>23.066666666666666</v>
      </c>
      <c r="C698" s="83">
        <f t="shared" si="207"/>
        <v>17.690000000000001</v>
      </c>
      <c r="D698" s="87"/>
      <c r="E698" s="47">
        <f t="shared" si="202"/>
        <v>185.74499999999517</v>
      </c>
      <c r="F698" s="59">
        <f t="shared" si="208"/>
        <v>0.50000000000000033</v>
      </c>
      <c r="G698" s="59">
        <f t="shared" si="209"/>
        <v>5.9999999999999147</v>
      </c>
      <c r="H698" s="59">
        <f t="shared" si="210"/>
        <v>2.9999999999999574</v>
      </c>
      <c r="I698" s="59">
        <f t="shared" si="211"/>
        <v>1</v>
      </c>
      <c r="J698" s="60">
        <f t="shared" si="212"/>
        <v>3.4999999999999587</v>
      </c>
      <c r="K698" s="104">
        <f t="shared" si="204"/>
        <v>10.499999999999726</v>
      </c>
      <c r="L698" s="49">
        <f t="shared" si="205"/>
        <v>4.5978140164989298E+41</v>
      </c>
      <c r="M698" s="46">
        <f t="shared" si="206"/>
        <v>138.40000000000006</v>
      </c>
      <c r="N698" s="50">
        <v>692</v>
      </c>
      <c r="Q698" s="51"/>
      <c r="R698" s="62"/>
      <c r="S698" s="70"/>
    </row>
    <row r="699" spans="1:19">
      <c r="A699" s="46">
        <v>8192</v>
      </c>
      <c r="B699" s="46">
        <f t="shared" si="203"/>
        <v>23.1</v>
      </c>
      <c r="C699" s="83">
        <f t="shared" si="207"/>
        <v>17.690000000000001</v>
      </c>
      <c r="D699" s="87"/>
      <c r="E699" s="47">
        <f t="shared" si="202"/>
        <v>185.74499999999517</v>
      </c>
      <c r="F699" s="59">
        <f t="shared" si="208"/>
        <v>0.50000000000000033</v>
      </c>
      <c r="G699" s="59">
        <f t="shared" si="209"/>
        <v>5.9999999999999147</v>
      </c>
      <c r="H699" s="59">
        <f t="shared" si="210"/>
        <v>2.9999999999999574</v>
      </c>
      <c r="I699" s="59">
        <f t="shared" si="211"/>
        <v>1</v>
      </c>
      <c r="J699" s="60">
        <f t="shared" si="212"/>
        <v>3.4999999999999587</v>
      </c>
      <c r="K699" s="104">
        <f t="shared" si="204"/>
        <v>10.499999999999726</v>
      </c>
      <c r="L699" s="49">
        <f t="shared" si="205"/>
        <v>5.281501397334632E+41</v>
      </c>
      <c r="M699" s="46">
        <f t="shared" si="206"/>
        <v>138.60000000000008</v>
      </c>
      <c r="N699" s="50">
        <v>693</v>
      </c>
      <c r="Q699" s="51"/>
      <c r="R699" s="62"/>
      <c r="S699" s="70"/>
    </row>
    <row r="700" spans="1:19">
      <c r="A700" s="46">
        <v>8192</v>
      </c>
      <c r="B700" s="46">
        <f t="shared" si="203"/>
        <v>23.133333333333333</v>
      </c>
      <c r="C700" s="83">
        <f t="shared" si="207"/>
        <v>17.690000000000001</v>
      </c>
      <c r="D700" s="87"/>
      <c r="E700" s="47">
        <f t="shared" si="202"/>
        <v>185.74499999999517</v>
      </c>
      <c r="F700" s="59">
        <f t="shared" si="208"/>
        <v>0.50000000000000033</v>
      </c>
      <c r="G700" s="59">
        <f t="shared" si="209"/>
        <v>5.9999999999999147</v>
      </c>
      <c r="H700" s="59">
        <f t="shared" si="210"/>
        <v>2.9999999999999574</v>
      </c>
      <c r="I700" s="59">
        <f t="shared" si="211"/>
        <v>1</v>
      </c>
      <c r="J700" s="60">
        <f t="shared" si="212"/>
        <v>3.4999999999999587</v>
      </c>
      <c r="K700" s="104">
        <f t="shared" si="204"/>
        <v>10.499999999999726</v>
      </c>
      <c r="L700" s="49">
        <f t="shared" si="205"/>
        <v>6.066851967032833E+41</v>
      </c>
      <c r="M700" s="46">
        <f t="shared" si="206"/>
        <v>138.80000000000007</v>
      </c>
      <c r="N700" s="50">
        <v>694</v>
      </c>
      <c r="Q700" s="51"/>
      <c r="R700" s="62"/>
      <c r="S700" s="70"/>
    </row>
    <row r="701" spans="1:19">
      <c r="A701" s="46">
        <v>8192</v>
      </c>
      <c r="B701" s="46">
        <f t="shared" si="203"/>
        <v>23.166666666666668</v>
      </c>
      <c r="C701" s="83">
        <f t="shared" si="207"/>
        <v>17.690000000000001</v>
      </c>
      <c r="D701" s="87"/>
      <c r="E701" s="47">
        <f t="shared" si="202"/>
        <v>185.74499999999517</v>
      </c>
      <c r="F701" s="59">
        <f t="shared" si="208"/>
        <v>0.50000000000000033</v>
      </c>
      <c r="G701" s="59">
        <f t="shared" si="209"/>
        <v>5.9999999999999147</v>
      </c>
      <c r="H701" s="59">
        <f t="shared" si="210"/>
        <v>2.9999999999999574</v>
      </c>
      <c r="I701" s="59">
        <f t="shared" si="211"/>
        <v>1</v>
      </c>
      <c r="J701" s="60">
        <f t="shared" si="212"/>
        <v>3.4999999999999587</v>
      </c>
      <c r="K701" s="104">
        <f t="shared" si="204"/>
        <v>10.499999999999726</v>
      </c>
      <c r="L701" s="49">
        <f t="shared" si="205"/>
        <v>6.9689828745411431E+41</v>
      </c>
      <c r="M701" s="46">
        <f t="shared" si="206"/>
        <v>139.00000000000006</v>
      </c>
      <c r="N701" s="50">
        <v>695</v>
      </c>
      <c r="Q701" s="51"/>
      <c r="R701" s="62"/>
      <c r="S701" s="70"/>
    </row>
    <row r="702" spans="1:19">
      <c r="A702" s="46">
        <v>8192</v>
      </c>
      <c r="B702" s="46">
        <f t="shared" si="203"/>
        <v>23.2</v>
      </c>
      <c r="C702" s="83">
        <f t="shared" si="207"/>
        <v>17.690000000000001</v>
      </c>
      <c r="D702" s="87"/>
      <c r="E702" s="47">
        <f t="shared" si="202"/>
        <v>185.74499999999517</v>
      </c>
      <c r="F702" s="59">
        <f t="shared" si="208"/>
        <v>0.50000000000000033</v>
      </c>
      <c r="G702" s="59">
        <f t="shared" si="209"/>
        <v>5.9999999999999147</v>
      </c>
      <c r="H702" s="59">
        <f t="shared" si="210"/>
        <v>2.9999999999999574</v>
      </c>
      <c r="I702" s="59">
        <f t="shared" si="211"/>
        <v>1</v>
      </c>
      <c r="J702" s="60">
        <f t="shared" si="212"/>
        <v>3.4999999999999587</v>
      </c>
      <c r="K702" s="104">
        <f t="shared" si="204"/>
        <v>10.499999999999726</v>
      </c>
      <c r="L702" s="49">
        <f t="shared" si="205"/>
        <v>8.00525916398792E+41</v>
      </c>
      <c r="M702" s="46">
        <f t="shared" si="206"/>
        <v>139.20000000000007</v>
      </c>
      <c r="N702" s="50">
        <v>696</v>
      </c>
      <c r="Q702" s="51"/>
      <c r="R702" s="62"/>
      <c r="S702" s="70"/>
    </row>
    <row r="703" spans="1:19">
      <c r="A703" s="46">
        <v>8192</v>
      </c>
      <c r="B703" s="46">
        <f t="shared" si="203"/>
        <v>23.233333333333334</v>
      </c>
      <c r="C703" s="83">
        <f t="shared" si="207"/>
        <v>17.690000000000001</v>
      </c>
      <c r="D703" s="87"/>
      <c r="E703" s="47">
        <f t="shared" si="202"/>
        <v>185.74499999999517</v>
      </c>
      <c r="F703" s="59">
        <f t="shared" si="208"/>
        <v>0.50000000000000033</v>
      </c>
      <c r="G703" s="59">
        <f t="shared" si="209"/>
        <v>5.9999999999999147</v>
      </c>
      <c r="H703" s="59">
        <f t="shared" si="210"/>
        <v>2.9999999999999574</v>
      </c>
      <c r="I703" s="59">
        <f t="shared" si="211"/>
        <v>1</v>
      </c>
      <c r="J703" s="60">
        <f t="shared" si="212"/>
        <v>3.4999999999999587</v>
      </c>
      <c r="K703" s="104">
        <f t="shared" si="204"/>
        <v>10.499999999999726</v>
      </c>
      <c r="L703" s="49">
        <f t="shared" si="205"/>
        <v>9.1956280329978659E+41</v>
      </c>
      <c r="M703" s="46">
        <f t="shared" si="206"/>
        <v>139.40000000000006</v>
      </c>
      <c r="N703" s="50">
        <v>697</v>
      </c>
      <c r="Q703" s="51"/>
      <c r="R703" s="62"/>
      <c r="S703" s="70"/>
    </row>
    <row r="704" spans="1:19">
      <c r="A704" s="46">
        <v>8192</v>
      </c>
      <c r="B704" s="46">
        <f t="shared" si="203"/>
        <v>23.266666666666666</v>
      </c>
      <c r="C704" s="83">
        <f t="shared" si="207"/>
        <v>17.690000000000001</v>
      </c>
      <c r="D704" s="87"/>
      <c r="E704" s="47">
        <f t="shared" si="202"/>
        <v>185.74499999999517</v>
      </c>
      <c r="F704" s="59">
        <f t="shared" si="208"/>
        <v>0.50000000000000033</v>
      </c>
      <c r="G704" s="59">
        <f t="shared" si="209"/>
        <v>5.9999999999999147</v>
      </c>
      <c r="H704" s="59">
        <f t="shared" si="210"/>
        <v>2.9999999999999574</v>
      </c>
      <c r="I704" s="59">
        <f t="shared" si="211"/>
        <v>1</v>
      </c>
      <c r="J704" s="60">
        <f t="shared" si="212"/>
        <v>3.4999999999999587</v>
      </c>
      <c r="K704" s="104">
        <f t="shared" si="204"/>
        <v>10.499999999999726</v>
      </c>
      <c r="L704" s="49">
        <f t="shared" si="205"/>
        <v>1.0563002794669265E+42</v>
      </c>
      <c r="M704" s="46">
        <f t="shared" si="206"/>
        <v>139.60000000000008</v>
      </c>
      <c r="N704" s="50">
        <v>698</v>
      </c>
      <c r="Q704" s="51"/>
      <c r="R704" s="62"/>
      <c r="S704" s="70"/>
    </row>
    <row r="705" spans="1:19">
      <c r="A705" s="46">
        <v>8192</v>
      </c>
      <c r="B705" s="46">
        <f t="shared" si="203"/>
        <v>23.3</v>
      </c>
      <c r="C705" s="83">
        <f t="shared" si="207"/>
        <v>17.690000000000001</v>
      </c>
      <c r="D705" s="87"/>
      <c r="E705" s="47">
        <f t="shared" si="202"/>
        <v>185.74499999999517</v>
      </c>
      <c r="F705" s="59">
        <f t="shared" si="208"/>
        <v>0.50000000000000033</v>
      </c>
      <c r="G705" s="59">
        <f t="shared" si="209"/>
        <v>5.9999999999999147</v>
      </c>
      <c r="H705" s="59">
        <f t="shared" si="210"/>
        <v>2.9999999999999574</v>
      </c>
      <c r="I705" s="59">
        <f t="shared" si="211"/>
        <v>1</v>
      </c>
      <c r="J705" s="60">
        <f t="shared" si="212"/>
        <v>3.4999999999999587</v>
      </c>
      <c r="K705" s="104">
        <f t="shared" si="204"/>
        <v>10.499999999999726</v>
      </c>
      <c r="L705" s="49">
        <f t="shared" si="205"/>
        <v>1.2133703934065671E+42</v>
      </c>
      <c r="M705" s="46">
        <f t="shared" si="206"/>
        <v>139.80000000000007</v>
      </c>
      <c r="N705" s="50">
        <v>699</v>
      </c>
      <c r="Q705" s="51"/>
      <c r="R705" s="62"/>
      <c r="S705" s="70"/>
    </row>
    <row r="706" spans="1:19">
      <c r="A706" s="46">
        <v>8192</v>
      </c>
      <c r="B706" s="46">
        <f t="shared" si="203"/>
        <v>23.333333333333332</v>
      </c>
      <c r="C706" s="83">
        <f t="shared" si="207"/>
        <v>17.690000000000001</v>
      </c>
      <c r="D706" s="87"/>
      <c r="E706" s="47">
        <f t="shared" si="202"/>
        <v>185.74499999999517</v>
      </c>
      <c r="F706" s="59">
        <f t="shared" si="208"/>
        <v>0.50000000000000033</v>
      </c>
      <c r="G706" s="59">
        <f t="shared" si="209"/>
        <v>5.9999999999999147</v>
      </c>
      <c r="H706" s="59">
        <f t="shared" si="210"/>
        <v>2.9999999999999574</v>
      </c>
      <c r="I706" s="59">
        <f t="shared" si="211"/>
        <v>1</v>
      </c>
      <c r="J706" s="60">
        <f t="shared" si="212"/>
        <v>3.4999999999999587</v>
      </c>
      <c r="K706" s="104">
        <f t="shared" si="204"/>
        <v>10.499999999999726</v>
      </c>
      <c r="L706" s="49">
        <f t="shared" si="205"/>
        <v>1.3937965749082289E+42</v>
      </c>
      <c r="M706" s="46">
        <f t="shared" si="206"/>
        <v>140.00000000000009</v>
      </c>
      <c r="N706" s="50">
        <v>700</v>
      </c>
      <c r="Q706" s="51"/>
      <c r="R706" s="62"/>
      <c r="S706" s="70"/>
    </row>
    <row r="707" spans="1:19">
      <c r="A707" s="46">
        <v>8192</v>
      </c>
      <c r="B707" s="46">
        <f t="shared" si="203"/>
        <v>23.366666666666667</v>
      </c>
      <c r="C707" s="83">
        <f t="shared" si="207"/>
        <v>17.690000000000001</v>
      </c>
      <c r="D707" s="87"/>
      <c r="E707" s="47">
        <f t="shared" si="202"/>
        <v>185.74499999999517</v>
      </c>
      <c r="F707" s="59">
        <f t="shared" si="208"/>
        <v>0.50000000000000033</v>
      </c>
      <c r="G707" s="59">
        <f t="shared" si="209"/>
        <v>5.9999999999999147</v>
      </c>
      <c r="H707" s="59">
        <f t="shared" si="210"/>
        <v>2.9999999999999574</v>
      </c>
      <c r="I707" s="59">
        <f t="shared" si="211"/>
        <v>1</v>
      </c>
      <c r="J707" s="60">
        <f t="shared" si="212"/>
        <v>3.4999999999999587</v>
      </c>
      <c r="K707" s="104">
        <f t="shared" si="204"/>
        <v>10.499999999999726</v>
      </c>
      <c r="L707" s="49">
        <f t="shared" si="205"/>
        <v>1.6010518327975843E+42</v>
      </c>
      <c r="M707" s="46">
        <f t="shared" si="206"/>
        <v>140.20000000000007</v>
      </c>
      <c r="N707" s="50">
        <v>701</v>
      </c>
      <c r="Q707" s="51"/>
      <c r="R707" s="62"/>
      <c r="S707" s="70"/>
    </row>
    <row r="708" spans="1:19">
      <c r="A708" s="46">
        <v>8192</v>
      </c>
      <c r="B708" s="46">
        <f t="shared" si="203"/>
        <v>23.4</v>
      </c>
      <c r="C708" s="83">
        <f t="shared" si="207"/>
        <v>17.690000000000001</v>
      </c>
      <c r="D708" s="87"/>
      <c r="E708" s="47">
        <f t="shared" si="202"/>
        <v>185.74499999999517</v>
      </c>
      <c r="F708" s="59">
        <f t="shared" si="208"/>
        <v>0.50000000000000033</v>
      </c>
      <c r="G708" s="59">
        <f t="shared" si="209"/>
        <v>5.9999999999999147</v>
      </c>
      <c r="H708" s="59">
        <f t="shared" si="210"/>
        <v>2.9999999999999574</v>
      </c>
      <c r="I708" s="59">
        <f t="shared" si="211"/>
        <v>1</v>
      </c>
      <c r="J708" s="60">
        <f t="shared" si="212"/>
        <v>3.4999999999999587</v>
      </c>
      <c r="K708" s="104">
        <f t="shared" si="204"/>
        <v>10.499999999999726</v>
      </c>
      <c r="L708" s="49">
        <f t="shared" si="205"/>
        <v>1.8391256065995732E+42</v>
      </c>
      <c r="M708" s="46">
        <f t="shared" si="206"/>
        <v>140.40000000000009</v>
      </c>
      <c r="N708" s="50">
        <v>702</v>
      </c>
      <c r="Q708" s="51"/>
      <c r="R708" s="62"/>
      <c r="S708" s="70"/>
    </row>
    <row r="709" spans="1:19">
      <c r="A709" s="46">
        <v>8192</v>
      </c>
      <c r="B709" s="46">
        <f t="shared" si="203"/>
        <v>23.433333333333334</v>
      </c>
      <c r="C709" s="83">
        <f t="shared" si="207"/>
        <v>17.690000000000001</v>
      </c>
      <c r="D709" s="87"/>
      <c r="E709" s="47">
        <f t="shared" si="202"/>
        <v>185.74499999999517</v>
      </c>
      <c r="F709" s="59">
        <f t="shared" si="208"/>
        <v>0.50000000000000033</v>
      </c>
      <c r="G709" s="59">
        <f t="shared" si="209"/>
        <v>5.9999999999999147</v>
      </c>
      <c r="H709" s="59">
        <f t="shared" si="210"/>
        <v>2.9999999999999574</v>
      </c>
      <c r="I709" s="59">
        <f t="shared" si="211"/>
        <v>1</v>
      </c>
      <c r="J709" s="60">
        <f t="shared" si="212"/>
        <v>3.4999999999999587</v>
      </c>
      <c r="K709" s="104">
        <f t="shared" si="204"/>
        <v>10.499999999999726</v>
      </c>
      <c r="L709" s="49">
        <f t="shared" si="205"/>
        <v>2.1126005589338543E+42</v>
      </c>
      <c r="M709" s="46">
        <f t="shared" si="206"/>
        <v>140.60000000000008</v>
      </c>
      <c r="N709" s="50">
        <v>703</v>
      </c>
      <c r="Q709" s="51"/>
      <c r="R709" s="62"/>
      <c r="S709" s="70"/>
    </row>
    <row r="710" spans="1:19">
      <c r="A710" s="46">
        <v>8192</v>
      </c>
      <c r="B710" s="46">
        <f t="shared" si="203"/>
        <v>23.466666666666665</v>
      </c>
      <c r="C710" s="83">
        <f t="shared" si="207"/>
        <v>17.690000000000001</v>
      </c>
      <c r="D710" s="87"/>
      <c r="E710" s="47">
        <f t="shared" ref="E710:E773" si="213">C710*K710*1</f>
        <v>185.74499999999517</v>
      </c>
      <c r="F710" s="59">
        <f t="shared" si="208"/>
        <v>0.50000000000000033</v>
      </c>
      <c r="G710" s="59">
        <f t="shared" si="209"/>
        <v>5.9999999999999147</v>
      </c>
      <c r="H710" s="59">
        <f t="shared" si="210"/>
        <v>2.9999999999999574</v>
      </c>
      <c r="I710" s="59">
        <f t="shared" si="211"/>
        <v>1</v>
      </c>
      <c r="J710" s="60">
        <f t="shared" si="212"/>
        <v>3.4999999999999587</v>
      </c>
      <c r="K710" s="104">
        <f t="shared" si="204"/>
        <v>10.499999999999726</v>
      </c>
      <c r="L710" s="49">
        <f t="shared" si="205"/>
        <v>2.4267407868131354E+42</v>
      </c>
      <c r="M710" s="46">
        <f t="shared" si="206"/>
        <v>140.80000000000007</v>
      </c>
      <c r="N710" s="50">
        <v>704</v>
      </c>
      <c r="Q710" s="51"/>
      <c r="R710" s="62"/>
      <c r="S710" s="70"/>
    </row>
    <row r="711" spans="1:19">
      <c r="A711" s="46">
        <v>8192</v>
      </c>
      <c r="B711" s="46">
        <f t="shared" ref="B711:B774" si="214">N711/30</f>
        <v>23.5</v>
      </c>
      <c r="C711" s="83">
        <f t="shared" si="207"/>
        <v>17.690000000000001</v>
      </c>
      <c r="D711" s="87"/>
      <c r="E711" s="47">
        <f t="shared" si="213"/>
        <v>185.74499999999517</v>
      </c>
      <c r="F711" s="59">
        <f t="shared" si="208"/>
        <v>0.50000000000000033</v>
      </c>
      <c r="G711" s="59">
        <f t="shared" si="209"/>
        <v>5.9999999999999147</v>
      </c>
      <c r="H711" s="59">
        <f t="shared" si="210"/>
        <v>2.9999999999999574</v>
      </c>
      <c r="I711" s="59">
        <f t="shared" si="211"/>
        <v>1</v>
      </c>
      <c r="J711" s="60">
        <f t="shared" si="212"/>
        <v>3.4999999999999587</v>
      </c>
      <c r="K711" s="104">
        <f t="shared" ref="K711:K774" si="215">J711*H711*I711</f>
        <v>10.499999999999726</v>
      </c>
      <c r="L711" s="49">
        <f t="shared" ref="L711:L774" si="216">POWER($M$1,N711)</f>
        <v>2.7875931498164591E+42</v>
      </c>
      <c r="M711" s="46">
        <f t="shared" si="206"/>
        <v>141.00000000000009</v>
      </c>
      <c r="N711" s="50">
        <v>705</v>
      </c>
      <c r="Q711" s="51"/>
      <c r="R711" s="62"/>
      <c r="S711" s="70"/>
    </row>
    <row r="712" spans="1:19">
      <c r="A712" s="46">
        <v>8192</v>
      </c>
      <c r="B712" s="46">
        <f t="shared" si="214"/>
        <v>23.533333333333335</v>
      </c>
      <c r="C712" s="83">
        <f t="shared" si="207"/>
        <v>17.690000000000001</v>
      </c>
      <c r="D712" s="87"/>
      <c r="E712" s="47">
        <f t="shared" si="213"/>
        <v>185.74499999999517</v>
      </c>
      <c r="F712" s="59">
        <f t="shared" si="208"/>
        <v>0.50000000000000033</v>
      </c>
      <c r="G712" s="59">
        <f t="shared" si="209"/>
        <v>5.9999999999999147</v>
      </c>
      <c r="H712" s="59">
        <f t="shared" si="210"/>
        <v>2.9999999999999574</v>
      </c>
      <c r="I712" s="59">
        <f t="shared" si="211"/>
        <v>1</v>
      </c>
      <c r="J712" s="60">
        <f t="shared" si="212"/>
        <v>3.4999999999999587</v>
      </c>
      <c r="K712" s="104">
        <f t="shared" si="215"/>
        <v>10.499999999999726</v>
      </c>
      <c r="L712" s="49">
        <f t="shared" si="216"/>
        <v>3.2021036655951705E+42</v>
      </c>
      <c r="M712" s="46">
        <f t="shared" ref="M712:M775" si="217">LOG(L712,2)</f>
        <v>141.20000000000007</v>
      </c>
      <c r="N712" s="50">
        <v>706</v>
      </c>
      <c r="Q712" s="51"/>
      <c r="R712" s="62"/>
      <c r="S712" s="70"/>
    </row>
    <row r="713" spans="1:19">
      <c r="A713" s="46">
        <v>8192</v>
      </c>
      <c r="B713" s="46">
        <f t="shared" si="214"/>
        <v>23.566666666666666</v>
      </c>
      <c r="C713" s="83">
        <f t="shared" si="207"/>
        <v>17.690000000000001</v>
      </c>
      <c r="D713" s="87"/>
      <c r="E713" s="47">
        <f t="shared" si="213"/>
        <v>185.74499999999517</v>
      </c>
      <c r="F713" s="59">
        <f t="shared" si="208"/>
        <v>0.50000000000000033</v>
      </c>
      <c r="G713" s="59">
        <f t="shared" si="209"/>
        <v>5.9999999999999147</v>
      </c>
      <c r="H713" s="59">
        <f t="shared" si="210"/>
        <v>2.9999999999999574</v>
      </c>
      <c r="I713" s="59">
        <f t="shared" si="211"/>
        <v>1</v>
      </c>
      <c r="J713" s="60">
        <f t="shared" si="212"/>
        <v>3.4999999999999587</v>
      </c>
      <c r="K713" s="104">
        <f t="shared" si="215"/>
        <v>10.499999999999726</v>
      </c>
      <c r="L713" s="49">
        <f t="shared" si="216"/>
        <v>3.6782512131991482E+42</v>
      </c>
      <c r="M713" s="46">
        <f t="shared" si="217"/>
        <v>141.40000000000009</v>
      </c>
      <c r="N713" s="50">
        <v>707</v>
      </c>
      <c r="Q713" s="51"/>
      <c r="R713" s="62"/>
      <c r="S713" s="70"/>
    </row>
    <row r="714" spans="1:19">
      <c r="A714" s="46">
        <v>8192</v>
      </c>
      <c r="B714" s="46">
        <f t="shared" si="214"/>
        <v>23.6</v>
      </c>
      <c r="C714" s="83">
        <f t="shared" si="207"/>
        <v>17.690000000000001</v>
      </c>
      <c r="D714" s="87"/>
      <c r="E714" s="47">
        <f t="shared" si="213"/>
        <v>185.74499999999517</v>
      </c>
      <c r="F714" s="59">
        <f t="shared" si="208"/>
        <v>0.50000000000000033</v>
      </c>
      <c r="G714" s="59">
        <f t="shared" si="209"/>
        <v>5.9999999999999147</v>
      </c>
      <c r="H714" s="59">
        <f t="shared" si="210"/>
        <v>2.9999999999999574</v>
      </c>
      <c r="I714" s="59">
        <f t="shared" si="211"/>
        <v>1</v>
      </c>
      <c r="J714" s="60">
        <f t="shared" si="212"/>
        <v>3.4999999999999587</v>
      </c>
      <c r="K714" s="104">
        <f t="shared" si="215"/>
        <v>10.499999999999726</v>
      </c>
      <c r="L714" s="49">
        <f t="shared" si="216"/>
        <v>4.2252011178677105E+42</v>
      </c>
      <c r="M714" s="46">
        <f t="shared" si="217"/>
        <v>141.60000000000008</v>
      </c>
      <c r="N714" s="50">
        <v>708</v>
      </c>
      <c r="Q714" s="51"/>
      <c r="R714" s="62"/>
      <c r="S714" s="70"/>
    </row>
    <row r="715" spans="1:19">
      <c r="A715" s="46">
        <v>8192</v>
      </c>
      <c r="B715" s="46">
        <f t="shared" si="214"/>
        <v>23.633333333333333</v>
      </c>
      <c r="C715" s="83">
        <f t="shared" si="207"/>
        <v>17.690000000000001</v>
      </c>
      <c r="D715" s="87"/>
      <c r="E715" s="47">
        <f t="shared" si="213"/>
        <v>185.74499999999517</v>
      </c>
      <c r="F715" s="59">
        <f t="shared" si="208"/>
        <v>0.50000000000000033</v>
      </c>
      <c r="G715" s="59">
        <f t="shared" si="209"/>
        <v>5.9999999999999147</v>
      </c>
      <c r="H715" s="59">
        <f t="shared" si="210"/>
        <v>2.9999999999999574</v>
      </c>
      <c r="I715" s="59">
        <f t="shared" si="211"/>
        <v>1</v>
      </c>
      <c r="J715" s="60">
        <f t="shared" si="212"/>
        <v>3.4999999999999587</v>
      </c>
      <c r="K715" s="104">
        <f t="shared" si="215"/>
        <v>10.499999999999726</v>
      </c>
      <c r="L715" s="49">
        <f t="shared" si="216"/>
        <v>4.8534815736262714E+42</v>
      </c>
      <c r="M715" s="46">
        <f t="shared" si="217"/>
        <v>141.80000000000007</v>
      </c>
      <c r="N715" s="50">
        <v>709</v>
      </c>
      <c r="Q715" s="51"/>
      <c r="R715" s="62"/>
      <c r="S715" s="70"/>
    </row>
    <row r="716" spans="1:19">
      <c r="A716" s="46">
        <v>8192</v>
      </c>
      <c r="B716" s="46">
        <f t="shared" si="214"/>
        <v>23.666666666666668</v>
      </c>
      <c r="C716" s="83">
        <f t="shared" si="207"/>
        <v>17.690000000000001</v>
      </c>
      <c r="D716" s="87"/>
      <c r="E716" s="47">
        <f t="shared" si="213"/>
        <v>185.74499999999517</v>
      </c>
      <c r="F716" s="59">
        <f t="shared" si="208"/>
        <v>0.50000000000000033</v>
      </c>
      <c r="G716" s="59">
        <f t="shared" si="209"/>
        <v>5.9999999999999147</v>
      </c>
      <c r="H716" s="59">
        <f t="shared" si="210"/>
        <v>2.9999999999999574</v>
      </c>
      <c r="I716" s="59">
        <f t="shared" si="211"/>
        <v>1</v>
      </c>
      <c r="J716" s="60">
        <f t="shared" si="212"/>
        <v>3.4999999999999587</v>
      </c>
      <c r="K716" s="104">
        <f t="shared" si="215"/>
        <v>10.499999999999726</v>
      </c>
      <c r="L716" s="49">
        <f t="shared" si="216"/>
        <v>5.5751862996329195E+42</v>
      </c>
      <c r="M716" s="46">
        <f t="shared" si="217"/>
        <v>142.00000000000009</v>
      </c>
      <c r="N716" s="50">
        <v>710</v>
      </c>
      <c r="Q716" s="51"/>
      <c r="R716" s="62"/>
      <c r="S716" s="70"/>
    </row>
    <row r="717" spans="1:19">
      <c r="A717" s="46">
        <v>8192</v>
      </c>
      <c r="B717" s="46">
        <f t="shared" si="214"/>
        <v>23.7</v>
      </c>
      <c r="C717" s="83">
        <f t="shared" si="207"/>
        <v>17.690000000000001</v>
      </c>
      <c r="D717" s="87"/>
      <c r="E717" s="47">
        <f t="shared" si="213"/>
        <v>185.74499999999517</v>
      </c>
      <c r="F717" s="59">
        <f t="shared" si="208"/>
        <v>0.50000000000000033</v>
      </c>
      <c r="G717" s="59">
        <f t="shared" si="209"/>
        <v>5.9999999999999147</v>
      </c>
      <c r="H717" s="59">
        <f t="shared" si="210"/>
        <v>2.9999999999999574</v>
      </c>
      <c r="I717" s="59">
        <f t="shared" si="211"/>
        <v>1</v>
      </c>
      <c r="J717" s="60">
        <f t="shared" si="212"/>
        <v>3.4999999999999587</v>
      </c>
      <c r="K717" s="104">
        <f t="shared" si="215"/>
        <v>10.499999999999726</v>
      </c>
      <c r="L717" s="49">
        <f t="shared" si="216"/>
        <v>6.4042073311903422E+42</v>
      </c>
      <c r="M717" s="46">
        <f t="shared" si="217"/>
        <v>142.20000000000007</v>
      </c>
      <c r="N717" s="50">
        <v>711</v>
      </c>
      <c r="Q717" s="51"/>
      <c r="R717" s="62"/>
      <c r="S717" s="70"/>
    </row>
    <row r="718" spans="1:19">
      <c r="A718" s="46">
        <v>8192</v>
      </c>
      <c r="B718" s="46">
        <f t="shared" si="214"/>
        <v>23.733333333333334</v>
      </c>
      <c r="C718" s="83">
        <f t="shared" si="207"/>
        <v>17.690000000000001</v>
      </c>
      <c r="D718" s="87"/>
      <c r="E718" s="47">
        <f t="shared" si="213"/>
        <v>185.74499999999517</v>
      </c>
      <c r="F718" s="59">
        <f t="shared" si="208"/>
        <v>0.50000000000000033</v>
      </c>
      <c r="G718" s="59">
        <f t="shared" si="209"/>
        <v>5.9999999999999147</v>
      </c>
      <c r="H718" s="59">
        <f t="shared" si="210"/>
        <v>2.9999999999999574</v>
      </c>
      <c r="I718" s="59">
        <f t="shared" si="211"/>
        <v>1</v>
      </c>
      <c r="J718" s="60">
        <f t="shared" si="212"/>
        <v>3.4999999999999587</v>
      </c>
      <c r="K718" s="104">
        <f t="shared" si="215"/>
        <v>10.499999999999726</v>
      </c>
      <c r="L718" s="49">
        <f t="shared" si="216"/>
        <v>7.3565024263982977E+42</v>
      </c>
      <c r="M718" s="46">
        <f t="shared" si="217"/>
        <v>142.40000000000006</v>
      </c>
      <c r="N718" s="50">
        <v>712</v>
      </c>
      <c r="Q718" s="51"/>
      <c r="R718" s="62"/>
      <c r="S718" s="70"/>
    </row>
    <row r="719" spans="1:19">
      <c r="A719" s="46">
        <v>8192</v>
      </c>
      <c r="B719" s="46">
        <f t="shared" si="214"/>
        <v>23.766666666666666</v>
      </c>
      <c r="C719" s="83">
        <f t="shared" si="207"/>
        <v>17.690000000000001</v>
      </c>
      <c r="D719" s="87"/>
      <c r="E719" s="47">
        <f t="shared" si="213"/>
        <v>185.74499999999517</v>
      </c>
      <c r="F719" s="59">
        <f t="shared" si="208"/>
        <v>0.50000000000000033</v>
      </c>
      <c r="G719" s="59">
        <f t="shared" si="209"/>
        <v>5.9999999999999147</v>
      </c>
      <c r="H719" s="59">
        <f t="shared" si="210"/>
        <v>2.9999999999999574</v>
      </c>
      <c r="I719" s="59">
        <f t="shared" si="211"/>
        <v>1</v>
      </c>
      <c r="J719" s="60">
        <f t="shared" si="212"/>
        <v>3.4999999999999587</v>
      </c>
      <c r="K719" s="104">
        <f t="shared" si="215"/>
        <v>10.499999999999726</v>
      </c>
      <c r="L719" s="49">
        <f t="shared" si="216"/>
        <v>8.4504022357354223E+42</v>
      </c>
      <c r="M719" s="46">
        <f t="shared" si="217"/>
        <v>142.60000000000008</v>
      </c>
      <c r="N719" s="50">
        <v>713</v>
      </c>
      <c r="Q719" s="51"/>
      <c r="R719" s="62"/>
      <c r="S719" s="70"/>
    </row>
    <row r="720" spans="1:19">
      <c r="A720" s="46">
        <v>8192</v>
      </c>
      <c r="B720" s="46">
        <f t="shared" si="214"/>
        <v>23.8</v>
      </c>
      <c r="C720" s="83">
        <f t="shared" si="207"/>
        <v>17.690000000000001</v>
      </c>
      <c r="D720" s="87"/>
      <c r="E720" s="47">
        <f t="shared" si="213"/>
        <v>185.74499999999517</v>
      </c>
      <c r="F720" s="59">
        <f t="shared" si="208"/>
        <v>0.50000000000000033</v>
      </c>
      <c r="G720" s="59">
        <f t="shared" si="209"/>
        <v>5.9999999999999147</v>
      </c>
      <c r="H720" s="59">
        <f t="shared" si="210"/>
        <v>2.9999999999999574</v>
      </c>
      <c r="I720" s="59">
        <f t="shared" si="211"/>
        <v>1</v>
      </c>
      <c r="J720" s="60">
        <f t="shared" si="212"/>
        <v>3.4999999999999587</v>
      </c>
      <c r="K720" s="104">
        <f t="shared" si="215"/>
        <v>10.499999999999726</v>
      </c>
      <c r="L720" s="49">
        <f t="shared" si="216"/>
        <v>9.7069631472525477E+42</v>
      </c>
      <c r="M720" s="46">
        <f t="shared" si="217"/>
        <v>142.80000000000007</v>
      </c>
      <c r="N720" s="50">
        <v>714</v>
      </c>
      <c r="Q720" s="51"/>
      <c r="R720" s="62"/>
      <c r="S720" s="70"/>
    </row>
    <row r="721" spans="1:19">
      <c r="A721" s="46">
        <v>8192</v>
      </c>
      <c r="B721" s="46">
        <f t="shared" si="214"/>
        <v>23.833333333333332</v>
      </c>
      <c r="C721" s="83">
        <f t="shared" si="207"/>
        <v>17.690000000000001</v>
      </c>
      <c r="D721" s="87"/>
      <c r="E721" s="47">
        <f t="shared" si="213"/>
        <v>185.74499999999517</v>
      </c>
      <c r="F721" s="59">
        <f t="shared" si="208"/>
        <v>0.50000000000000033</v>
      </c>
      <c r="G721" s="59">
        <f t="shared" si="209"/>
        <v>5.9999999999999147</v>
      </c>
      <c r="H721" s="59">
        <f t="shared" si="210"/>
        <v>2.9999999999999574</v>
      </c>
      <c r="I721" s="59">
        <f t="shared" si="211"/>
        <v>1</v>
      </c>
      <c r="J721" s="60">
        <f t="shared" si="212"/>
        <v>3.4999999999999587</v>
      </c>
      <c r="K721" s="104">
        <f t="shared" si="215"/>
        <v>10.499999999999726</v>
      </c>
      <c r="L721" s="49">
        <f t="shared" si="216"/>
        <v>1.1150372599265841E+43</v>
      </c>
      <c r="M721" s="46">
        <f t="shared" si="217"/>
        <v>143.00000000000009</v>
      </c>
      <c r="N721" s="50">
        <v>715</v>
      </c>
      <c r="Q721" s="51"/>
      <c r="R721" s="62"/>
      <c r="S721" s="70"/>
    </row>
    <row r="722" spans="1:19">
      <c r="A722" s="46">
        <v>8192</v>
      </c>
      <c r="B722" s="46">
        <f t="shared" si="214"/>
        <v>23.866666666666667</v>
      </c>
      <c r="C722" s="83">
        <f t="shared" si="207"/>
        <v>17.690000000000001</v>
      </c>
      <c r="D722" s="87"/>
      <c r="E722" s="47">
        <f t="shared" si="213"/>
        <v>185.74499999999517</v>
      </c>
      <c r="F722" s="59">
        <f t="shared" si="208"/>
        <v>0.50000000000000033</v>
      </c>
      <c r="G722" s="59">
        <f t="shared" si="209"/>
        <v>5.9999999999999147</v>
      </c>
      <c r="H722" s="59">
        <f t="shared" si="210"/>
        <v>2.9999999999999574</v>
      </c>
      <c r="I722" s="59">
        <f t="shared" si="211"/>
        <v>1</v>
      </c>
      <c r="J722" s="60">
        <f t="shared" si="212"/>
        <v>3.4999999999999587</v>
      </c>
      <c r="K722" s="104">
        <f t="shared" si="215"/>
        <v>10.499999999999726</v>
      </c>
      <c r="L722" s="49">
        <f t="shared" si="216"/>
        <v>1.2808414662380689E+43</v>
      </c>
      <c r="M722" s="46">
        <f t="shared" si="217"/>
        <v>143.20000000000007</v>
      </c>
      <c r="N722" s="50">
        <v>716</v>
      </c>
      <c r="Q722" s="51"/>
      <c r="R722" s="62"/>
      <c r="S722" s="70"/>
    </row>
    <row r="723" spans="1:19">
      <c r="A723" s="46">
        <v>8192</v>
      </c>
      <c r="B723" s="46">
        <f t="shared" si="214"/>
        <v>23.9</v>
      </c>
      <c r="C723" s="83">
        <f t="shared" si="207"/>
        <v>17.690000000000001</v>
      </c>
      <c r="D723" s="87"/>
      <c r="E723" s="47">
        <f t="shared" si="213"/>
        <v>185.74499999999517</v>
      </c>
      <c r="F723" s="59">
        <f t="shared" si="208"/>
        <v>0.50000000000000033</v>
      </c>
      <c r="G723" s="59">
        <f t="shared" si="209"/>
        <v>5.9999999999999147</v>
      </c>
      <c r="H723" s="59">
        <f t="shared" si="210"/>
        <v>2.9999999999999574</v>
      </c>
      <c r="I723" s="59">
        <f t="shared" si="211"/>
        <v>1</v>
      </c>
      <c r="J723" s="60">
        <f t="shared" si="212"/>
        <v>3.4999999999999587</v>
      </c>
      <c r="K723" s="104">
        <f t="shared" si="215"/>
        <v>10.499999999999726</v>
      </c>
      <c r="L723" s="49">
        <f t="shared" si="216"/>
        <v>1.4713004852796603E+43</v>
      </c>
      <c r="M723" s="46">
        <f t="shared" si="217"/>
        <v>143.40000000000006</v>
      </c>
      <c r="N723" s="50">
        <v>717</v>
      </c>
      <c r="Q723" s="51"/>
      <c r="R723" s="62"/>
      <c r="S723" s="70"/>
    </row>
    <row r="724" spans="1:19">
      <c r="A724" s="46">
        <v>8192</v>
      </c>
      <c r="B724" s="46">
        <f t="shared" si="214"/>
        <v>23.933333333333334</v>
      </c>
      <c r="C724" s="83">
        <f t="shared" si="207"/>
        <v>17.690000000000001</v>
      </c>
      <c r="D724" s="87"/>
      <c r="E724" s="47">
        <f t="shared" si="213"/>
        <v>185.74499999999517</v>
      </c>
      <c r="F724" s="59">
        <f t="shared" si="208"/>
        <v>0.50000000000000033</v>
      </c>
      <c r="G724" s="59">
        <f t="shared" si="209"/>
        <v>5.9999999999999147</v>
      </c>
      <c r="H724" s="59">
        <f t="shared" si="210"/>
        <v>2.9999999999999574</v>
      </c>
      <c r="I724" s="59">
        <f t="shared" si="211"/>
        <v>1</v>
      </c>
      <c r="J724" s="60">
        <f t="shared" si="212"/>
        <v>3.4999999999999587</v>
      </c>
      <c r="K724" s="104">
        <f t="shared" si="215"/>
        <v>10.499999999999726</v>
      </c>
      <c r="L724" s="49">
        <f t="shared" si="216"/>
        <v>1.6900804471470847E+43</v>
      </c>
      <c r="M724" s="46">
        <f t="shared" si="217"/>
        <v>143.60000000000008</v>
      </c>
      <c r="N724" s="50">
        <v>718</v>
      </c>
      <c r="Q724" s="51"/>
      <c r="R724" s="62"/>
      <c r="S724" s="70"/>
    </row>
    <row r="725" spans="1:19">
      <c r="A725" s="46">
        <v>8192</v>
      </c>
      <c r="B725" s="46">
        <f t="shared" si="214"/>
        <v>23.966666666666665</v>
      </c>
      <c r="C725" s="83">
        <f t="shared" si="207"/>
        <v>17.690000000000001</v>
      </c>
      <c r="D725" s="87"/>
      <c r="E725" s="47">
        <f t="shared" si="213"/>
        <v>185.74499999999517</v>
      </c>
      <c r="F725" s="59">
        <f t="shared" si="208"/>
        <v>0.50000000000000033</v>
      </c>
      <c r="G725" s="59">
        <f t="shared" si="209"/>
        <v>5.9999999999999147</v>
      </c>
      <c r="H725" s="59">
        <f t="shared" si="210"/>
        <v>2.9999999999999574</v>
      </c>
      <c r="I725" s="59">
        <f t="shared" si="211"/>
        <v>1</v>
      </c>
      <c r="J725" s="60">
        <f t="shared" si="212"/>
        <v>3.4999999999999587</v>
      </c>
      <c r="K725" s="104">
        <f t="shared" si="215"/>
        <v>10.499999999999726</v>
      </c>
      <c r="L725" s="49">
        <f t="shared" si="216"/>
        <v>1.9413926294505098E+43</v>
      </c>
      <c r="M725" s="46">
        <f t="shared" si="217"/>
        <v>143.80000000000007</v>
      </c>
      <c r="N725" s="50">
        <v>719</v>
      </c>
      <c r="Q725" s="51"/>
      <c r="R725" s="62"/>
      <c r="S725" s="70"/>
    </row>
    <row r="726" spans="1:19">
      <c r="A726" s="46">
        <v>8192</v>
      </c>
      <c r="B726" s="46">
        <f t="shared" si="214"/>
        <v>24</v>
      </c>
      <c r="C726" s="83">
        <f t="shared" ref="C726:C789" si="218">IF(D726&gt;0,C725+D726,C725)</f>
        <v>17.690000000000001</v>
      </c>
      <c r="D726" s="87"/>
      <c r="E726" s="47">
        <f t="shared" si="213"/>
        <v>185.74499999999517</v>
      </c>
      <c r="F726" s="59">
        <f t="shared" si="208"/>
        <v>0.50000000000000033</v>
      </c>
      <c r="G726" s="59">
        <f t="shared" si="209"/>
        <v>5.9999999999999147</v>
      </c>
      <c r="H726" s="59">
        <f t="shared" si="210"/>
        <v>2.9999999999999574</v>
      </c>
      <c r="I726" s="59">
        <f t="shared" si="211"/>
        <v>1</v>
      </c>
      <c r="J726" s="60">
        <f t="shared" si="212"/>
        <v>3.4999999999999587</v>
      </c>
      <c r="K726" s="104">
        <f t="shared" si="215"/>
        <v>10.499999999999726</v>
      </c>
      <c r="L726" s="49">
        <f t="shared" si="216"/>
        <v>2.2300745198531693E+43</v>
      </c>
      <c r="M726" s="46">
        <f t="shared" si="217"/>
        <v>144.00000000000006</v>
      </c>
      <c r="N726" s="50">
        <v>720</v>
      </c>
      <c r="Q726" s="51"/>
      <c r="R726" s="62"/>
      <c r="S726" s="70"/>
    </row>
    <row r="727" spans="1:19">
      <c r="A727" s="46">
        <v>8192</v>
      </c>
      <c r="B727" s="46">
        <f t="shared" si="214"/>
        <v>24.033333333333335</v>
      </c>
      <c r="C727" s="83">
        <f t="shared" si="218"/>
        <v>17.690000000000001</v>
      </c>
      <c r="D727" s="87"/>
      <c r="E727" s="47">
        <f t="shared" si="213"/>
        <v>185.74499999999517</v>
      </c>
      <c r="F727" s="59">
        <f t="shared" si="208"/>
        <v>0.50000000000000033</v>
      </c>
      <c r="G727" s="59">
        <f t="shared" si="209"/>
        <v>5.9999999999999147</v>
      </c>
      <c r="H727" s="59">
        <f t="shared" si="210"/>
        <v>2.9999999999999574</v>
      </c>
      <c r="I727" s="59">
        <f t="shared" si="211"/>
        <v>1</v>
      </c>
      <c r="J727" s="60">
        <f t="shared" si="212"/>
        <v>3.4999999999999587</v>
      </c>
      <c r="K727" s="104">
        <f t="shared" si="215"/>
        <v>10.499999999999726</v>
      </c>
      <c r="L727" s="49">
        <f t="shared" si="216"/>
        <v>2.5616829324761389E+43</v>
      </c>
      <c r="M727" s="46">
        <f t="shared" si="217"/>
        <v>144.20000000000007</v>
      </c>
      <c r="N727" s="50">
        <v>721</v>
      </c>
      <c r="Q727" s="51"/>
      <c r="R727" s="62"/>
      <c r="S727" s="70"/>
    </row>
    <row r="728" spans="1:19">
      <c r="A728" s="46">
        <v>8192</v>
      </c>
      <c r="B728" s="46">
        <f t="shared" si="214"/>
        <v>24.066666666666666</v>
      </c>
      <c r="C728" s="83">
        <f t="shared" si="218"/>
        <v>17.690000000000001</v>
      </c>
      <c r="D728" s="87"/>
      <c r="E728" s="47">
        <f t="shared" si="213"/>
        <v>185.74499999999517</v>
      </c>
      <c r="F728" s="59">
        <f t="shared" ref="F728:F791" si="219">F727</f>
        <v>0.50000000000000033</v>
      </c>
      <c r="G728" s="59">
        <f t="shared" ref="G728:G791" si="220">G727</f>
        <v>5.9999999999999147</v>
      </c>
      <c r="H728" s="59">
        <f t="shared" ref="H728:H791" si="221">H727</f>
        <v>2.9999999999999574</v>
      </c>
      <c r="I728" s="59">
        <f t="shared" ref="I728:I791" si="222">I727</f>
        <v>1</v>
      </c>
      <c r="J728" s="60">
        <f t="shared" ref="J728:J791" si="223">J727</f>
        <v>3.4999999999999587</v>
      </c>
      <c r="K728" s="104">
        <f t="shared" si="215"/>
        <v>10.499999999999726</v>
      </c>
      <c r="L728" s="49">
        <f t="shared" si="216"/>
        <v>2.942600970559321E+43</v>
      </c>
      <c r="M728" s="46">
        <f t="shared" si="217"/>
        <v>144.40000000000006</v>
      </c>
      <c r="N728" s="50">
        <v>722</v>
      </c>
      <c r="Q728" s="51"/>
      <c r="R728" s="62"/>
      <c r="S728" s="70"/>
    </row>
    <row r="729" spans="1:19">
      <c r="A729" s="46">
        <v>8192</v>
      </c>
      <c r="B729" s="46">
        <f t="shared" si="214"/>
        <v>24.1</v>
      </c>
      <c r="C729" s="83">
        <f t="shared" si="218"/>
        <v>17.690000000000001</v>
      </c>
      <c r="D729" s="87"/>
      <c r="E729" s="47">
        <f t="shared" si="213"/>
        <v>185.74499999999517</v>
      </c>
      <c r="F729" s="59">
        <f t="shared" si="219"/>
        <v>0.50000000000000033</v>
      </c>
      <c r="G729" s="59">
        <f t="shared" si="220"/>
        <v>5.9999999999999147</v>
      </c>
      <c r="H729" s="59">
        <f t="shared" si="221"/>
        <v>2.9999999999999574</v>
      </c>
      <c r="I729" s="59">
        <f t="shared" si="222"/>
        <v>1</v>
      </c>
      <c r="J729" s="60">
        <f t="shared" si="223"/>
        <v>3.4999999999999587</v>
      </c>
      <c r="K729" s="104">
        <f t="shared" si="215"/>
        <v>10.499999999999726</v>
      </c>
      <c r="L729" s="49">
        <f t="shared" si="216"/>
        <v>3.3801608942941709E+43</v>
      </c>
      <c r="M729" s="46">
        <f t="shared" si="217"/>
        <v>144.60000000000008</v>
      </c>
      <c r="N729" s="50">
        <v>723</v>
      </c>
      <c r="Q729" s="51"/>
      <c r="R729" s="62"/>
      <c r="S729" s="70"/>
    </row>
    <row r="730" spans="1:19">
      <c r="A730" s="46">
        <v>8192</v>
      </c>
      <c r="B730" s="46">
        <f t="shared" si="214"/>
        <v>24.133333333333333</v>
      </c>
      <c r="C730" s="83">
        <f t="shared" si="218"/>
        <v>17.690000000000001</v>
      </c>
      <c r="D730" s="87"/>
      <c r="E730" s="47">
        <f t="shared" si="213"/>
        <v>185.74499999999517</v>
      </c>
      <c r="F730" s="59">
        <f t="shared" si="219"/>
        <v>0.50000000000000033</v>
      </c>
      <c r="G730" s="59">
        <f t="shared" si="220"/>
        <v>5.9999999999999147</v>
      </c>
      <c r="H730" s="59">
        <f t="shared" si="221"/>
        <v>2.9999999999999574</v>
      </c>
      <c r="I730" s="59">
        <f t="shared" si="222"/>
        <v>1</v>
      </c>
      <c r="J730" s="60">
        <f t="shared" si="223"/>
        <v>3.4999999999999587</v>
      </c>
      <c r="K730" s="104">
        <f t="shared" si="215"/>
        <v>10.499999999999726</v>
      </c>
      <c r="L730" s="49">
        <f t="shared" si="216"/>
        <v>3.8827852589010216E+43</v>
      </c>
      <c r="M730" s="46">
        <f t="shared" si="217"/>
        <v>144.80000000000007</v>
      </c>
      <c r="N730" s="50">
        <v>724</v>
      </c>
      <c r="Q730" s="51"/>
      <c r="R730" s="62"/>
      <c r="S730" s="70"/>
    </row>
    <row r="731" spans="1:19">
      <c r="A731" s="46">
        <v>8192</v>
      </c>
      <c r="B731" s="46">
        <f t="shared" si="214"/>
        <v>24.166666666666668</v>
      </c>
      <c r="C731" s="83">
        <f t="shared" si="218"/>
        <v>17.690000000000001</v>
      </c>
      <c r="D731" s="87"/>
      <c r="E731" s="47">
        <f t="shared" si="213"/>
        <v>185.74499999999517</v>
      </c>
      <c r="F731" s="59">
        <f t="shared" si="219"/>
        <v>0.50000000000000033</v>
      </c>
      <c r="G731" s="59">
        <f t="shared" si="220"/>
        <v>5.9999999999999147</v>
      </c>
      <c r="H731" s="59">
        <f t="shared" si="221"/>
        <v>2.9999999999999574</v>
      </c>
      <c r="I731" s="59">
        <f t="shared" si="222"/>
        <v>1</v>
      </c>
      <c r="J731" s="60">
        <f t="shared" si="223"/>
        <v>3.4999999999999587</v>
      </c>
      <c r="K731" s="104">
        <f t="shared" si="215"/>
        <v>10.499999999999726</v>
      </c>
      <c r="L731" s="49">
        <f t="shared" si="216"/>
        <v>4.4601490397063395E+43</v>
      </c>
      <c r="M731" s="46">
        <f t="shared" si="217"/>
        <v>145.00000000000006</v>
      </c>
      <c r="N731" s="50">
        <v>725</v>
      </c>
      <c r="Q731" s="51"/>
      <c r="R731" s="62"/>
      <c r="S731" s="70"/>
    </row>
    <row r="732" spans="1:19">
      <c r="A732" s="46">
        <v>8192</v>
      </c>
      <c r="B732" s="46">
        <f t="shared" si="214"/>
        <v>24.2</v>
      </c>
      <c r="C732" s="83">
        <f t="shared" si="218"/>
        <v>17.690000000000001</v>
      </c>
      <c r="D732" s="87"/>
      <c r="E732" s="47">
        <f t="shared" si="213"/>
        <v>185.74499999999517</v>
      </c>
      <c r="F732" s="59">
        <f t="shared" si="219"/>
        <v>0.50000000000000033</v>
      </c>
      <c r="G732" s="59">
        <f t="shared" si="220"/>
        <v>5.9999999999999147</v>
      </c>
      <c r="H732" s="59">
        <f t="shared" si="221"/>
        <v>2.9999999999999574</v>
      </c>
      <c r="I732" s="59">
        <f t="shared" si="222"/>
        <v>1</v>
      </c>
      <c r="J732" s="60">
        <f t="shared" si="223"/>
        <v>3.4999999999999587</v>
      </c>
      <c r="K732" s="104">
        <f t="shared" si="215"/>
        <v>10.499999999999726</v>
      </c>
      <c r="L732" s="49">
        <f t="shared" si="216"/>
        <v>5.1233658649522787E+43</v>
      </c>
      <c r="M732" s="46">
        <f t="shared" si="217"/>
        <v>145.20000000000007</v>
      </c>
      <c r="N732" s="50">
        <v>726</v>
      </c>
      <c r="Q732" s="51"/>
      <c r="R732" s="62"/>
      <c r="S732" s="70"/>
    </row>
    <row r="733" spans="1:19">
      <c r="A733" s="46">
        <v>8192</v>
      </c>
      <c r="B733" s="46">
        <f t="shared" si="214"/>
        <v>24.233333333333334</v>
      </c>
      <c r="C733" s="83">
        <f t="shared" si="218"/>
        <v>17.690000000000001</v>
      </c>
      <c r="D733" s="87"/>
      <c r="E733" s="47">
        <f t="shared" si="213"/>
        <v>185.74499999999517</v>
      </c>
      <c r="F733" s="59">
        <f t="shared" si="219"/>
        <v>0.50000000000000033</v>
      </c>
      <c r="G733" s="59">
        <f t="shared" si="220"/>
        <v>5.9999999999999147</v>
      </c>
      <c r="H733" s="59">
        <f t="shared" si="221"/>
        <v>2.9999999999999574</v>
      </c>
      <c r="I733" s="59">
        <f t="shared" si="222"/>
        <v>1</v>
      </c>
      <c r="J733" s="60">
        <f t="shared" si="223"/>
        <v>3.4999999999999587</v>
      </c>
      <c r="K733" s="104">
        <f t="shared" si="215"/>
        <v>10.499999999999726</v>
      </c>
      <c r="L733" s="49">
        <f t="shared" si="216"/>
        <v>5.8852019411186451E+43</v>
      </c>
      <c r="M733" s="46">
        <f t="shared" si="217"/>
        <v>145.40000000000006</v>
      </c>
      <c r="N733" s="50">
        <v>727</v>
      </c>
      <c r="Q733" s="51"/>
      <c r="R733" s="62"/>
      <c r="S733" s="70"/>
    </row>
    <row r="734" spans="1:19">
      <c r="A734" s="46">
        <v>8192</v>
      </c>
      <c r="B734" s="46">
        <f t="shared" si="214"/>
        <v>24.266666666666666</v>
      </c>
      <c r="C734" s="83">
        <f t="shared" si="218"/>
        <v>17.690000000000001</v>
      </c>
      <c r="D734" s="87"/>
      <c r="E734" s="47">
        <f t="shared" si="213"/>
        <v>185.74499999999517</v>
      </c>
      <c r="F734" s="59">
        <f t="shared" si="219"/>
        <v>0.50000000000000033</v>
      </c>
      <c r="G734" s="59">
        <f t="shared" si="220"/>
        <v>5.9999999999999147</v>
      </c>
      <c r="H734" s="59">
        <f t="shared" si="221"/>
        <v>2.9999999999999574</v>
      </c>
      <c r="I734" s="59">
        <f t="shared" si="222"/>
        <v>1</v>
      </c>
      <c r="J734" s="60">
        <f t="shared" si="223"/>
        <v>3.4999999999999587</v>
      </c>
      <c r="K734" s="104">
        <f t="shared" si="215"/>
        <v>10.499999999999726</v>
      </c>
      <c r="L734" s="49">
        <f t="shared" si="216"/>
        <v>6.7603217885883438E+43</v>
      </c>
      <c r="M734" s="46">
        <f t="shared" si="217"/>
        <v>145.60000000000008</v>
      </c>
      <c r="N734" s="50">
        <v>728</v>
      </c>
      <c r="Q734" s="51"/>
      <c r="R734" s="62"/>
      <c r="S734" s="70"/>
    </row>
    <row r="735" spans="1:19">
      <c r="A735" s="46">
        <v>8192</v>
      </c>
      <c r="B735" s="46">
        <f t="shared" si="214"/>
        <v>24.3</v>
      </c>
      <c r="C735" s="83">
        <f t="shared" si="218"/>
        <v>17.690000000000001</v>
      </c>
      <c r="D735" s="87"/>
      <c r="E735" s="47">
        <f t="shared" si="213"/>
        <v>185.74499999999517</v>
      </c>
      <c r="F735" s="59">
        <f t="shared" si="219"/>
        <v>0.50000000000000033</v>
      </c>
      <c r="G735" s="59">
        <f t="shared" si="220"/>
        <v>5.9999999999999147</v>
      </c>
      <c r="H735" s="59">
        <f t="shared" si="221"/>
        <v>2.9999999999999574</v>
      </c>
      <c r="I735" s="59">
        <f t="shared" si="222"/>
        <v>1</v>
      </c>
      <c r="J735" s="60">
        <f t="shared" si="223"/>
        <v>3.4999999999999587</v>
      </c>
      <c r="K735" s="104">
        <f t="shared" si="215"/>
        <v>10.499999999999726</v>
      </c>
      <c r="L735" s="49">
        <f t="shared" si="216"/>
        <v>7.7655705178020471E+43</v>
      </c>
      <c r="M735" s="46">
        <f t="shared" si="217"/>
        <v>145.80000000000007</v>
      </c>
      <c r="N735" s="50">
        <v>729</v>
      </c>
      <c r="Q735" s="51"/>
      <c r="R735" s="62"/>
      <c r="S735" s="70"/>
    </row>
    <row r="736" spans="1:19">
      <c r="A736" s="46">
        <v>8192</v>
      </c>
      <c r="B736" s="46">
        <f t="shared" si="214"/>
        <v>24.333333333333332</v>
      </c>
      <c r="C736" s="83">
        <f t="shared" si="218"/>
        <v>17.690000000000001</v>
      </c>
      <c r="D736" s="87"/>
      <c r="E736" s="47">
        <f t="shared" si="213"/>
        <v>185.74499999999517</v>
      </c>
      <c r="F736" s="59">
        <f t="shared" si="219"/>
        <v>0.50000000000000033</v>
      </c>
      <c r="G736" s="59">
        <f t="shared" si="220"/>
        <v>5.9999999999999147</v>
      </c>
      <c r="H736" s="59">
        <f t="shared" si="221"/>
        <v>2.9999999999999574</v>
      </c>
      <c r="I736" s="59">
        <f t="shared" si="222"/>
        <v>1</v>
      </c>
      <c r="J736" s="60">
        <f t="shared" si="223"/>
        <v>3.4999999999999587</v>
      </c>
      <c r="K736" s="104">
        <f t="shared" si="215"/>
        <v>10.499999999999726</v>
      </c>
      <c r="L736" s="49">
        <f t="shared" si="216"/>
        <v>8.920298079412683E+43</v>
      </c>
      <c r="M736" s="46">
        <f t="shared" si="217"/>
        <v>146.00000000000006</v>
      </c>
      <c r="N736" s="50">
        <v>730</v>
      </c>
      <c r="Q736" s="51"/>
      <c r="R736" s="62"/>
      <c r="S736" s="70"/>
    </row>
    <row r="737" spans="1:19">
      <c r="A737" s="46">
        <v>8192</v>
      </c>
      <c r="B737" s="46">
        <f t="shared" si="214"/>
        <v>24.366666666666667</v>
      </c>
      <c r="C737" s="83">
        <f t="shared" si="218"/>
        <v>17.690000000000001</v>
      </c>
      <c r="D737" s="87"/>
      <c r="E737" s="47">
        <f t="shared" si="213"/>
        <v>185.74499999999517</v>
      </c>
      <c r="F737" s="59">
        <f t="shared" si="219"/>
        <v>0.50000000000000033</v>
      </c>
      <c r="G737" s="59">
        <f t="shared" si="220"/>
        <v>5.9999999999999147</v>
      </c>
      <c r="H737" s="59">
        <f t="shared" si="221"/>
        <v>2.9999999999999574</v>
      </c>
      <c r="I737" s="59">
        <f t="shared" si="222"/>
        <v>1</v>
      </c>
      <c r="J737" s="60">
        <f t="shared" si="223"/>
        <v>3.4999999999999587</v>
      </c>
      <c r="K737" s="104">
        <f t="shared" si="215"/>
        <v>10.499999999999726</v>
      </c>
      <c r="L737" s="49">
        <f t="shared" si="216"/>
        <v>1.0246731729904559E+44</v>
      </c>
      <c r="M737" s="46">
        <f t="shared" si="217"/>
        <v>146.20000000000007</v>
      </c>
      <c r="N737" s="50">
        <v>731</v>
      </c>
      <c r="Q737" s="51"/>
      <c r="R737" s="62"/>
      <c r="S737" s="70"/>
    </row>
    <row r="738" spans="1:19">
      <c r="A738" s="46">
        <v>8192</v>
      </c>
      <c r="B738" s="46">
        <f t="shared" si="214"/>
        <v>24.4</v>
      </c>
      <c r="C738" s="83">
        <f t="shared" si="218"/>
        <v>17.690000000000001</v>
      </c>
      <c r="D738" s="87"/>
      <c r="E738" s="47">
        <f t="shared" si="213"/>
        <v>185.74499999999517</v>
      </c>
      <c r="F738" s="59">
        <f t="shared" si="219"/>
        <v>0.50000000000000033</v>
      </c>
      <c r="G738" s="59">
        <f t="shared" si="220"/>
        <v>5.9999999999999147</v>
      </c>
      <c r="H738" s="59">
        <f t="shared" si="221"/>
        <v>2.9999999999999574</v>
      </c>
      <c r="I738" s="59">
        <f t="shared" si="222"/>
        <v>1</v>
      </c>
      <c r="J738" s="60">
        <f t="shared" si="223"/>
        <v>3.4999999999999587</v>
      </c>
      <c r="K738" s="104">
        <f t="shared" si="215"/>
        <v>10.499999999999726</v>
      </c>
      <c r="L738" s="49">
        <f t="shared" si="216"/>
        <v>1.1770403882237292E+44</v>
      </c>
      <c r="M738" s="46">
        <f t="shared" si="217"/>
        <v>146.40000000000006</v>
      </c>
      <c r="N738" s="50">
        <v>732</v>
      </c>
      <c r="Q738" s="51"/>
      <c r="R738" s="62"/>
      <c r="S738" s="70"/>
    </row>
    <row r="739" spans="1:19">
      <c r="A739" s="46">
        <v>8192</v>
      </c>
      <c r="B739" s="46">
        <f t="shared" si="214"/>
        <v>24.433333333333334</v>
      </c>
      <c r="C739" s="83">
        <f t="shared" si="218"/>
        <v>17.690000000000001</v>
      </c>
      <c r="D739" s="87"/>
      <c r="E739" s="47">
        <f t="shared" si="213"/>
        <v>185.74499999999517</v>
      </c>
      <c r="F739" s="59">
        <f t="shared" si="219"/>
        <v>0.50000000000000033</v>
      </c>
      <c r="G739" s="59">
        <f t="shared" si="220"/>
        <v>5.9999999999999147</v>
      </c>
      <c r="H739" s="59">
        <f t="shared" si="221"/>
        <v>2.9999999999999574</v>
      </c>
      <c r="I739" s="59">
        <f t="shared" si="222"/>
        <v>1</v>
      </c>
      <c r="J739" s="60">
        <f t="shared" si="223"/>
        <v>3.4999999999999587</v>
      </c>
      <c r="K739" s="104">
        <f t="shared" si="215"/>
        <v>10.499999999999726</v>
      </c>
      <c r="L739" s="49">
        <f t="shared" si="216"/>
        <v>1.3520643577176693E+44</v>
      </c>
      <c r="M739" s="46">
        <f t="shared" si="217"/>
        <v>146.60000000000008</v>
      </c>
      <c r="N739" s="50">
        <v>733</v>
      </c>
      <c r="Q739" s="51"/>
      <c r="R739" s="62"/>
      <c r="S739" s="70"/>
    </row>
    <row r="740" spans="1:19">
      <c r="A740" s="46">
        <v>8192</v>
      </c>
      <c r="B740" s="46">
        <f t="shared" si="214"/>
        <v>24.466666666666665</v>
      </c>
      <c r="C740" s="83">
        <f t="shared" si="218"/>
        <v>17.690000000000001</v>
      </c>
      <c r="D740" s="87"/>
      <c r="E740" s="47">
        <f t="shared" si="213"/>
        <v>185.74499999999517</v>
      </c>
      <c r="F740" s="59">
        <f t="shared" si="219"/>
        <v>0.50000000000000033</v>
      </c>
      <c r="G740" s="59">
        <f t="shared" si="220"/>
        <v>5.9999999999999147</v>
      </c>
      <c r="H740" s="59">
        <f t="shared" si="221"/>
        <v>2.9999999999999574</v>
      </c>
      <c r="I740" s="59">
        <f t="shared" si="222"/>
        <v>1</v>
      </c>
      <c r="J740" s="60">
        <f t="shared" si="223"/>
        <v>3.4999999999999587</v>
      </c>
      <c r="K740" s="104">
        <f t="shared" si="215"/>
        <v>10.499999999999726</v>
      </c>
      <c r="L740" s="49">
        <f t="shared" si="216"/>
        <v>1.5531141035604094E+44</v>
      </c>
      <c r="M740" s="46">
        <f t="shared" si="217"/>
        <v>146.80000000000007</v>
      </c>
      <c r="N740" s="50">
        <v>734</v>
      </c>
      <c r="Q740" s="51"/>
      <c r="R740" s="62"/>
      <c r="S740" s="70"/>
    </row>
    <row r="741" spans="1:19">
      <c r="A741" s="46">
        <v>8192</v>
      </c>
      <c r="B741" s="46">
        <f t="shared" si="214"/>
        <v>24.5</v>
      </c>
      <c r="C741" s="83">
        <f t="shared" si="218"/>
        <v>17.690000000000001</v>
      </c>
      <c r="D741" s="87"/>
      <c r="E741" s="47">
        <f t="shared" si="213"/>
        <v>185.74499999999517</v>
      </c>
      <c r="F741" s="59">
        <f t="shared" si="219"/>
        <v>0.50000000000000033</v>
      </c>
      <c r="G741" s="59">
        <f t="shared" si="220"/>
        <v>5.9999999999999147</v>
      </c>
      <c r="H741" s="59">
        <f t="shared" si="221"/>
        <v>2.9999999999999574</v>
      </c>
      <c r="I741" s="59">
        <f t="shared" si="222"/>
        <v>1</v>
      </c>
      <c r="J741" s="60">
        <f t="shared" si="223"/>
        <v>3.4999999999999587</v>
      </c>
      <c r="K741" s="104">
        <f t="shared" si="215"/>
        <v>10.499999999999726</v>
      </c>
      <c r="L741" s="49">
        <f t="shared" si="216"/>
        <v>1.7840596158825374E+44</v>
      </c>
      <c r="M741" s="46">
        <f t="shared" si="217"/>
        <v>147.00000000000009</v>
      </c>
      <c r="N741" s="50">
        <v>735</v>
      </c>
      <c r="Q741" s="51"/>
      <c r="R741" s="62"/>
      <c r="S741" s="70"/>
    </row>
    <row r="742" spans="1:19">
      <c r="A742" s="46">
        <v>8192</v>
      </c>
      <c r="B742" s="46">
        <f t="shared" si="214"/>
        <v>24.533333333333335</v>
      </c>
      <c r="C742" s="83">
        <f t="shared" si="218"/>
        <v>17.690000000000001</v>
      </c>
      <c r="D742" s="87"/>
      <c r="E742" s="47">
        <f t="shared" si="213"/>
        <v>185.74499999999517</v>
      </c>
      <c r="F742" s="59">
        <f t="shared" si="219"/>
        <v>0.50000000000000033</v>
      </c>
      <c r="G742" s="59">
        <f t="shared" si="220"/>
        <v>5.9999999999999147</v>
      </c>
      <c r="H742" s="59">
        <f t="shared" si="221"/>
        <v>2.9999999999999574</v>
      </c>
      <c r="I742" s="59">
        <f t="shared" si="222"/>
        <v>1</v>
      </c>
      <c r="J742" s="60">
        <f t="shared" si="223"/>
        <v>3.4999999999999587</v>
      </c>
      <c r="K742" s="104">
        <f t="shared" si="215"/>
        <v>10.499999999999726</v>
      </c>
      <c r="L742" s="49">
        <f t="shared" si="216"/>
        <v>2.0493463459809131E+44</v>
      </c>
      <c r="M742" s="46">
        <f t="shared" si="217"/>
        <v>147.20000000000007</v>
      </c>
      <c r="N742" s="50">
        <v>736</v>
      </c>
      <c r="Q742" s="51"/>
      <c r="R742" s="62"/>
      <c r="S742" s="70"/>
    </row>
    <row r="743" spans="1:19">
      <c r="A743" s="46">
        <v>8192</v>
      </c>
      <c r="B743" s="46">
        <f t="shared" si="214"/>
        <v>24.566666666666666</v>
      </c>
      <c r="C743" s="83">
        <f t="shared" si="218"/>
        <v>17.690000000000001</v>
      </c>
      <c r="D743" s="87"/>
      <c r="E743" s="47">
        <f t="shared" si="213"/>
        <v>185.74499999999517</v>
      </c>
      <c r="F743" s="59">
        <f t="shared" si="219"/>
        <v>0.50000000000000033</v>
      </c>
      <c r="G743" s="59">
        <f t="shared" si="220"/>
        <v>5.9999999999999147</v>
      </c>
      <c r="H743" s="59">
        <f t="shared" si="221"/>
        <v>2.9999999999999574</v>
      </c>
      <c r="I743" s="59">
        <f t="shared" si="222"/>
        <v>1</v>
      </c>
      <c r="J743" s="60">
        <f t="shared" si="223"/>
        <v>3.4999999999999587</v>
      </c>
      <c r="K743" s="104">
        <f t="shared" si="215"/>
        <v>10.499999999999726</v>
      </c>
      <c r="L743" s="49">
        <f t="shared" si="216"/>
        <v>2.35408077644746E+44</v>
      </c>
      <c r="M743" s="46">
        <f t="shared" si="217"/>
        <v>147.40000000000009</v>
      </c>
      <c r="N743" s="50">
        <v>737</v>
      </c>
      <c r="Q743" s="51"/>
      <c r="R743" s="62"/>
      <c r="S743" s="70"/>
    </row>
    <row r="744" spans="1:19">
      <c r="A744" s="46">
        <v>8192</v>
      </c>
      <c r="B744" s="46">
        <f t="shared" si="214"/>
        <v>24.6</v>
      </c>
      <c r="C744" s="83">
        <f t="shared" si="218"/>
        <v>17.690000000000001</v>
      </c>
      <c r="D744" s="87"/>
      <c r="E744" s="47">
        <f t="shared" si="213"/>
        <v>185.74499999999517</v>
      </c>
      <c r="F744" s="59">
        <f t="shared" si="219"/>
        <v>0.50000000000000033</v>
      </c>
      <c r="G744" s="59">
        <f t="shared" si="220"/>
        <v>5.9999999999999147</v>
      </c>
      <c r="H744" s="59">
        <f t="shared" si="221"/>
        <v>2.9999999999999574</v>
      </c>
      <c r="I744" s="59">
        <f t="shared" si="222"/>
        <v>1</v>
      </c>
      <c r="J744" s="60">
        <f t="shared" si="223"/>
        <v>3.4999999999999587</v>
      </c>
      <c r="K744" s="104">
        <f t="shared" si="215"/>
        <v>10.499999999999726</v>
      </c>
      <c r="L744" s="49">
        <f t="shared" si="216"/>
        <v>2.7041287154353399E+44</v>
      </c>
      <c r="M744" s="46">
        <f t="shared" si="217"/>
        <v>147.60000000000008</v>
      </c>
      <c r="N744" s="50">
        <v>738</v>
      </c>
      <c r="Q744" s="51"/>
      <c r="R744" s="62"/>
      <c r="S744" s="70"/>
    </row>
    <row r="745" spans="1:19">
      <c r="A745" s="46">
        <v>8192</v>
      </c>
      <c r="B745" s="46">
        <f t="shared" si="214"/>
        <v>24.633333333333333</v>
      </c>
      <c r="C745" s="83">
        <f t="shared" si="218"/>
        <v>17.690000000000001</v>
      </c>
      <c r="D745" s="87"/>
      <c r="E745" s="47">
        <f t="shared" si="213"/>
        <v>185.74499999999517</v>
      </c>
      <c r="F745" s="59">
        <f t="shared" si="219"/>
        <v>0.50000000000000033</v>
      </c>
      <c r="G745" s="59">
        <f t="shared" si="220"/>
        <v>5.9999999999999147</v>
      </c>
      <c r="H745" s="59">
        <f t="shared" si="221"/>
        <v>2.9999999999999574</v>
      </c>
      <c r="I745" s="59">
        <f t="shared" si="222"/>
        <v>1</v>
      </c>
      <c r="J745" s="60">
        <f t="shared" si="223"/>
        <v>3.4999999999999587</v>
      </c>
      <c r="K745" s="104">
        <f t="shared" si="215"/>
        <v>10.499999999999726</v>
      </c>
      <c r="L745" s="49">
        <f t="shared" si="216"/>
        <v>3.1062282071208204E+44</v>
      </c>
      <c r="M745" s="46">
        <f t="shared" si="217"/>
        <v>147.8000000000001</v>
      </c>
      <c r="N745" s="50">
        <v>739</v>
      </c>
      <c r="Q745" s="51"/>
      <c r="R745" s="62"/>
      <c r="S745" s="70"/>
    </row>
    <row r="746" spans="1:19">
      <c r="A746" s="46">
        <v>8192</v>
      </c>
      <c r="B746" s="46">
        <f t="shared" si="214"/>
        <v>24.666666666666668</v>
      </c>
      <c r="C746" s="83">
        <f t="shared" si="218"/>
        <v>17.690000000000001</v>
      </c>
      <c r="D746" s="87"/>
      <c r="E746" s="47">
        <f t="shared" si="213"/>
        <v>185.74499999999517</v>
      </c>
      <c r="F746" s="59">
        <f t="shared" si="219"/>
        <v>0.50000000000000033</v>
      </c>
      <c r="G746" s="59">
        <f t="shared" si="220"/>
        <v>5.9999999999999147</v>
      </c>
      <c r="H746" s="59">
        <f t="shared" si="221"/>
        <v>2.9999999999999574</v>
      </c>
      <c r="I746" s="59">
        <f t="shared" si="222"/>
        <v>1</v>
      </c>
      <c r="J746" s="60">
        <f t="shared" si="223"/>
        <v>3.4999999999999587</v>
      </c>
      <c r="K746" s="104">
        <f t="shared" si="215"/>
        <v>10.499999999999726</v>
      </c>
      <c r="L746" s="49">
        <f t="shared" si="216"/>
        <v>3.5681192317650756E+44</v>
      </c>
      <c r="M746" s="46">
        <f t="shared" si="217"/>
        <v>148.00000000000009</v>
      </c>
      <c r="N746" s="50">
        <v>740</v>
      </c>
      <c r="Q746" s="51"/>
      <c r="R746" s="62"/>
      <c r="S746" s="70"/>
    </row>
    <row r="747" spans="1:19">
      <c r="A747" s="46">
        <v>8192</v>
      </c>
      <c r="B747" s="46">
        <f t="shared" si="214"/>
        <v>24.7</v>
      </c>
      <c r="C747" s="83">
        <f t="shared" si="218"/>
        <v>17.690000000000001</v>
      </c>
      <c r="D747" s="87"/>
      <c r="E747" s="47">
        <f t="shared" si="213"/>
        <v>185.74499999999517</v>
      </c>
      <c r="F747" s="59">
        <f t="shared" si="219"/>
        <v>0.50000000000000033</v>
      </c>
      <c r="G747" s="59">
        <f t="shared" si="220"/>
        <v>5.9999999999999147</v>
      </c>
      <c r="H747" s="59">
        <f t="shared" si="221"/>
        <v>2.9999999999999574</v>
      </c>
      <c r="I747" s="59">
        <f t="shared" si="222"/>
        <v>1</v>
      </c>
      <c r="J747" s="60">
        <f t="shared" si="223"/>
        <v>3.4999999999999587</v>
      </c>
      <c r="K747" s="104">
        <f t="shared" si="215"/>
        <v>10.499999999999726</v>
      </c>
      <c r="L747" s="49">
        <f t="shared" si="216"/>
        <v>4.0986926919618269E+44</v>
      </c>
      <c r="M747" s="46">
        <f t="shared" si="217"/>
        <v>148.20000000000007</v>
      </c>
      <c r="N747" s="50">
        <v>741</v>
      </c>
      <c r="Q747" s="51"/>
      <c r="R747" s="62"/>
      <c r="S747" s="70"/>
    </row>
    <row r="748" spans="1:19">
      <c r="A748" s="46">
        <v>8192</v>
      </c>
      <c r="B748" s="46">
        <f t="shared" si="214"/>
        <v>24.733333333333334</v>
      </c>
      <c r="C748" s="83">
        <f t="shared" si="218"/>
        <v>17.690000000000001</v>
      </c>
      <c r="D748" s="87"/>
      <c r="E748" s="47">
        <f t="shared" si="213"/>
        <v>185.74499999999517</v>
      </c>
      <c r="F748" s="59">
        <f t="shared" si="219"/>
        <v>0.50000000000000033</v>
      </c>
      <c r="G748" s="59">
        <f t="shared" si="220"/>
        <v>5.9999999999999147</v>
      </c>
      <c r="H748" s="59">
        <f t="shared" si="221"/>
        <v>2.9999999999999574</v>
      </c>
      <c r="I748" s="59">
        <f t="shared" si="222"/>
        <v>1</v>
      </c>
      <c r="J748" s="60">
        <f t="shared" si="223"/>
        <v>3.4999999999999587</v>
      </c>
      <c r="K748" s="104">
        <f t="shared" si="215"/>
        <v>10.499999999999726</v>
      </c>
      <c r="L748" s="49">
        <f t="shared" si="216"/>
        <v>4.70816155289492E+44</v>
      </c>
      <c r="M748" s="46">
        <f t="shared" si="217"/>
        <v>148.40000000000009</v>
      </c>
      <c r="N748" s="50">
        <v>742</v>
      </c>
      <c r="Q748" s="51"/>
      <c r="R748" s="62"/>
      <c r="S748" s="70"/>
    </row>
    <row r="749" spans="1:19">
      <c r="A749" s="46">
        <v>8192</v>
      </c>
      <c r="B749" s="46">
        <f t="shared" si="214"/>
        <v>24.766666666666666</v>
      </c>
      <c r="C749" s="83">
        <f t="shared" si="218"/>
        <v>17.690000000000001</v>
      </c>
      <c r="D749" s="87"/>
      <c r="E749" s="47">
        <f t="shared" si="213"/>
        <v>185.74499999999517</v>
      </c>
      <c r="F749" s="59">
        <f t="shared" si="219"/>
        <v>0.50000000000000033</v>
      </c>
      <c r="G749" s="59">
        <f t="shared" si="220"/>
        <v>5.9999999999999147</v>
      </c>
      <c r="H749" s="59">
        <f t="shared" si="221"/>
        <v>2.9999999999999574</v>
      </c>
      <c r="I749" s="59">
        <f t="shared" si="222"/>
        <v>1</v>
      </c>
      <c r="J749" s="60">
        <f t="shared" si="223"/>
        <v>3.4999999999999587</v>
      </c>
      <c r="K749" s="104">
        <f t="shared" si="215"/>
        <v>10.499999999999726</v>
      </c>
      <c r="L749" s="49">
        <f t="shared" si="216"/>
        <v>5.4082574308706814E+44</v>
      </c>
      <c r="M749" s="46">
        <f t="shared" si="217"/>
        <v>148.60000000000008</v>
      </c>
      <c r="N749" s="50">
        <v>743</v>
      </c>
      <c r="Q749" s="51"/>
      <c r="R749" s="62"/>
      <c r="S749" s="70"/>
    </row>
    <row r="750" spans="1:19">
      <c r="A750" s="46">
        <v>8192</v>
      </c>
      <c r="B750" s="46">
        <f t="shared" si="214"/>
        <v>24.8</v>
      </c>
      <c r="C750" s="83">
        <f t="shared" si="218"/>
        <v>17.690000000000001</v>
      </c>
      <c r="D750" s="87"/>
      <c r="E750" s="47">
        <f t="shared" si="213"/>
        <v>185.74499999999517</v>
      </c>
      <c r="F750" s="59">
        <f t="shared" si="219"/>
        <v>0.50000000000000033</v>
      </c>
      <c r="G750" s="59">
        <f t="shared" si="220"/>
        <v>5.9999999999999147</v>
      </c>
      <c r="H750" s="59">
        <f t="shared" si="221"/>
        <v>2.9999999999999574</v>
      </c>
      <c r="I750" s="59">
        <f t="shared" si="222"/>
        <v>1</v>
      </c>
      <c r="J750" s="60">
        <f t="shared" si="223"/>
        <v>3.4999999999999587</v>
      </c>
      <c r="K750" s="104">
        <f t="shared" si="215"/>
        <v>10.499999999999726</v>
      </c>
      <c r="L750" s="49">
        <f t="shared" si="216"/>
        <v>6.2124564142416432E+44</v>
      </c>
      <c r="M750" s="46">
        <f t="shared" si="217"/>
        <v>148.8000000000001</v>
      </c>
      <c r="N750" s="50">
        <v>744</v>
      </c>
      <c r="Q750" s="51"/>
      <c r="R750" s="62"/>
      <c r="S750" s="70"/>
    </row>
    <row r="751" spans="1:19">
      <c r="A751" s="46">
        <v>8192</v>
      </c>
      <c r="B751" s="46">
        <f t="shared" si="214"/>
        <v>24.833333333333332</v>
      </c>
      <c r="C751" s="83">
        <f t="shared" si="218"/>
        <v>17.690000000000001</v>
      </c>
      <c r="D751" s="87"/>
      <c r="E751" s="47">
        <f t="shared" si="213"/>
        <v>185.74499999999517</v>
      </c>
      <c r="F751" s="59">
        <f t="shared" si="219"/>
        <v>0.50000000000000033</v>
      </c>
      <c r="G751" s="59">
        <f t="shared" si="220"/>
        <v>5.9999999999999147</v>
      </c>
      <c r="H751" s="59">
        <f t="shared" si="221"/>
        <v>2.9999999999999574</v>
      </c>
      <c r="I751" s="59">
        <f t="shared" si="222"/>
        <v>1</v>
      </c>
      <c r="J751" s="60">
        <f t="shared" si="223"/>
        <v>3.4999999999999587</v>
      </c>
      <c r="K751" s="104">
        <f t="shared" si="215"/>
        <v>10.499999999999726</v>
      </c>
      <c r="L751" s="49">
        <f t="shared" si="216"/>
        <v>7.1362384635301559E+44</v>
      </c>
      <c r="M751" s="46">
        <f t="shared" si="217"/>
        <v>149.00000000000009</v>
      </c>
      <c r="N751" s="50">
        <v>745</v>
      </c>
      <c r="Q751" s="51"/>
      <c r="R751" s="62"/>
      <c r="S751" s="70"/>
    </row>
    <row r="752" spans="1:19">
      <c r="A752" s="46">
        <v>8192</v>
      </c>
      <c r="B752" s="46">
        <f t="shared" si="214"/>
        <v>24.866666666666667</v>
      </c>
      <c r="C752" s="83">
        <f t="shared" si="218"/>
        <v>17.690000000000001</v>
      </c>
      <c r="D752" s="87"/>
      <c r="E752" s="47">
        <f t="shared" si="213"/>
        <v>185.74499999999517</v>
      </c>
      <c r="F752" s="59">
        <f t="shared" si="219"/>
        <v>0.50000000000000033</v>
      </c>
      <c r="G752" s="59">
        <f t="shared" si="220"/>
        <v>5.9999999999999147</v>
      </c>
      <c r="H752" s="59">
        <f t="shared" si="221"/>
        <v>2.9999999999999574</v>
      </c>
      <c r="I752" s="59">
        <f t="shared" si="222"/>
        <v>1</v>
      </c>
      <c r="J752" s="60">
        <f t="shared" si="223"/>
        <v>3.4999999999999587</v>
      </c>
      <c r="K752" s="104">
        <f t="shared" si="215"/>
        <v>10.499999999999726</v>
      </c>
      <c r="L752" s="49">
        <f t="shared" si="216"/>
        <v>8.1973853839236571E+44</v>
      </c>
      <c r="M752" s="46">
        <f t="shared" si="217"/>
        <v>149.20000000000007</v>
      </c>
      <c r="N752" s="50">
        <v>746</v>
      </c>
      <c r="Q752" s="51"/>
      <c r="R752" s="62"/>
      <c r="S752" s="70"/>
    </row>
    <row r="753" spans="1:19">
      <c r="A753" s="46">
        <v>8192</v>
      </c>
      <c r="B753" s="46">
        <f t="shared" si="214"/>
        <v>24.9</v>
      </c>
      <c r="C753" s="83">
        <f t="shared" si="218"/>
        <v>17.690000000000001</v>
      </c>
      <c r="D753" s="87"/>
      <c r="E753" s="47">
        <f t="shared" si="213"/>
        <v>185.74499999999517</v>
      </c>
      <c r="F753" s="59">
        <f t="shared" si="219"/>
        <v>0.50000000000000033</v>
      </c>
      <c r="G753" s="59">
        <f t="shared" si="220"/>
        <v>5.9999999999999147</v>
      </c>
      <c r="H753" s="59">
        <f t="shared" si="221"/>
        <v>2.9999999999999574</v>
      </c>
      <c r="I753" s="59">
        <f t="shared" si="222"/>
        <v>1</v>
      </c>
      <c r="J753" s="60">
        <f t="shared" si="223"/>
        <v>3.4999999999999587</v>
      </c>
      <c r="K753" s="104">
        <f t="shared" si="215"/>
        <v>10.499999999999726</v>
      </c>
      <c r="L753" s="49">
        <f t="shared" si="216"/>
        <v>9.4163231057898448E+44</v>
      </c>
      <c r="M753" s="46">
        <f t="shared" si="217"/>
        <v>149.40000000000009</v>
      </c>
      <c r="N753" s="50">
        <v>747</v>
      </c>
      <c r="Q753" s="51"/>
      <c r="R753" s="62"/>
      <c r="S753" s="70"/>
    </row>
    <row r="754" spans="1:19">
      <c r="A754" s="46">
        <v>8192</v>
      </c>
      <c r="B754" s="46">
        <f t="shared" si="214"/>
        <v>24.933333333333334</v>
      </c>
      <c r="C754" s="83">
        <f t="shared" si="218"/>
        <v>17.690000000000001</v>
      </c>
      <c r="D754" s="87"/>
      <c r="E754" s="47">
        <f t="shared" si="213"/>
        <v>185.74499999999517</v>
      </c>
      <c r="F754" s="59">
        <f t="shared" si="219"/>
        <v>0.50000000000000033</v>
      </c>
      <c r="G754" s="59">
        <f t="shared" si="220"/>
        <v>5.9999999999999147</v>
      </c>
      <c r="H754" s="59">
        <f t="shared" si="221"/>
        <v>2.9999999999999574</v>
      </c>
      <c r="I754" s="59">
        <f t="shared" si="222"/>
        <v>1</v>
      </c>
      <c r="J754" s="60">
        <f t="shared" si="223"/>
        <v>3.4999999999999587</v>
      </c>
      <c r="K754" s="104">
        <f t="shared" si="215"/>
        <v>10.499999999999726</v>
      </c>
      <c r="L754" s="49">
        <f t="shared" si="216"/>
        <v>1.0816514861741367E+45</v>
      </c>
      <c r="M754" s="46">
        <f t="shared" si="217"/>
        <v>149.60000000000008</v>
      </c>
      <c r="N754" s="50">
        <v>748</v>
      </c>
      <c r="Q754" s="51"/>
      <c r="R754" s="62"/>
      <c r="S754" s="70"/>
    </row>
    <row r="755" spans="1:19">
      <c r="A755" s="46">
        <v>8192</v>
      </c>
      <c r="B755" s="46">
        <f t="shared" si="214"/>
        <v>24.966666666666665</v>
      </c>
      <c r="C755" s="83">
        <f t="shared" si="218"/>
        <v>17.690000000000001</v>
      </c>
      <c r="D755" s="87"/>
      <c r="E755" s="47">
        <f t="shared" si="213"/>
        <v>185.74499999999517</v>
      </c>
      <c r="F755" s="59">
        <f t="shared" si="219"/>
        <v>0.50000000000000033</v>
      </c>
      <c r="G755" s="59">
        <f t="shared" si="220"/>
        <v>5.9999999999999147</v>
      </c>
      <c r="H755" s="59">
        <f t="shared" si="221"/>
        <v>2.9999999999999574</v>
      </c>
      <c r="I755" s="59">
        <f t="shared" si="222"/>
        <v>1</v>
      </c>
      <c r="J755" s="60">
        <f t="shared" si="223"/>
        <v>3.4999999999999587</v>
      </c>
      <c r="K755" s="104">
        <f t="shared" si="215"/>
        <v>10.499999999999726</v>
      </c>
      <c r="L755" s="49">
        <f t="shared" si="216"/>
        <v>1.2424912828483288E+45</v>
      </c>
      <c r="M755" s="46">
        <f t="shared" si="217"/>
        <v>149.80000000000007</v>
      </c>
      <c r="N755" s="50">
        <v>749</v>
      </c>
      <c r="Q755" s="51"/>
      <c r="R755" s="62"/>
      <c r="S755" s="70"/>
    </row>
    <row r="756" spans="1:19">
      <c r="A756" s="46">
        <v>8192</v>
      </c>
      <c r="B756" s="46">
        <f t="shared" si="214"/>
        <v>25</v>
      </c>
      <c r="C756" s="83">
        <f t="shared" si="218"/>
        <v>17.690000000000001</v>
      </c>
      <c r="D756" s="87"/>
      <c r="E756" s="47">
        <f t="shared" si="213"/>
        <v>185.74499999999517</v>
      </c>
      <c r="F756" s="59">
        <f t="shared" si="219"/>
        <v>0.50000000000000033</v>
      </c>
      <c r="G756" s="59">
        <f t="shared" si="220"/>
        <v>5.9999999999999147</v>
      </c>
      <c r="H756" s="59">
        <f t="shared" si="221"/>
        <v>2.9999999999999574</v>
      </c>
      <c r="I756" s="59">
        <f t="shared" si="222"/>
        <v>1</v>
      </c>
      <c r="J756" s="60">
        <f t="shared" si="223"/>
        <v>3.4999999999999587</v>
      </c>
      <c r="K756" s="104">
        <f t="shared" si="215"/>
        <v>10.499999999999726</v>
      </c>
      <c r="L756" s="49">
        <f t="shared" si="216"/>
        <v>1.4272476927060312E+45</v>
      </c>
      <c r="M756" s="46">
        <f t="shared" si="217"/>
        <v>150.00000000000009</v>
      </c>
      <c r="N756" s="50">
        <v>750</v>
      </c>
      <c r="Q756" s="51"/>
      <c r="R756" s="62"/>
      <c r="S756" s="70"/>
    </row>
    <row r="757" spans="1:19">
      <c r="A757" s="46">
        <v>8192</v>
      </c>
      <c r="B757" s="46">
        <f t="shared" si="214"/>
        <v>25.033333333333335</v>
      </c>
      <c r="C757" s="83">
        <f t="shared" si="218"/>
        <v>17.690000000000001</v>
      </c>
      <c r="D757" s="87"/>
      <c r="E757" s="47">
        <f t="shared" si="213"/>
        <v>185.74499999999517</v>
      </c>
      <c r="F757" s="59">
        <f t="shared" si="219"/>
        <v>0.50000000000000033</v>
      </c>
      <c r="G757" s="59">
        <f t="shared" si="220"/>
        <v>5.9999999999999147</v>
      </c>
      <c r="H757" s="59">
        <f t="shared" si="221"/>
        <v>2.9999999999999574</v>
      </c>
      <c r="I757" s="59">
        <f t="shared" si="222"/>
        <v>1</v>
      </c>
      <c r="J757" s="60">
        <f t="shared" si="223"/>
        <v>3.4999999999999587</v>
      </c>
      <c r="K757" s="104">
        <f t="shared" si="215"/>
        <v>10.499999999999726</v>
      </c>
      <c r="L757" s="49">
        <f t="shared" si="216"/>
        <v>1.6394770767847317E+45</v>
      </c>
      <c r="M757" s="46">
        <f t="shared" si="217"/>
        <v>150.20000000000007</v>
      </c>
      <c r="N757" s="50">
        <v>751</v>
      </c>
      <c r="Q757" s="51"/>
      <c r="R757" s="62"/>
      <c r="S757" s="70"/>
    </row>
    <row r="758" spans="1:19">
      <c r="A758" s="46">
        <v>8192</v>
      </c>
      <c r="B758" s="46">
        <f t="shared" si="214"/>
        <v>25.066666666666666</v>
      </c>
      <c r="C758" s="83">
        <f t="shared" si="218"/>
        <v>17.690000000000001</v>
      </c>
      <c r="D758" s="87"/>
      <c r="E758" s="47">
        <f t="shared" si="213"/>
        <v>185.74499999999517</v>
      </c>
      <c r="F758" s="59">
        <f t="shared" si="219"/>
        <v>0.50000000000000033</v>
      </c>
      <c r="G758" s="59">
        <f t="shared" si="220"/>
        <v>5.9999999999999147</v>
      </c>
      <c r="H758" s="59">
        <f t="shared" si="221"/>
        <v>2.9999999999999574</v>
      </c>
      <c r="I758" s="59">
        <f t="shared" si="222"/>
        <v>1</v>
      </c>
      <c r="J758" s="60">
        <f t="shared" si="223"/>
        <v>3.4999999999999587</v>
      </c>
      <c r="K758" s="104">
        <f t="shared" si="215"/>
        <v>10.499999999999726</v>
      </c>
      <c r="L758" s="49">
        <f t="shared" si="216"/>
        <v>1.8832646211579696E+45</v>
      </c>
      <c r="M758" s="46">
        <f t="shared" si="217"/>
        <v>150.40000000000009</v>
      </c>
      <c r="N758" s="50">
        <v>752</v>
      </c>
      <c r="Q758" s="51"/>
      <c r="R758" s="62"/>
      <c r="S758" s="70"/>
    </row>
    <row r="759" spans="1:19">
      <c r="A759" s="46">
        <v>8192</v>
      </c>
      <c r="B759" s="46">
        <f t="shared" si="214"/>
        <v>25.1</v>
      </c>
      <c r="C759" s="83">
        <f t="shared" si="218"/>
        <v>17.690000000000001</v>
      </c>
      <c r="D759" s="87"/>
      <c r="E759" s="47">
        <f t="shared" si="213"/>
        <v>185.74499999999517</v>
      </c>
      <c r="F759" s="59">
        <f t="shared" si="219"/>
        <v>0.50000000000000033</v>
      </c>
      <c r="G759" s="59">
        <f t="shared" si="220"/>
        <v>5.9999999999999147</v>
      </c>
      <c r="H759" s="59">
        <f t="shared" si="221"/>
        <v>2.9999999999999574</v>
      </c>
      <c r="I759" s="59">
        <f t="shared" si="222"/>
        <v>1</v>
      </c>
      <c r="J759" s="60">
        <f t="shared" si="223"/>
        <v>3.4999999999999587</v>
      </c>
      <c r="K759" s="104">
        <f t="shared" si="215"/>
        <v>10.499999999999726</v>
      </c>
      <c r="L759" s="49">
        <f t="shared" si="216"/>
        <v>2.1633029723482738E+45</v>
      </c>
      <c r="M759" s="46">
        <f t="shared" si="217"/>
        <v>150.60000000000008</v>
      </c>
      <c r="N759" s="50">
        <v>753</v>
      </c>
      <c r="Q759" s="51"/>
      <c r="R759" s="62"/>
      <c r="S759" s="70"/>
    </row>
    <row r="760" spans="1:19">
      <c r="A760" s="46">
        <v>8192</v>
      </c>
      <c r="B760" s="46">
        <f t="shared" si="214"/>
        <v>25.133333333333333</v>
      </c>
      <c r="C760" s="83">
        <f t="shared" si="218"/>
        <v>17.690000000000001</v>
      </c>
      <c r="D760" s="87"/>
      <c r="E760" s="47">
        <f t="shared" si="213"/>
        <v>185.74499999999517</v>
      </c>
      <c r="F760" s="59">
        <f t="shared" si="219"/>
        <v>0.50000000000000033</v>
      </c>
      <c r="G760" s="59">
        <f t="shared" si="220"/>
        <v>5.9999999999999147</v>
      </c>
      <c r="H760" s="59">
        <f t="shared" si="221"/>
        <v>2.9999999999999574</v>
      </c>
      <c r="I760" s="59">
        <f t="shared" si="222"/>
        <v>1</v>
      </c>
      <c r="J760" s="60">
        <f t="shared" si="223"/>
        <v>3.4999999999999587</v>
      </c>
      <c r="K760" s="104">
        <f t="shared" si="215"/>
        <v>10.499999999999726</v>
      </c>
      <c r="L760" s="49">
        <f t="shared" si="216"/>
        <v>2.4849825656966589E+45</v>
      </c>
      <c r="M760" s="46">
        <f t="shared" si="217"/>
        <v>150.80000000000007</v>
      </c>
      <c r="N760" s="50">
        <v>754</v>
      </c>
      <c r="Q760" s="51"/>
      <c r="R760" s="62"/>
      <c r="S760" s="70"/>
    </row>
    <row r="761" spans="1:19">
      <c r="A761" s="46">
        <v>8192</v>
      </c>
      <c r="B761" s="46">
        <f t="shared" si="214"/>
        <v>25.166666666666668</v>
      </c>
      <c r="C761" s="83">
        <f t="shared" si="218"/>
        <v>17.690000000000001</v>
      </c>
      <c r="D761" s="87"/>
      <c r="E761" s="47">
        <f t="shared" si="213"/>
        <v>185.74499999999517</v>
      </c>
      <c r="F761" s="59">
        <f t="shared" si="219"/>
        <v>0.50000000000000033</v>
      </c>
      <c r="G761" s="59">
        <f t="shared" si="220"/>
        <v>5.9999999999999147</v>
      </c>
      <c r="H761" s="59">
        <f t="shared" si="221"/>
        <v>2.9999999999999574</v>
      </c>
      <c r="I761" s="59">
        <f t="shared" si="222"/>
        <v>1</v>
      </c>
      <c r="J761" s="60">
        <f t="shared" si="223"/>
        <v>3.4999999999999587</v>
      </c>
      <c r="K761" s="104">
        <f t="shared" si="215"/>
        <v>10.499999999999726</v>
      </c>
      <c r="L761" s="49">
        <f t="shared" si="216"/>
        <v>2.8544953854120636E+45</v>
      </c>
      <c r="M761" s="46">
        <f t="shared" si="217"/>
        <v>151.00000000000009</v>
      </c>
      <c r="N761" s="50">
        <v>755</v>
      </c>
      <c r="Q761" s="51"/>
      <c r="R761" s="62"/>
      <c r="S761" s="70"/>
    </row>
    <row r="762" spans="1:19">
      <c r="A762" s="46">
        <v>8192</v>
      </c>
      <c r="B762" s="46">
        <f t="shared" si="214"/>
        <v>25.2</v>
      </c>
      <c r="C762" s="83">
        <f t="shared" si="218"/>
        <v>17.690000000000001</v>
      </c>
      <c r="D762" s="87"/>
      <c r="E762" s="47">
        <f t="shared" si="213"/>
        <v>185.74499999999517</v>
      </c>
      <c r="F762" s="59">
        <f t="shared" si="219"/>
        <v>0.50000000000000033</v>
      </c>
      <c r="G762" s="59">
        <f t="shared" si="220"/>
        <v>5.9999999999999147</v>
      </c>
      <c r="H762" s="59">
        <f t="shared" si="221"/>
        <v>2.9999999999999574</v>
      </c>
      <c r="I762" s="59">
        <f t="shared" si="222"/>
        <v>1</v>
      </c>
      <c r="J762" s="60">
        <f t="shared" si="223"/>
        <v>3.4999999999999587</v>
      </c>
      <c r="K762" s="104">
        <f t="shared" si="215"/>
        <v>10.499999999999726</v>
      </c>
      <c r="L762" s="49">
        <f t="shared" si="216"/>
        <v>3.2789541535694654E+45</v>
      </c>
      <c r="M762" s="46">
        <f t="shared" si="217"/>
        <v>151.20000000000007</v>
      </c>
      <c r="N762" s="50">
        <v>756</v>
      </c>
      <c r="Q762" s="51"/>
      <c r="R762" s="62"/>
      <c r="S762" s="70"/>
    </row>
    <row r="763" spans="1:19">
      <c r="A763" s="46">
        <v>8192</v>
      </c>
      <c r="B763" s="46">
        <f t="shared" si="214"/>
        <v>25.233333333333334</v>
      </c>
      <c r="C763" s="83">
        <f t="shared" si="218"/>
        <v>17.690000000000001</v>
      </c>
      <c r="D763" s="87"/>
      <c r="E763" s="47">
        <f t="shared" si="213"/>
        <v>185.74499999999517</v>
      </c>
      <c r="F763" s="59">
        <f t="shared" si="219"/>
        <v>0.50000000000000033</v>
      </c>
      <c r="G763" s="59">
        <f t="shared" si="220"/>
        <v>5.9999999999999147</v>
      </c>
      <c r="H763" s="59">
        <f t="shared" si="221"/>
        <v>2.9999999999999574</v>
      </c>
      <c r="I763" s="59">
        <f t="shared" si="222"/>
        <v>1</v>
      </c>
      <c r="J763" s="60">
        <f t="shared" si="223"/>
        <v>3.4999999999999587</v>
      </c>
      <c r="K763" s="104">
        <f t="shared" si="215"/>
        <v>10.499999999999726</v>
      </c>
      <c r="L763" s="49">
        <f t="shared" si="216"/>
        <v>3.7665292423159392E+45</v>
      </c>
      <c r="M763" s="46">
        <f t="shared" si="217"/>
        <v>151.40000000000006</v>
      </c>
      <c r="N763" s="50">
        <v>757</v>
      </c>
      <c r="Q763" s="51"/>
      <c r="R763" s="62"/>
      <c r="S763" s="70"/>
    </row>
    <row r="764" spans="1:19">
      <c r="A764" s="46">
        <v>8192</v>
      </c>
      <c r="B764" s="46">
        <f t="shared" si="214"/>
        <v>25.266666666666666</v>
      </c>
      <c r="C764" s="83">
        <f t="shared" si="218"/>
        <v>17.690000000000001</v>
      </c>
      <c r="D764" s="87"/>
      <c r="E764" s="47">
        <f t="shared" si="213"/>
        <v>185.74499999999517</v>
      </c>
      <c r="F764" s="59">
        <f t="shared" si="219"/>
        <v>0.50000000000000033</v>
      </c>
      <c r="G764" s="59">
        <f t="shared" si="220"/>
        <v>5.9999999999999147</v>
      </c>
      <c r="H764" s="59">
        <f t="shared" si="221"/>
        <v>2.9999999999999574</v>
      </c>
      <c r="I764" s="59">
        <f t="shared" si="222"/>
        <v>1</v>
      </c>
      <c r="J764" s="60">
        <f t="shared" si="223"/>
        <v>3.4999999999999587</v>
      </c>
      <c r="K764" s="104">
        <f t="shared" si="215"/>
        <v>10.499999999999726</v>
      </c>
      <c r="L764" s="49">
        <f t="shared" si="216"/>
        <v>4.3266059446965489E+45</v>
      </c>
      <c r="M764" s="46">
        <f t="shared" si="217"/>
        <v>151.60000000000008</v>
      </c>
      <c r="N764" s="50">
        <v>758</v>
      </c>
      <c r="Q764" s="51"/>
      <c r="R764" s="62"/>
      <c r="S764" s="70"/>
    </row>
    <row r="765" spans="1:19">
      <c r="A765" s="46">
        <v>8192</v>
      </c>
      <c r="B765" s="46">
        <f t="shared" si="214"/>
        <v>25.3</v>
      </c>
      <c r="C765" s="83">
        <f t="shared" si="218"/>
        <v>17.690000000000001</v>
      </c>
      <c r="D765" s="87"/>
      <c r="E765" s="47">
        <f t="shared" si="213"/>
        <v>185.74499999999517</v>
      </c>
      <c r="F765" s="59">
        <f t="shared" si="219"/>
        <v>0.50000000000000033</v>
      </c>
      <c r="G765" s="59">
        <f t="shared" si="220"/>
        <v>5.9999999999999147</v>
      </c>
      <c r="H765" s="59">
        <f t="shared" si="221"/>
        <v>2.9999999999999574</v>
      </c>
      <c r="I765" s="59">
        <f t="shared" si="222"/>
        <v>1</v>
      </c>
      <c r="J765" s="60">
        <f t="shared" si="223"/>
        <v>3.4999999999999587</v>
      </c>
      <c r="K765" s="104">
        <f t="shared" si="215"/>
        <v>10.499999999999726</v>
      </c>
      <c r="L765" s="49">
        <f t="shared" si="216"/>
        <v>4.9699651313933203E+45</v>
      </c>
      <c r="M765" s="46">
        <f t="shared" si="217"/>
        <v>151.80000000000007</v>
      </c>
      <c r="N765" s="50">
        <v>759</v>
      </c>
      <c r="Q765" s="51"/>
      <c r="R765" s="62"/>
      <c r="S765" s="70"/>
    </row>
    <row r="766" spans="1:19">
      <c r="A766" s="46">
        <v>8192</v>
      </c>
      <c r="B766" s="46">
        <f t="shared" si="214"/>
        <v>25.333333333333332</v>
      </c>
      <c r="C766" s="83">
        <f t="shared" si="218"/>
        <v>17.690000000000001</v>
      </c>
      <c r="D766" s="87"/>
      <c r="E766" s="47">
        <f t="shared" si="213"/>
        <v>185.74499999999517</v>
      </c>
      <c r="F766" s="59">
        <f t="shared" si="219"/>
        <v>0.50000000000000033</v>
      </c>
      <c r="G766" s="59">
        <f t="shared" si="220"/>
        <v>5.9999999999999147</v>
      </c>
      <c r="H766" s="59">
        <f t="shared" si="221"/>
        <v>2.9999999999999574</v>
      </c>
      <c r="I766" s="59">
        <f t="shared" si="222"/>
        <v>1</v>
      </c>
      <c r="J766" s="60">
        <f t="shared" si="223"/>
        <v>3.4999999999999587</v>
      </c>
      <c r="K766" s="104">
        <f t="shared" si="215"/>
        <v>10.499999999999726</v>
      </c>
      <c r="L766" s="49">
        <f t="shared" si="216"/>
        <v>5.7089907708241298E+45</v>
      </c>
      <c r="M766" s="46">
        <f t="shared" si="217"/>
        <v>152.00000000000009</v>
      </c>
      <c r="N766" s="50">
        <v>760</v>
      </c>
      <c r="Q766" s="51"/>
      <c r="R766" s="62"/>
      <c r="S766" s="70"/>
    </row>
    <row r="767" spans="1:19">
      <c r="A767" s="46">
        <v>8192</v>
      </c>
      <c r="B767" s="46">
        <f t="shared" si="214"/>
        <v>25.366666666666667</v>
      </c>
      <c r="C767" s="83">
        <f t="shared" si="218"/>
        <v>17.690000000000001</v>
      </c>
      <c r="D767" s="87"/>
      <c r="E767" s="47">
        <f t="shared" si="213"/>
        <v>185.74499999999517</v>
      </c>
      <c r="F767" s="59">
        <f t="shared" si="219"/>
        <v>0.50000000000000033</v>
      </c>
      <c r="G767" s="59">
        <f t="shared" si="220"/>
        <v>5.9999999999999147</v>
      </c>
      <c r="H767" s="59">
        <f t="shared" si="221"/>
        <v>2.9999999999999574</v>
      </c>
      <c r="I767" s="59">
        <f t="shared" si="222"/>
        <v>1</v>
      </c>
      <c r="J767" s="60">
        <f t="shared" si="223"/>
        <v>3.4999999999999587</v>
      </c>
      <c r="K767" s="104">
        <f t="shared" si="215"/>
        <v>10.499999999999726</v>
      </c>
      <c r="L767" s="49">
        <f t="shared" si="216"/>
        <v>6.5579083071389345E+45</v>
      </c>
      <c r="M767" s="46">
        <f t="shared" si="217"/>
        <v>152.20000000000007</v>
      </c>
      <c r="N767" s="50">
        <v>761</v>
      </c>
      <c r="Q767" s="51"/>
      <c r="R767" s="62"/>
      <c r="S767" s="70"/>
    </row>
    <row r="768" spans="1:19">
      <c r="A768" s="46">
        <v>8192</v>
      </c>
      <c r="B768" s="46">
        <f t="shared" si="214"/>
        <v>25.4</v>
      </c>
      <c r="C768" s="83">
        <f t="shared" si="218"/>
        <v>17.690000000000001</v>
      </c>
      <c r="D768" s="87"/>
      <c r="E768" s="47">
        <f t="shared" si="213"/>
        <v>185.74499999999517</v>
      </c>
      <c r="F768" s="59">
        <f t="shared" si="219"/>
        <v>0.50000000000000033</v>
      </c>
      <c r="G768" s="59">
        <f t="shared" si="220"/>
        <v>5.9999999999999147</v>
      </c>
      <c r="H768" s="59">
        <f t="shared" si="221"/>
        <v>2.9999999999999574</v>
      </c>
      <c r="I768" s="59">
        <f t="shared" si="222"/>
        <v>1</v>
      </c>
      <c r="J768" s="60">
        <f t="shared" si="223"/>
        <v>3.4999999999999587</v>
      </c>
      <c r="K768" s="104">
        <f t="shared" si="215"/>
        <v>10.499999999999726</v>
      </c>
      <c r="L768" s="49">
        <f t="shared" si="216"/>
        <v>7.5330584846318821E+45</v>
      </c>
      <c r="M768" s="46">
        <f t="shared" si="217"/>
        <v>152.40000000000006</v>
      </c>
      <c r="N768" s="50">
        <v>762</v>
      </c>
      <c r="Q768" s="51"/>
      <c r="R768" s="62"/>
      <c r="S768" s="70"/>
    </row>
    <row r="769" spans="1:19">
      <c r="A769" s="46">
        <v>8192</v>
      </c>
      <c r="B769" s="46">
        <f t="shared" si="214"/>
        <v>25.433333333333334</v>
      </c>
      <c r="C769" s="83">
        <f t="shared" si="218"/>
        <v>17.690000000000001</v>
      </c>
      <c r="D769" s="87"/>
      <c r="E769" s="47">
        <f t="shared" si="213"/>
        <v>185.74499999999517</v>
      </c>
      <c r="F769" s="59">
        <f t="shared" si="219"/>
        <v>0.50000000000000033</v>
      </c>
      <c r="G769" s="59">
        <f t="shared" si="220"/>
        <v>5.9999999999999147</v>
      </c>
      <c r="H769" s="59">
        <f t="shared" si="221"/>
        <v>2.9999999999999574</v>
      </c>
      <c r="I769" s="59">
        <f t="shared" si="222"/>
        <v>1</v>
      </c>
      <c r="J769" s="60">
        <f t="shared" si="223"/>
        <v>3.4999999999999587</v>
      </c>
      <c r="K769" s="104">
        <f t="shared" si="215"/>
        <v>10.499999999999726</v>
      </c>
      <c r="L769" s="49">
        <f t="shared" si="216"/>
        <v>8.6532118893931003E+45</v>
      </c>
      <c r="M769" s="46">
        <f t="shared" si="217"/>
        <v>152.60000000000008</v>
      </c>
      <c r="N769" s="50">
        <v>763</v>
      </c>
      <c r="Q769" s="51"/>
      <c r="R769" s="62"/>
      <c r="S769" s="70"/>
    </row>
    <row r="770" spans="1:19">
      <c r="A770" s="46">
        <v>8192</v>
      </c>
      <c r="B770" s="46">
        <f t="shared" si="214"/>
        <v>25.466666666666665</v>
      </c>
      <c r="C770" s="83">
        <f t="shared" si="218"/>
        <v>17.690000000000001</v>
      </c>
      <c r="D770" s="87"/>
      <c r="E770" s="47">
        <f t="shared" si="213"/>
        <v>185.74499999999517</v>
      </c>
      <c r="F770" s="59">
        <f t="shared" si="219"/>
        <v>0.50000000000000033</v>
      </c>
      <c r="G770" s="59">
        <f t="shared" si="220"/>
        <v>5.9999999999999147</v>
      </c>
      <c r="H770" s="59">
        <f t="shared" si="221"/>
        <v>2.9999999999999574</v>
      </c>
      <c r="I770" s="59">
        <f t="shared" si="222"/>
        <v>1</v>
      </c>
      <c r="J770" s="60">
        <f t="shared" si="223"/>
        <v>3.4999999999999587</v>
      </c>
      <c r="K770" s="104">
        <f t="shared" si="215"/>
        <v>10.499999999999726</v>
      </c>
      <c r="L770" s="49">
        <f t="shared" si="216"/>
        <v>9.9399302627866405E+45</v>
      </c>
      <c r="M770" s="46">
        <f t="shared" si="217"/>
        <v>152.80000000000007</v>
      </c>
      <c r="N770" s="50">
        <v>764</v>
      </c>
      <c r="Q770" s="51"/>
      <c r="R770" s="62"/>
      <c r="S770" s="70"/>
    </row>
    <row r="771" spans="1:19">
      <c r="A771" s="46">
        <v>8192</v>
      </c>
      <c r="B771" s="46">
        <f t="shared" si="214"/>
        <v>25.5</v>
      </c>
      <c r="C771" s="83">
        <f t="shared" si="218"/>
        <v>17.690000000000001</v>
      </c>
      <c r="D771" s="87"/>
      <c r="E771" s="47">
        <f t="shared" si="213"/>
        <v>185.74499999999517</v>
      </c>
      <c r="F771" s="59">
        <f t="shared" si="219"/>
        <v>0.50000000000000033</v>
      </c>
      <c r="G771" s="59">
        <f t="shared" si="220"/>
        <v>5.9999999999999147</v>
      </c>
      <c r="H771" s="59">
        <f t="shared" si="221"/>
        <v>2.9999999999999574</v>
      </c>
      <c r="I771" s="59">
        <f t="shared" si="222"/>
        <v>1</v>
      </c>
      <c r="J771" s="60">
        <f t="shared" si="223"/>
        <v>3.4999999999999587</v>
      </c>
      <c r="K771" s="104">
        <f t="shared" si="215"/>
        <v>10.499999999999726</v>
      </c>
      <c r="L771" s="49">
        <f t="shared" si="216"/>
        <v>1.141798154164826E+46</v>
      </c>
      <c r="M771" s="46">
        <f t="shared" si="217"/>
        <v>153.00000000000009</v>
      </c>
      <c r="N771" s="50">
        <v>765</v>
      </c>
      <c r="Q771" s="51"/>
      <c r="R771" s="62"/>
      <c r="S771" s="70"/>
    </row>
    <row r="772" spans="1:19">
      <c r="A772" s="46">
        <v>8192</v>
      </c>
      <c r="B772" s="46">
        <f t="shared" si="214"/>
        <v>25.533333333333335</v>
      </c>
      <c r="C772" s="83">
        <f t="shared" si="218"/>
        <v>17.690000000000001</v>
      </c>
      <c r="D772" s="87"/>
      <c r="E772" s="47">
        <f t="shared" si="213"/>
        <v>185.74499999999517</v>
      </c>
      <c r="F772" s="59">
        <f t="shared" si="219"/>
        <v>0.50000000000000033</v>
      </c>
      <c r="G772" s="59">
        <f t="shared" si="220"/>
        <v>5.9999999999999147</v>
      </c>
      <c r="H772" s="59">
        <f t="shared" si="221"/>
        <v>2.9999999999999574</v>
      </c>
      <c r="I772" s="59">
        <f t="shared" si="222"/>
        <v>1</v>
      </c>
      <c r="J772" s="60">
        <f t="shared" si="223"/>
        <v>3.4999999999999587</v>
      </c>
      <c r="K772" s="104">
        <f t="shared" si="215"/>
        <v>10.499999999999726</v>
      </c>
      <c r="L772" s="49">
        <f t="shared" si="216"/>
        <v>1.3115816614277869E+46</v>
      </c>
      <c r="M772" s="46">
        <f t="shared" si="217"/>
        <v>153.20000000000007</v>
      </c>
      <c r="N772" s="50">
        <v>766</v>
      </c>
      <c r="Q772" s="51"/>
      <c r="R772" s="62"/>
      <c r="S772" s="70"/>
    </row>
    <row r="773" spans="1:19">
      <c r="A773" s="46">
        <v>8192</v>
      </c>
      <c r="B773" s="46">
        <f t="shared" si="214"/>
        <v>25.566666666666666</v>
      </c>
      <c r="C773" s="83">
        <f t="shared" si="218"/>
        <v>17.690000000000001</v>
      </c>
      <c r="D773" s="87"/>
      <c r="E773" s="47">
        <f t="shared" si="213"/>
        <v>185.74499999999517</v>
      </c>
      <c r="F773" s="59">
        <f t="shared" si="219"/>
        <v>0.50000000000000033</v>
      </c>
      <c r="G773" s="59">
        <f t="shared" si="220"/>
        <v>5.9999999999999147</v>
      </c>
      <c r="H773" s="59">
        <f t="shared" si="221"/>
        <v>2.9999999999999574</v>
      </c>
      <c r="I773" s="59">
        <f t="shared" si="222"/>
        <v>1</v>
      </c>
      <c r="J773" s="60">
        <f t="shared" si="223"/>
        <v>3.4999999999999587</v>
      </c>
      <c r="K773" s="104">
        <f t="shared" si="215"/>
        <v>10.499999999999726</v>
      </c>
      <c r="L773" s="49">
        <f t="shared" si="216"/>
        <v>1.5066116969263772E+46</v>
      </c>
      <c r="M773" s="46">
        <f t="shared" si="217"/>
        <v>153.40000000000006</v>
      </c>
      <c r="N773" s="50">
        <v>767</v>
      </c>
      <c r="Q773" s="51"/>
      <c r="R773" s="62"/>
      <c r="S773" s="70"/>
    </row>
    <row r="774" spans="1:19">
      <c r="A774" s="46">
        <v>8192</v>
      </c>
      <c r="B774" s="46">
        <f t="shared" si="214"/>
        <v>25.6</v>
      </c>
      <c r="C774" s="83">
        <f t="shared" si="218"/>
        <v>17.690000000000001</v>
      </c>
      <c r="D774" s="87"/>
      <c r="E774" s="47">
        <f t="shared" ref="E774:E837" si="224">C774*K774*1</f>
        <v>185.74499999999517</v>
      </c>
      <c r="F774" s="59">
        <f t="shared" si="219"/>
        <v>0.50000000000000033</v>
      </c>
      <c r="G774" s="59">
        <f t="shared" si="220"/>
        <v>5.9999999999999147</v>
      </c>
      <c r="H774" s="59">
        <f t="shared" si="221"/>
        <v>2.9999999999999574</v>
      </c>
      <c r="I774" s="59">
        <f t="shared" si="222"/>
        <v>1</v>
      </c>
      <c r="J774" s="60">
        <f t="shared" si="223"/>
        <v>3.4999999999999587</v>
      </c>
      <c r="K774" s="104">
        <f t="shared" si="215"/>
        <v>10.499999999999726</v>
      </c>
      <c r="L774" s="49">
        <f t="shared" si="216"/>
        <v>1.7306423778786208E+46</v>
      </c>
      <c r="M774" s="46">
        <f t="shared" si="217"/>
        <v>153.60000000000008</v>
      </c>
      <c r="N774" s="50">
        <v>768</v>
      </c>
      <c r="Q774" s="51"/>
      <c r="R774" s="62"/>
      <c r="S774" s="70"/>
    </row>
    <row r="775" spans="1:19">
      <c r="A775" s="46">
        <v>8192</v>
      </c>
      <c r="B775" s="46">
        <f t="shared" ref="B775:B838" si="225">N775/30</f>
        <v>25.633333333333333</v>
      </c>
      <c r="C775" s="83">
        <f t="shared" si="218"/>
        <v>17.690000000000001</v>
      </c>
      <c r="D775" s="87"/>
      <c r="E775" s="47">
        <f t="shared" si="224"/>
        <v>185.74499999999517</v>
      </c>
      <c r="F775" s="59">
        <f t="shared" si="219"/>
        <v>0.50000000000000033</v>
      </c>
      <c r="G775" s="59">
        <f t="shared" si="220"/>
        <v>5.9999999999999147</v>
      </c>
      <c r="H775" s="59">
        <f t="shared" si="221"/>
        <v>2.9999999999999574</v>
      </c>
      <c r="I775" s="59">
        <f t="shared" si="222"/>
        <v>1</v>
      </c>
      <c r="J775" s="60">
        <f t="shared" si="223"/>
        <v>3.4999999999999587</v>
      </c>
      <c r="K775" s="104">
        <f t="shared" ref="K775:K838" si="226">J775*H775*I775</f>
        <v>10.499999999999726</v>
      </c>
      <c r="L775" s="49">
        <f t="shared" ref="L775:L838" si="227">POWER($M$1,N775)</f>
        <v>1.9879860525573289E+46</v>
      </c>
      <c r="M775" s="46">
        <f t="shared" si="217"/>
        <v>153.80000000000007</v>
      </c>
      <c r="N775" s="50">
        <v>769</v>
      </c>
      <c r="Q775" s="51"/>
      <c r="R775" s="62"/>
      <c r="S775" s="70"/>
    </row>
    <row r="776" spans="1:19">
      <c r="A776" s="46">
        <v>8192</v>
      </c>
      <c r="B776" s="46">
        <f t="shared" si="225"/>
        <v>25.666666666666668</v>
      </c>
      <c r="C776" s="83">
        <f t="shared" si="218"/>
        <v>17.690000000000001</v>
      </c>
      <c r="D776" s="87"/>
      <c r="E776" s="47">
        <f t="shared" si="224"/>
        <v>185.74499999999517</v>
      </c>
      <c r="F776" s="59">
        <f t="shared" si="219"/>
        <v>0.50000000000000033</v>
      </c>
      <c r="G776" s="59">
        <f t="shared" si="220"/>
        <v>5.9999999999999147</v>
      </c>
      <c r="H776" s="59">
        <f t="shared" si="221"/>
        <v>2.9999999999999574</v>
      </c>
      <c r="I776" s="59">
        <f t="shared" si="222"/>
        <v>1</v>
      </c>
      <c r="J776" s="60">
        <f t="shared" si="223"/>
        <v>3.4999999999999587</v>
      </c>
      <c r="K776" s="104">
        <f t="shared" si="226"/>
        <v>10.499999999999726</v>
      </c>
      <c r="L776" s="49">
        <f t="shared" si="227"/>
        <v>2.2835963083296529E+46</v>
      </c>
      <c r="M776" s="46">
        <f t="shared" ref="M776:M839" si="228">LOG(L776,2)</f>
        <v>154.00000000000006</v>
      </c>
      <c r="N776" s="50">
        <v>770</v>
      </c>
      <c r="Q776" s="51"/>
      <c r="R776" s="62"/>
      <c r="S776" s="70"/>
    </row>
    <row r="777" spans="1:19">
      <c r="A777" s="46">
        <v>8192</v>
      </c>
      <c r="B777" s="46">
        <f t="shared" si="225"/>
        <v>25.7</v>
      </c>
      <c r="C777" s="83">
        <f t="shared" si="218"/>
        <v>17.690000000000001</v>
      </c>
      <c r="D777" s="87"/>
      <c r="E777" s="47">
        <f t="shared" si="224"/>
        <v>185.74499999999517</v>
      </c>
      <c r="F777" s="59">
        <f t="shared" si="219"/>
        <v>0.50000000000000033</v>
      </c>
      <c r="G777" s="59">
        <f t="shared" si="220"/>
        <v>5.9999999999999147</v>
      </c>
      <c r="H777" s="59">
        <f t="shared" si="221"/>
        <v>2.9999999999999574</v>
      </c>
      <c r="I777" s="59">
        <f t="shared" si="222"/>
        <v>1</v>
      </c>
      <c r="J777" s="60">
        <f t="shared" si="223"/>
        <v>3.4999999999999587</v>
      </c>
      <c r="K777" s="104">
        <f t="shared" si="226"/>
        <v>10.499999999999726</v>
      </c>
      <c r="L777" s="49">
        <f t="shared" si="227"/>
        <v>2.6231633228555748E+46</v>
      </c>
      <c r="M777" s="46">
        <f t="shared" si="228"/>
        <v>154.20000000000007</v>
      </c>
      <c r="N777" s="50">
        <v>771</v>
      </c>
      <c r="Q777" s="51"/>
      <c r="R777" s="62"/>
      <c r="S777" s="70"/>
    </row>
    <row r="778" spans="1:19">
      <c r="A778" s="46">
        <v>8192</v>
      </c>
      <c r="B778" s="46">
        <f t="shared" si="225"/>
        <v>25.733333333333334</v>
      </c>
      <c r="C778" s="83">
        <f t="shared" si="218"/>
        <v>17.690000000000001</v>
      </c>
      <c r="D778" s="87"/>
      <c r="E778" s="47">
        <f t="shared" si="224"/>
        <v>185.74499999999517</v>
      </c>
      <c r="F778" s="59">
        <f t="shared" si="219"/>
        <v>0.50000000000000033</v>
      </c>
      <c r="G778" s="59">
        <f t="shared" si="220"/>
        <v>5.9999999999999147</v>
      </c>
      <c r="H778" s="59">
        <f t="shared" si="221"/>
        <v>2.9999999999999574</v>
      </c>
      <c r="I778" s="59">
        <f t="shared" si="222"/>
        <v>1</v>
      </c>
      <c r="J778" s="60">
        <f t="shared" si="223"/>
        <v>3.4999999999999587</v>
      </c>
      <c r="K778" s="104">
        <f t="shared" si="226"/>
        <v>10.499999999999726</v>
      </c>
      <c r="L778" s="49">
        <f t="shared" si="227"/>
        <v>3.0132233938527549E+46</v>
      </c>
      <c r="M778" s="46">
        <f t="shared" si="228"/>
        <v>154.40000000000006</v>
      </c>
      <c r="N778" s="50">
        <v>772</v>
      </c>
      <c r="Q778" s="51"/>
      <c r="R778" s="62"/>
      <c r="S778" s="70"/>
    </row>
    <row r="779" spans="1:19">
      <c r="A779" s="46">
        <v>8192</v>
      </c>
      <c r="B779" s="46">
        <f t="shared" si="225"/>
        <v>25.766666666666666</v>
      </c>
      <c r="C779" s="83">
        <f t="shared" si="218"/>
        <v>17.690000000000001</v>
      </c>
      <c r="D779" s="87"/>
      <c r="E779" s="47">
        <f t="shared" si="224"/>
        <v>185.74499999999517</v>
      </c>
      <c r="F779" s="59">
        <f t="shared" si="219"/>
        <v>0.50000000000000033</v>
      </c>
      <c r="G779" s="59">
        <f t="shared" si="220"/>
        <v>5.9999999999999147</v>
      </c>
      <c r="H779" s="59">
        <f t="shared" si="221"/>
        <v>2.9999999999999574</v>
      </c>
      <c r="I779" s="59">
        <f t="shared" si="222"/>
        <v>1</v>
      </c>
      <c r="J779" s="60">
        <f t="shared" si="223"/>
        <v>3.4999999999999587</v>
      </c>
      <c r="K779" s="104">
        <f t="shared" si="226"/>
        <v>10.499999999999726</v>
      </c>
      <c r="L779" s="49">
        <f t="shared" si="227"/>
        <v>3.4612847557572422E+46</v>
      </c>
      <c r="M779" s="46">
        <f t="shared" si="228"/>
        <v>154.60000000000008</v>
      </c>
      <c r="N779" s="50">
        <v>773</v>
      </c>
      <c r="Q779" s="51"/>
      <c r="R779" s="62"/>
      <c r="S779" s="70"/>
    </row>
    <row r="780" spans="1:19">
      <c r="A780" s="46">
        <v>8192</v>
      </c>
      <c r="B780" s="46">
        <f t="shared" si="225"/>
        <v>25.8</v>
      </c>
      <c r="C780" s="83">
        <f t="shared" si="218"/>
        <v>17.690000000000001</v>
      </c>
      <c r="D780" s="87"/>
      <c r="E780" s="47">
        <f t="shared" si="224"/>
        <v>185.74499999999517</v>
      </c>
      <c r="F780" s="59">
        <f t="shared" si="219"/>
        <v>0.50000000000000033</v>
      </c>
      <c r="G780" s="59">
        <f t="shared" si="220"/>
        <v>5.9999999999999147</v>
      </c>
      <c r="H780" s="59">
        <f t="shared" si="221"/>
        <v>2.9999999999999574</v>
      </c>
      <c r="I780" s="59">
        <f t="shared" si="222"/>
        <v>1</v>
      </c>
      <c r="J780" s="60">
        <f t="shared" si="223"/>
        <v>3.4999999999999587</v>
      </c>
      <c r="K780" s="104">
        <f t="shared" si="226"/>
        <v>10.499999999999726</v>
      </c>
      <c r="L780" s="49">
        <f t="shared" si="227"/>
        <v>3.9759721051146582E+46</v>
      </c>
      <c r="M780" s="46">
        <f t="shared" si="228"/>
        <v>154.80000000000007</v>
      </c>
      <c r="N780" s="50">
        <v>774</v>
      </c>
      <c r="Q780" s="51"/>
      <c r="R780" s="62"/>
      <c r="S780" s="70"/>
    </row>
    <row r="781" spans="1:19">
      <c r="A781" s="46">
        <v>8192</v>
      </c>
      <c r="B781" s="46">
        <f t="shared" si="225"/>
        <v>25.833333333333332</v>
      </c>
      <c r="C781" s="83">
        <f t="shared" si="218"/>
        <v>17.690000000000001</v>
      </c>
      <c r="D781" s="87"/>
      <c r="E781" s="47">
        <f t="shared" si="224"/>
        <v>185.74499999999517</v>
      </c>
      <c r="F781" s="59">
        <f t="shared" si="219"/>
        <v>0.50000000000000033</v>
      </c>
      <c r="G781" s="59">
        <f t="shared" si="220"/>
        <v>5.9999999999999147</v>
      </c>
      <c r="H781" s="59">
        <f t="shared" si="221"/>
        <v>2.9999999999999574</v>
      </c>
      <c r="I781" s="59">
        <f t="shared" si="222"/>
        <v>1</v>
      </c>
      <c r="J781" s="60">
        <f t="shared" si="223"/>
        <v>3.4999999999999587</v>
      </c>
      <c r="K781" s="104">
        <f t="shared" si="226"/>
        <v>10.499999999999726</v>
      </c>
      <c r="L781" s="49">
        <f t="shared" si="227"/>
        <v>4.5671926166593079E+46</v>
      </c>
      <c r="M781" s="46">
        <f t="shared" si="228"/>
        <v>155.00000000000009</v>
      </c>
      <c r="N781" s="50">
        <v>775</v>
      </c>
      <c r="Q781" s="51"/>
      <c r="R781" s="62"/>
      <c r="S781" s="70"/>
    </row>
    <row r="782" spans="1:19">
      <c r="A782" s="46">
        <v>8192</v>
      </c>
      <c r="B782" s="46">
        <f t="shared" si="225"/>
        <v>25.866666666666667</v>
      </c>
      <c r="C782" s="83">
        <f t="shared" si="218"/>
        <v>17.690000000000001</v>
      </c>
      <c r="D782" s="87"/>
      <c r="E782" s="47">
        <f t="shared" si="224"/>
        <v>185.74499999999517</v>
      </c>
      <c r="F782" s="59">
        <f t="shared" si="219"/>
        <v>0.50000000000000033</v>
      </c>
      <c r="G782" s="59">
        <f t="shared" si="220"/>
        <v>5.9999999999999147</v>
      </c>
      <c r="H782" s="59">
        <f t="shared" si="221"/>
        <v>2.9999999999999574</v>
      </c>
      <c r="I782" s="59">
        <f t="shared" si="222"/>
        <v>1</v>
      </c>
      <c r="J782" s="60">
        <f t="shared" si="223"/>
        <v>3.4999999999999587</v>
      </c>
      <c r="K782" s="104">
        <f t="shared" si="226"/>
        <v>10.499999999999726</v>
      </c>
      <c r="L782" s="49">
        <f t="shared" si="227"/>
        <v>5.2463266457111507E+46</v>
      </c>
      <c r="M782" s="46">
        <f t="shared" si="228"/>
        <v>155.20000000000007</v>
      </c>
      <c r="N782" s="50">
        <v>776</v>
      </c>
      <c r="Q782" s="51"/>
      <c r="R782" s="62"/>
      <c r="S782" s="70"/>
    </row>
    <row r="783" spans="1:19">
      <c r="A783" s="46">
        <v>8192</v>
      </c>
      <c r="B783" s="46">
        <f t="shared" si="225"/>
        <v>25.9</v>
      </c>
      <c r="C783" s="83">
        <f t="shared" si="218"/>
        <v>17.690000000000001</v>
      </c>
      <c r="D783" s="87"/>
      <c r="E783" s="47">
        <f t="shared" si="224"/>
        <v>185.74499999999517</v>
      </c>
      <c r="F783" s="59">
        <f t="shared" si="219"/>
        <v>0.50000000000000033</v>
      </c>
      <c r="G783" s="59">
        <f t="shared" si="220"/>
        <v>5.9999999999999147</v>
      </c>
      <c r="H783" s="59">
        <f t="shared" si="221"/>
        <v>2.9999999999999574</v>
      </c>
      <c r="I783" s="59">
        <f t="shared" si="222"/>
        <v>1</v>
      </c>
      <c r="J783" s="60">
        <f t="shared" si="223"/>
        <v>3.4999999999999587</v>
      </c>
      <c r="K783" s="104">
        <f t="shared" si="226"/>
        <v>10.499999999999726</v>
      </c>
      <c r="L783" s="49">
        <f t="shared" si="227"/>
        <v>6.0264467877055128E+46</v>
      </c>
      <c r="M783" s="46">
        <f t="shared" si="228"/>
        <v>155.40000000000009</v>
      </c>
      <c r="N783" s="50">
        <v>777</v>
      </c>
      <c r="Q783" s="51"/>
      <c r="R783" s="62"/>
      <c r="S783" s="70"/>
    </row>
    <row r="784" spans="1:19">
      <c r="A784" s="46">
        <v>8192</v>
      </c>
      <c r="B784" s="46">
        <f t="shared" si="225"/>
        <v>25.933333333333334</v>
      </c>
      <c r="C784" s="83">
        <f t="shared" si="218"/>
        <v>17.690000000000001</v>
      </c>
      <c r="D784" s="87"/>
      <c r="E784" s="47">
        <f t="shared" si="224"/>
        <v>185.74499999999517</v>
      </c>
      <c r="F784" s="59">
        <f t="shared" si="219"/>
        <v>0.50000000000000033</v>
      </c>
      <c r="G784" s="59">
        <f t="shared" si="220"/>
        <v>5.9999999999999147</v>
      </c>
      <c r="H784" s="59">
        <f t="shared" si="221"/>
        <v>2.9999999999999574</v>
      </c>
      <c r="I784" s="59">
        <f t="shared" si="222"/>
        <v>1</v>
      </c>
      <c r="J784" s="60">
        <f t="shared" si="223"/>
        <v>3.4999999999999587</v>
      </c>
      <c r="K784" s="104">
        <f t="shared" si="226"/>
        <v>10.499999999999726</v>
      </c>
      <c r="L784" s="49">
        <f t="shared" si="227"/>
        <v>6.9225695115144874E+46</v>
      </c>
      <c r="M784" s="46">
        <f t="shared" si="228"/>
        <v>155.60000000000008</v>
      </c>
      <c r="N784" s="50">
        <v>778</v>
      </c>
      <c r="Q784" s="51"/>
      <c r="R784" s="62"/>
      <c r="S784" s="70"/>
    </row>
    <row r="785" spans="1:19">
      <c r="A785" s="46">
        <v>8192</v>
      </c>
      <c r="B785" s="46">
        <f t="shared" si="225"/>
        <v>25.966666666666665</v>
      </c>
      <c r="C785" s="83">
        <f t="shared" si="218"/>
        <v>17.690000000000001</v>
      </c>
      <c r="D785" s="87"/>
      <c r="E785" s="47">
        <f t="shared" si="224"/>
        <v>185.74499999999517</v>
      </c>
      <c r="F785" s="59">
        <f t="shared" si="219"/>
        <v>0.50000000000000033</v>
      </c>
      <c r="G785" s="59">
        <f t="shared" si="220"/>
        <v>5.9999999999999147</v>
      </c>
      <c r="H785" s="59">
        <f t="shared" si="221"/>
        <v>2.9999999999999574</v>
      </c>
      <c r="I785" s="59">
        <f t="shared" si="222"/>
        <v>1</v>
      </c>
      <c r="J785" s="60">
        <f t="shared" si="223"/>
        <v>3.4999999999999587</v>
      </c>
      <c r="K785" s="104">
        <f t="shared" si="226"/>
        <v>10.499999999999726</v>
      </c>
      <c r="L785" s="49">
        <f t="shared" si="227"/>
        <v>7.9519442102293205E+46</v>
      </c>
      <c r="M785" s="46">
        <f t="shared" si="228"/>
        <v>155.8000000000001</v>
      </c>
      <c r="N785" s="50">
        <v>779</v>
      </c>
      <c r="Q785" s="51"/>
      <c r="R785" s="62"/>
      <c r="S785" s="70"/>
    </row>
    <row r="786" spans="1:19">
      <c r="A786" s="46">
        <v>8192</v>
      </c>
      <c r="B786" s="46">
        <f t="shared" si="225"/>
        <v>26</v>
      </c>
      <c r="C786" s="83">
        <f t="shared" si="218"/>
        <v>17.690000000000001</v>
      </c>
      <c r="D786" s="87"/>
      <c r="E786" s="47">
        <f t="shared" si="224"/>
        <v>185.74499999999517</v>
      </c>
      <c r="F786" s="59">
        <f t="shared" si="219"/>
        <v>0.50000000000000033</v>
      </c>
      <c r="G786" s="59">
        <f t="shared" si="220"/>
        <v>5.9999999999999147</v>
      </c>
      <c r="H786" s="59">
        <f t="shared" si="221"/>
        <v>2.9999999999999574</v>
      </c>
      <c r="I786" s="59">
        <f t="shared" si="222"/>
        <v>1</v>
      </c>
      <c r="J786" s="60">
        <f t="shared" si="223"/>
        <v>3.4999999999999587</v>
      </c>
      <c r="K786" s="104">
        <f t="shared" si="226"/>
        <v>10.499999999999726</v>
      </c>
      <c r="L786" s="49">
        <f t="shared" si="227"/>
        <v>9.1343852333186199E+46</v>
      </c>
      <c r="M786" s="46">
        <f t="shared" si="228"/>
        <v>156.00000000000009</v>
      </c>
      <c r="N786" s="50">
        <v>780</v>
      </c>
      <c r="Q786" s="51"/>
      <c r="R786" s="62"/>
      <c r="S786" s="70"/>
    </row>
    <row r="787" spans="1:19">
      <c r="A787" s="46">
        <v>8192</v>
      </c>
      <c r="B787" s="46">
        <f t="shared" si="225"/>
        <v>26.033333333333335</v>
      </c>
      <c r="C787" s="83">
        <f t="shared" si="218"/>
        <v>17.690000000000001</v>
      </c>
      <c r="D787" s="87"/>
      <c r="E787" s="47">
        <f t="shared" si="224"/>
        <v>185.74499999999517</v>
      </c>
      <c r="F787" s="59">
        <f t="shared" si="219"/>
        <v>0.50000000000000033</v>
      </c>
      <c r="G787" s="59">
        <f t="shared" si="220"/>
        <v>5.9999999999999147</v>
      </c>
      <c r="H787" s="59">
        <f t="shared" si="221"/>
        <v>2.9999999999999574</v>
      </c>
      <c r="I787" s="59">
        <f t="shared" si="222"/>
        <v>1</v>
      </c>
      <c r="J787" s="60">
        <f t="shared" si="223"/>
        <v>3.4999999999999587</v>
      </c>
      <c r="K787" s="104">
        <f t="shared" si="226"/>
        <v>10.499999999999726</v>
      </c>
      <c r="L787" s="49">
        <f t="shared" si="227"/>
        <v>1.0492653291422305E+47</v>
      </c>
      <c r="M787" s="46">
        <f t="shared" si="228"/>
        <v>156.2000000000001</v>
      </c>
      <c r="N787" s="50">
        <v>781</v>
      </c>
      <c r="Q787" s="51"/>
      <c r="R787" s="62"/>
      <c r="S787" s="70"/>
    </row>
    <row r="788" spans="1:19">
      <c r="A788" s="46">
        <v>8192</v>
      </c>
      <c r="B788" s="46">
        <f t="shared" si="225"/>
        <v>26.066666666666666</v>
      </c>
      <c r="C788" s="83">
        <f t="shared" si="218"/>
        <v>17.690000000000001</v>
      </c>
      <c r="D788" s="87"/>
      <c r="E788" s="47">
        <f t="shared" si="224"/>
        <v>185.74499999999517</v>
      </c>
      <c r="F788" s="59">
        <f t="shared" si="219"/>
        <v>0.50000000000000033</v>
      </c>
      <c r="G788" s="59">
        <f t="shared" si="220"/>
        <v>5.9999999999999147</v>
      </c>
      <c r="H788" s="59">
        <f t="shared" si="221"/>
        <v>2.9999999999999574</v>
      </c>
      <c r="I788" s="59">
        <f t="shared" si="222"/>
        <v>1</v>
      </c>
      <c r="J788" s="60">
        <f t="shared" si="223"/>
        <v>3.4999999999999587</v>
      </c>
      <c r="K788" s="104">
        <f t="shared" si="226"/>
        <v>10.499999999999726</v>
      </c>
      <c r="L788" s="49">
        <f t="shared" si="227"/>
        <v>1.2052893575411026E+47</v>
      </c>
      <c r="M788" s="46">
        <f t="shared" si="228"/>
        <v>156.40000000000009</v>
      </c>
      <c r="N788" s="50">
        <v>782</v>
      </c>
      <c r="Q788" s="51"/>
      <c r="R788" s="62"/>
      <c r="S788" s="70"/>
    </row>
    <row r="789" spans="1:19">
      <c r="A789" s="46">
        <v>8192</v>
      </c>
      <c r="B789" s="46">
        <f t="shared" si="225"/>
        <v>26.1</v>
      </c>
      <c r="C789" s="83">
        <f t="shared" si="218"/>
        <v>17.690000000000001</v>
      </c>
      <c r="D789" s="87"/>
      <c r="E789" s="47">
        <f t="shared" si="224"/>
        <v>185.74499999999517</v>
      </c>
      <c r="F789" s="59">
        <f t="shared" si="219"/>
        <v>0.50000000000000033</v>
      </c>
      <c r="G789" s="59">
        <f t="shared" si="220"/>
        <v>5.9999999999999147</v>
      </c>
      <c r="H789" s="59">
        <f t="shared" si="221"/>
        <v>2.9999999999999574</v>
      </c>
      <c r="I789" s="59">
        <f t="shared" si="222"/>
        <v>1</v>
      </c>
      <c r="J789" s="60">
        <f t="shared" si="223"/>
        <v>3.4999999999999587</v>
      </c>
      <c r="K789" s="104">
        <f t="shared" si="226"/>
        <v>10.499999999999726</v>
      </c>
      <c r="L789" s="49">
        <f t="shared" si="227"/>
        <v>1.3845139023028981E+47</v>
      </c>
      <c r="M789" s="46">
        <f t="shared" si="228"/>
        <v>156.60000000000008</v>
      </c>
      <c r="N789" s="50">
        <v>783</v>
      </c>
      <c r="Q789" s="51"/>
      <c r="R789" s="62"/>
      <c r="S789" s="70"/>
    </row>
    <row r="790" spans="1:19">
      <c r="A790" s="46">
        <v>8192</v>
      </c>
      <c r="B790" s="46">
        <f t="shared" si="225"/>
        <v>26.133333333333333</v>
      </c>
      <c r="C790" s="83">
        <f t="shared" ref="C790:C853" si="229">IF(D790&gt;0,C789+D790,C789)</f>
        <v>17.690000000000001</v>
      </c>
      <c r="D790" s="87"/>
      <c r="E790" s="47">
        <f t="shared" si="224"/>
        <v>185.74499999999517</v>
      </c>
      <c r="F790" s="59">
        <f t="shared" si="219"/>
        <v>0.50000000000000033</v>
      </c>
      <c r="G790" s="59">
        <f t="shared" si="220"/>
        <v>5.9999999999999147</v>
      </c>
      <c r="H790" s="59">
        <f t="shared" si="221"/>
        <v>2.9999999999999574</v>
      </c>
      <c r="I790" s="59">
        <f t="shared" si="222"/>
        <v>1</v>
      </c>
      <c r="J790" s="60">
        <f t="shared" si="223"/>
        <v>3.4999999999999587</v>
      </c>
      <c r="K790" s="104">
        <f t="shared" si="226"/>
        <v>10.499999999999726</v>
      </c>
      <c r="L790" s="49">
        <f t="shared" si="227"/>
        <v>1.5903888420458647E+47</v>
      </c>
      <c r="M790" s="46">
        <f t="shared" si="228"/>
        <v>156.8000000000001</v>
      </c>
      <c r="N790" s="50">
        <v>784</v>
      </c>
      <c r="Q790" s="51"/>
      <c r="R790" s="62"/>
      <c r="S790" s="70"/>
    </row>
    <row r="791" spans="1:19">
      <c r="A791" s="46">
        <v>8192</v>
      </c>
      <c r="B791" s="46">
        <f t="shared" si="225"/>
        <v>26.166666666666668</v>
      </c>
      <c r="C791" s="83">
        <f t="shared" si="229"/>
        <v>17.690000000000001</v>
      </c>
      <c r="D791" s="87"/>
      <c r="E791" s="47">
        <f t="shared" si="224"/>
        <v>185.74499999999517</v>
      </c>
      <c r="F791" s="59">
        <f t="shared" si="219"/>
        <v>0.50000000000000033</v>
      </c>
      <c r="G791" s="59">
        <f t="shared" si="220"/>
        <v>5.9999999999999147</v>
      </c>
      <c r="H791" s="59">
        <f t="shared" si="221"/>
        <v>2.9999999999999574</v>
      </c>
      <c r="I791" s="59">
        <f t="shared" si="222"/>
        <v>1</v>
      </c>
      <c r="J791" s="60">
        <f t="shared" si="223"/>
        <v>3.4999999999999587</v>
      </c>
      <c r="K791" s="104">
        <f t="shared" si="226"/>
        <v>10.499999999999726</v>
      </c>
      <c r="L791" s="49">
        <f t="shared" si="227"/>
        <v>1.8268770466637244E+47</v>
      </c>
      <c r="M791" s="46">
        <f t="shared" si="228"/>
        <v>157.00000000000009</v>
      </c>
      <c r="N791" s="50">
        <v>785</v>
      </c>
      <c r="Q791" s="51"/>
      <c r="R791" s="62"/>
      <c r="S791" s="70"/>
    </row>
    <row r="792" spans="1:19">
      <c r="A792" s="46">
        <v>8192</v>
      </c>
      <c r="B792" s="46">
        <f t="shared" si="225"/>
        <v>26.2</v>
      </c>
      <c r="C792" s="83">
        <f t="shared" si="229"/>
        <v>17.690000000000001</v>
      </c>
      <c r="D792" s="87"/>
      <c r="E792" s="47">
        <f t="shared" si="224"/>
        <v>185.74499999999517</v>
      </c>
      <c r="F792" s="59">
        <f t="shared" ref="F792:F855" si="230">F791</f>
        <v>0.50000000000000033</v>
      </c>
      <c r="G792" s="59">
        <f t="shared" ref="G792:G855" si="231">G791</f>
        <v>5.9999999999999147</v>
      </c>
      <c r="H792" s="59">
        <f t="shared" ref="H792:H855" si="232">H791</f>
        <v>2.9999999999999574</v>
      </c>
      <c r="I792" s="59">
        <f t="shared" ref="I792:I855" si="233">I791</f>
        <v>1</v>
      </c>
      <c r="J792" s="60">
        <f t="shared" ref="J792:J855" si="234">J791</f>
        <v>3.4999999999999587</v>
      </c>
      <c r="K792" s="104">
        <f t="shared" si="226"/>
        <v>10.499999999999726</v>
      </c>
      <c r="L792" s="49">
        <f t="shared" si="227"/>
        <v>2.0985306582844615E+47</v>
      </c>
      <c r="M792" s="46">
        <f t="shared" si="228"/>
        <v>157.20000000000007</v>
      </c>
      <c r="N792" s="50">
        <v>786</v>
      </c>
      <c r="Q792" s="51"/>
      <c r="R792" s="62"/>
      <c r="S792" s="70"/>
    </row>
    <row r="793" spans="1:19">
      <c r="A793" s="46">
        <v>8192</v>
      </c>
      <c r="B793" s="46">
        <f t="shared" si="225"/>
        <v>26.233333333333334</v>
      </c>
      <c r="C793" s="83">
        <f t="shared" si="229"/>
        <v>17.690000000000001</v>
      </c>
      <c r="D793" s="87"/>
      <c r="E793" s="47">
        <f t="shared" si="224"/>
        <v>185.74499999999517</v>
      </c>
      <c r="F793" s="59">
        <f t="shared" si="230"/>
        <v>0.50000000000000033</v>
      </c>
      <c r="G793" s="59">
        <f t="shared" si="231"/>
        <v>5.9999999999999147</v>
      </c>
      <c r="H793" s="59">
        <f t="shared" si="232"/>
        <v>2.9999999999999574</v>
      </c>
      <c r="I793" s="59">
        <f t="shared" si="233"/>
        <v>1</v>
      </c>
      <c r="J793" s="60">
        <f t="shared" si="234"/>
        <v>3.4999999999999587</v>
      </c>
      <c r="K793" s="104">
        <f t="shared" si="226"/>
        <v>10.499999999999726</v>
      </c>
      <c r="L793" s="49">
        <f t="shared" si="227"/>
        <v>2.4105787150822067E+47</v>
      </c>
      <c r="M793" s="46">
        <f t="shared" si="228"/>
        <v>157.40000000000009</v>
      </c>
      <c r="N793" s="50">
        <v>787</v>
      </c>
      <c r="Q793" s="51"/>
      <c r="R793" s="62"/>
      <c r="S793" s="70"/>
    </row>
    <row r="794" spans="1:19">
      <c r="A794" s="46">
        <v>8192</v>
      </c>
      <c r="B794" s="46">
        <f t="shared" si="225"/>
        <v>26.266666666666666</v>
      </c>
      <c r="C794" s="83">
        <f t="shared" si="229"/>
        <v>17.690000000000001</v>
      </c>
      <c r="D794" s="87"/>
      <c r="E794" s="47">
        <f t="shared" si="224"/>
        <v>185.74499999999517</v>
      </c>
      <c r="F794" s="59">
        <f t="shared" si="230"/>
        <v>0.50000000000000033</v>
      </c>
      <c r="G794" s="59">
        <f t="shared" si="231"/>
        <v>5.9999999999999147</v>
      </c>
      <c r="H794" s="59">
        <f t="shared" si="232"/>
        <v>2.9999999999999574</v>
      </c>
      <c r="I794" s="59">
        <f t="shared" si="233"/>
        <v>1</v>
      </c>
      <c r="J794" s="60">
        <f t="shared" si="234"/>
        <v>3.4999999999999587</v>
      </c>
      <c r="K794" s="104">
        <f t="shared" si="226"/>
        <v>10.499999999999726</v>
      </c>
      <c r="L794" s="49">
        <f t="shared" si="227"/>
        <v>2.769027804605797E+47</v>
      </c>
      <c r="M794" s="46">
        <f t="shared" si="228"/>
        <v>157.60000000000008</v>
      </c>
      <c r="N794" s="50">
        <v>788</v>
      </c>
      <c r="Q794" s="51"/>
      <c r="R794" s="62"/>
      <c r="S794" s="70"/>
    </row>
    <row r="795" spans="1:19">
      <c r="A795" s="46">
        <v>8192</v>
      </c>
      <c r="B795" s="46">
        <f t="shared" si="225"/>
        <v>26.3</v>
      </c>
      <c r="C795" s="83">
        <f t="shared" si="229"/>
        <v>17.690000000000001</v>
      </c>
      <c r="D795" s="87"/>
      <c r="E795" s="47">
        <f t="shared" si="224"/>
        <v>185.74499999999517</v>
      </c>
      <c r="F795" s="59">
        <f t="shared" si="230"/>
        <v>0.50000000000000033</v>
      </c>
      <c r="G795" s="59">
        <f t="shared" si="231"/>
        <v>5.9999999999999147</v>
      </c>
      <c r="H795" s="59">
        <f t="shared" si="232"/>
        <v>2.9999999999999574</v>
      </c>
      <c r="I795" s="59">
        <f t="shared" si="233"/>
        <v>1</v>
      </c>
      <c r="J795" s="60">
        <f t="shared" si="234"/>
        <v>3.4999999999999587</v>
      </c>
      <c r="K795" s="104">
        <f t="shared" si="226"/>
        <v>10.499999999999726</v>
      </c>
      <c r="L795" s="49">
        <f t="shared" si="227"/>
        <v>3.1807776840917298E+47</v>
      </c>
      <c r="M795" s="46">
        <f t="shared" si="228"/>
        <v>157.8000000000001</v>
      </c>
      <c r="N795" s="50">
        <v>789</v>
      </c>
      <c r="Q795" s="51"/>
      <c r="R795" s="62"/>
      <c r="S795" s="70"/>
    </row>
    <row r="796" spans="1:19">
      <c r="A796" s="46">
        <v>8192</v>
      </c>
      <c r="B796" s="46">
        <f t="shared" si="225"/>
        <v>26.333333333333332</v>
      </c>
      <c r="C796" s="83">
        <f t="shared" si="229"/>
        <v>17.690000000000001</v>
      </c>
      <c r="D796" s="87"/>
      <c r="E796" s="47">
        <f t="shared" si="224"/>
        <v>185.74499999999517</v>
      </c>
      <c r="F796" s="59">
        <f t="shared" si="230"/>
        <v>0.50000000000000033</v>
      </c>
      <c r="G796" s="59">
        <f t="shared" si="231"/>
        <v>5.9999999999999147</v>
      </c>
      <c r="H796" s="59">
        <f t="shared" si="232"/>
        <v>2.9999999999999574</v>
      </c>
      <c r="I796" s="59">
        <f t="shared" si="233"/>
        <v>1</v>
      </c>
      <c r="J796" s="60">
        <f t="shared" si="234"/>
        <v>3.4999999999999587</v>
      </c>
      <c r="K796" s="104">
        <f t="shared" si="226"/>
        <v>10.499999999999726</v>
      </c>
      <c r="L796" s="49">
        <f t="shared" si="227"/>
        <v>3.6537540933274488E+47</v>
      </c>
      <c r="M796" s="46">
        <f t="shared" si="228"/>
        <v>158.00000000000009</v>
      </c>
      <c r="N796" s="50">
        <v>790</v>
      </c>
      <c r="Q796" s="51"/>
      <c r="R796" s="62"/>
      <c r="S796" s="70"/>
    </row>
    <row r="797" spans="1:19">
      <c r="A797" s="46">
        <v>8192</v>
      </c>
      <c r="B797" s="46">
        <f t="shared" si="225"/>
        <v>26.366666666666667</v>
      </c>
      <c r="C797" s="83">
        <f t="shared" si="229"/>
        <v>17.690000000000001</v>
      </c>
      <c r="D797" s="87"/>
      <c r="E797" s="47">
        <f t="shared" si="224"/>
        <v>185.74499999999517</v>
      </c>
      <c r="F797" s="59">
        <f t="shared" si="230"/>
        <v>0.50000000000000033</v>
      </c>
      <c r="G797" s="59">
        <f t="shared" si="231"/>
        <v>5.9999999999999147</v>
      </c>
      <c r="H797" s="59">
        <f t="shared" si="232"/>
        <v>2.9999999999999574</v>
      </c>
      <c r="I797" s="59">
        <f t="shared" si="233"/>
        <v>1</v>
      </c>
      <c r="J797" s="60">
        <f t="shared" si="234"/>
        <v>3.4999999999999587</v>
      </c>
      <c r="K797" s="104">
        <f t="shared" si="226"/>
        <v>10.499999999999726</v>
      </c>
      <c r="L797" s="49">
        <f t="shared" si="227"/>
        <v>4.1970613165689246E+47</v>
      </c>
      <c r="M797" s="46">
        <f t="shared" si="228"/>
        <v>158.20000000000007</v>
      </c>
      <c r="N797" s="50">
        <v>791</v>
      </c>
      <c r="Q797" s="51"/>
      <c r="R797" s="62"/>
      <c r="S797" s="70"/>
    </row>
    <row r="798" spans="1:19">
      <c r="A798" s="46">
        <v>8192</v>
      </c>
      <c r="B798" s="46">
        <f t="shared" si="225"/>
        <v>26.4</v>
      </c>
      <c r="C798" s="83">
        <f t="shared" si="229"/>
        <v>17.690000000000001</v>
      </c>
      <c r="D798" s="87"/>
      <c r="E798" s="47">
        <f t="shared" si="224"/>
        <v>185.74499999999517</v>
      </c>
      <c r="F798" s="59">
        <f t="shared" si="230"/>
        <v>0.50000000000000033</v>
      </c>
      <c r="G798" s="59">
        <f t="shared" si="231"/>
        <v>5.9999999999999147</v>
      </c>
      <c r="H798" s="59">
        <f t="shared" si="232"/>
        <v>2.9999999999999574</v>
      </c>
      <c r="I798" s="59">
        <f t="shared" si="233"/>
        <v>1</v>
      </c>
      <c r="J798" s="60">
        <f t="shared" si="234"/>
        <v>3.4999999999999587</v>
      </c>
      <c r="K798" s="104">
        <f t="shared" si="226"/>
        <v>10.499999999999726</v>
      </c>
      <c r="L798" s="49">
        <f t="shared" si="227"/>
        <v>4.8211574301644143E+47</v>
      </c>
      <c r="M798" s="46">
        <f t="shared" si="228"/>
        <v>158.40000000000009</v>
      </c>
      <c r="N798" s="50">
        <v>792</v>
      </c>
      <c r="Q798" s="51"/>
      <c r="R798" s="62"/>
      <c r="S798" s="70"/>
    </row>
    <row r="799" spans="1:19">
      <c r="A799" s="46">
        <v>8192</v>
      </c>
      <c r="B799" s="46">
        <f t="shared" si="225"/>
        <v>26.433333333333334</v>
      </c>
      <c r="C799" s="83">
        <f t="shared" si="229"/>
        <v>17.690000000000001</v>
      </c>
      <c r="D799" s="87"/>
      <c r="E799" s="47">
        <f t="shared" si="224"/>
        <v>185.74499999999517</v>
      </c>
      <c r="F799" s="59">
        <f t="shared" si="230"/>
        <v>0.50000000000000033</v>
      </c>
      <c r="G799" s="59">
        <f t="shared" si="231"/>
        <v>5.9999999999999147</v>
      </c>
      <c r="H799" s="59">
        <f t="shared" si="232"/>
        <v>2.9999999999999574</v>
      </c>
      <c r="I799" s="59">
        <f t="shared" si="233"/>
        <v>1</v>
      </c>
      <c r="J799" s="60">
        <f t="shared" si="234"/>
        <v>3.4999999999999587</v>
      </c>
      <c r="K799" s="104">
        <f t="shared" si="226"/>
        <v>10.499999999999726</v>
      </c>
      <c r="L799" s="49">
        <f t="shared" si="227"/>
        <v>5.5380556092115964E+47</v>
      </c>
      <c r="M799" s="46">
        <f t="shared" si="228"/>
        <v>158.60000000000008</v>
      </c>
      <c r="N799" s="50">
        <v>793</v>
      </c>
      <c r="Q799" s="51"/>
      <c r="R799" s="62"/>
      <c r="S799" s="70"/>
    </row>
    <row r="800" spans="1:19">
      <c r="A800" s="46">
        <v>8192</v>
      </c>
      <c r="B800" s="46">
        <f t="shared" si="225"/>
        <v>26.466666666666665</v>
      </c>
      <c r="C800" s="83">
        <f t="shared" si="229"/>
        <v>17.690000000000001</v>
      </c>
      <c r="D800" s="87"/>
      <c r="E800" s="47">
        <f t="shared" si="224"/>
        <v>185.74499999999517</v>
      </c>
      <c r="F800" s="59">
        <f t="shared" si="230"/>
        <v>0.50000000000000033</v>
      </c>
      <c r="G800" s="59">
        <f t="shared" si="231"/>
        <v>5.9999999999999147</v>
      </c>
      <c r="H800" s="59">
        <f t="shared" si="232"/>
        <v>2.9999999999999574</v>
      </c>
      <c r="I800" s="59">
        <f t="shared" si="233"/>
        <v>1</v>
      </c>
      <c r="J800" s="60">
        <f t="shared" si="234"/>
        <v>3.4999999999999587</v>
      </c>
      <c r="K800" s="104">
        <f t="shared" si="226"/>
        <v>10.499999999999726</v>
      </c>
      <c r="L800" s="49">
        <f t="shared" si="227"/>
        <v>6.3615553681834621E+47</v>
      </c>
      <c r="M800" s="46">
        <f t="shared" si="228"/>
        <v>158.80000000000007</v>
      </c>
      <c r="N800" s="50">
        <v>794</v>
      </c>
      <c r="Q800" s="51"/>
      <c r="R800" s="62"/>
      <c r="S800" s="70"/>
    </row>
    <row r="801" spans="1:19">
      <c r="A801" s="46">
        <v>8192</v>
      </c>
      <c r="B801" s="46">
        <f t="shared" si="225"/>
        <v>26.5</v>
      </c>
      <c r="C801" s="83">
        <f t="shared" si="229"/>
        <v>17.690000000000001</v>
      </c>
      <c r="D801" s="87"/>
      <c r="E801" s="47">
        <f t="shared" si="224"/>
        <v>185.74499999999517</v>
      </c>
      <c r="F801" s="59">
        <f t="shared" si="230"/>
        <v>0.50000000000000033</v>
      </c>
      <c r="G801" s="59">
        <f t="shared" si="231"/>
        <v>5.9999999999999147</v>
      </c>
      <c r="H801" s="59">
        <f t="shared" si="232"/>
        <v>2.9999999999999574</v>
      </c>
      <c r="I801" s="59">
        <f t="shared" si="233"/>
        <v>1</v>
      </c>
      <c r="J801" s="60">
        <f t="shared" si="234"/>
        <v>3.4999999999999587</v>
      </c>
      <c r="K801" s="104">
        <f t="shared" si="226"/>
        <v>10.499999999999726</v>
      </c>
      <c r="L801" s="49">
        <f t="shared" si="227"/>
        <v>7.3075081866549008E+47</v>
      </c>
      <c r="M801" s="46">
        <f t="shared" si="228"/>
        <v>159.00000000000009</v>
      </c>
      <c r="N801" s="50">
        <v>795</v>
      </c>
      <c r="Q801" s="51"/>
      <c r="R801" s="62"/>
      <c r="S801" s="70"/>
    </row>
    <row r="802" spans="1:19">
      <c r="A802" s="46">
        <v>8192</v>
      </c>
      <c r="B802" s="46">
        <f t="shared" si="225"/>
        <v>26.533333333333335</v>
      </c>
      <c r="C802" s="83">
        <f t="shared" si="229"/>
        <v>17.690000000000001</v>
      </c>
      <c r="D802" s="87"/>
      <c r="E802" s="47">
        <f t="shared" si="224"/>
        <v>185.74499999999517</v>
      </c>
      <c r="F802" s="59">
        <f t="shared" si="230"/>
        <v>0.50000000000000033</v>
      </c>
      <c r="G802" s="59">
        <f t="shared" si="231"/>
        <v>5.9999999999999147</v>
      </c>
      <c r="H802" s="59">
        <f t="shared" si="232"/>
        <v>2.9999999999999574</v>
      </c>
      <c r="I802" s="59">
        <f t="shared" si="233"/>
        <v>1</v>
      </c>
      <c r="J802" s="60">
        <f t="shared" si="234"/>
        <v>3.4999999999999587</v>
      </c>
      <c r="K802" s="104">
        <f t="shared" si="226"/>
        <v>10.499999999999726</v>
      </c>
      <c r="L802" s="49">
        <f t="shared" si="227"/>
        <v>8.3941226331378524E+47</v>
      </c>
      <c r="M802" s="46">
        <f t="shared" si="228"/>
        <v>159.20000000000007</v>
      </c>
      <c r="N802" s="50">
        <v>796</v>
      </c>
      <c r="Q802" s="51"/>
      <c r="R802" s="62"/>
      <c r="S802" s="70"/>
    </row>
    <row r="803" spans="1:19">
      <c r="A803" s="46">
        <v>8192</v>
      </c>
      <c r="B803" s="46">
        <f t="shared" si="225"/>
        <v>26.566666666666666</v>
      </c>
      <c r="C803" s="83">
        <f t="shared" si="229"/>
        <v>17.690000000000001</v>
      </c>
      <c r="D803" s="87"/>
      <c r="E803" s="47">
        <f t="shared" si="224"/>
        <v>185.74499999999517</v>
      </c>
      <c r="F803" s="59">
        <f t="shared" si="230"/>
        <v>0.50000000000000033</v>
      </c>
      <c r="G803" s="59">
        <f t="shared" si="231"/>
        <v>5.9999999999999147</v>
      </c>
      <c r="H803" s="59">
        <f t="shared" si="232"/>
        <v>2.9999999999999574</v>
      </c>
      <c r="I803" s="59">
        <f t="shared" si="233"/>
        <v>1</v>
      </c>
      <c r="J803" s="60">
        <f t="shared" si="234"/>
        <v>3.4999999999999587</v>
      </c>
      <c r="K803" s="104">
        <f t="shared" si="226"/>
        <v>10.499999999999726</v>
      </c>
      <c r="L803" s="49">
        <f t="shared" si="227"/>
        <v>9.6423148603288319E+47</v>
      </c>
      <c r="M803" s="46">
        <f t="shared" si="228"/>
        <v>159.40000000000009</v>
      </c>
      <c r="N803" s="50">
        <v>797</v>
      </c>
      <c r="Q803" s="51"/>
      <c r="R803" s="62"/>
      <c r="S803" s="70"/>
    </row>
    <row r="804" spans="1:19">
      <c r="A804" s="46">
        <v>8192</v>
      </c>
      <c r="B804" s="46">
        <f t="shared" si="225"/>
        <v>26.6</v>
      </c>
      <c r="C804" s="83">
        <f t="shared" si="229"/>
        <v>17.690000000000001</v>
      </c>
      <c r="D804" s="87"/>
      <c r="E804" s="47">
        <f t="shared" si="224"/>
        <v>185.74499999999517</v>
      </c>
      <c r="F804" s="59">
        <f t="shared" si="230"/>
        <v>0.50000000000000033</v>
      </c>
      <c r="G804" s="59">
        <f t="shared" si="231"/>
        <v>5.9999999999999147</v>
      </c>
      <c r="H804" s="59">
        <f t="shared" si="232"/>
        <v>2.9999999999999574</v>
      </c>
      <c r="I804" s="59">
        <f t="shared" si="233"/>
        <v>1</v>
      </c>
      <c r="J804" s="60">
        <f t="shared" si="234"/>
        <v>3.4999999999999587</v>
      </c>
      <c r="K804" s="104">
        <f t="shared" si="226"/>
        <v>10.499999999999726</v>
      </c>
      <c r="L804" s="49">
        <f t="shared" si="227"/>
        <v>1.1076111218423193E+48</v>
      </c>
      <c r="M804" s="46">
        <f t="shared" si="228"/>
        <v>159.60000000000008</v>
      </c>
      <c r="N804" s="50">
        <v>798</v>
      </c>
      <c r="Q804" s="51"/>
      <c r="R804" s="62"/>
      <c r="S804" s="70"/>
    </row>
    <row r="805" spans="1:19">
      <c r="A805" s="46">
        <v>8192</v>
      </c>
      <c r="B805" s="46">
        <f t="shared" si="225"/>
        <v>26.633333333333333</v>
      </c>
      <c r="C805" s="83">
        <f t="shared" si="229"/>
        <v>17.690000000000001</v>
      </c>
      <c r="D805" s="87"/>
      <c r="E805" s="47">
        <f t="shared" si="224"/>
        <v>185.74499999999517</v>
      </c>
      <c r="F805" s="59">
        <f t="shared" si="230"/>
        <v>0.50000000000000033</v>
      </c>
      <c r="G805" s="59">
        <f t="shared" si="231"/>
        <v>5.9999999999999147</v>
      </c>
      <c r="H805" s="59">
        <f t="shared" si="232"/>
        <v>2.9999999999999574</v>
      </c>
      <c r="I805" s="59">
        <f t="shared" si="233"/>
        <v>1</v>
      </c>
      <c r="J805" s="60">
        <f t="shared" si="234"/>
        <v>3.4999999999999587</v>
      </c>
      <c r="K805" s="104">
        <f t="shared" si="226"/>
        <v>10.499999999999726</v>
      </c>
      <c r="L805" s="49">
        <f t="shared" si="227"/>
        <v>1.2723110736366931E+48</v>
      </c>
      <c r="M805" s="46">
        <f t="shared" si="228"/>
        <v>159.80000000000007</v>
      </c>
      <c r="N805" s="50">
        <v>799</v>
      </c>
      <c r="Q805" s="51"/>
      <c r="R805" s="62"/>
      <c r="S805" s="70"/>
    </row>
    <row r="806" spans="1:19">
      <c r="A806" s="46">
        <v>8192</v>
      </c>
      <c r="B806" s="46">
        <f t="shared" si="225"/>
        <v>26.666666666666668</v>
      </c>
      <c r="C806" s="83">
        <f t="shared" si="229"/>
        <v>17.690000000000001</v>
      </c>
      <c r="D806" s="87"/>
      <c r="E806" s="47">
        <f t="shared" si="224"/>
        <v>185.74499999999517</v>
      </c>
      <c r="F806" s="59">
        <f t="shared" si="230"/>
        <v>0.50000000000000033</v>
      </c>
      <c r="G806" s="59">
        <f t="shared" si="231"/>
        <v>5.9999999999999147</v>
      </c>
      <c r="H806" s="59">
        <f t="shared" si="232"/>
        <v>2.9999999999999574</v>
      </c>
      <c r="I806" s="59">
        <f t="shared" si="233"/>
        <v>1</v>
      </c>
      <c r="J806" s="60">
        <f t="shared" si="234"/>
        <v>3.4999999999999587</v>
      </c>
      <c r="K806" s="104">
        <f t="shared" si="226"/>
        <v>10.499999999999726</v>
      </c>
      <c r="L806" s="49">
        <f t="shared" si="227"/>
        <v>1.4615016373309808E+48</v>
      </c>
      <c r="M806" s="46">
        <f t="shared" si="228"/>
        <v>160.00000000000009</v>
      </c>
      <c r="N806" s="50">
        <v>800</v>
      </c>
      <c r="Q806" s="51"/>
      <c r="R806" s="62"/>
      <c r="S806" s="70"/>
    </row>
    <row r="807" spans="1:19">
      <c r="A807" s="46">
        <v>8192</v>
      </c>
      <c r="B807" s="46">
        <f t="shared" si="225"/>
        <v>26.7</v>
      </c>
      <c r="C807" s="83">
        <f t="shared" si="229"/>
        <v>17.690000000000001</v>
      </c>
      <c r="D807" s="87"/>
      <c r="E807" s="47">
        <f t="shared" si="224"/>
        <v>185.74499999999517</v>
      </c>
      <c r="F807" s="59">
        <f t="shared" si="230"/>
        <v>0.50000000000000033</v>
      </c>
      <c r="G807" s="59">
        <f t="shared" si="231"/>
        <v>5.9999999999999147</v>
      </c>
      <c r="H807" s="59">
        <f t="shared" si="232"/>
        <v>2.9999999999999574</v>
      </c>
      <c r="I807" s="59">
        <f t="shared" si="233"/>
        <v>1</v>
      </c>
      <c r="J807" s="60">
        <f t="shared" si="234"/>
        <v>3.4999999999999587</v>
      </c>
      <c r="K807" s="104">
        <f t="shared" si="226"/>
        <v>10.499999999999726</v>
      </c>
      <c r="L807" s="49">
        <f t="shared" si="227"/>
        <v>1.6788245266275711E+48</v>
      </c>
      <c r="M807" s="46">
        <f t="shared" si="228"/>
        <v>160.20000000000007</v>
      </c>
      <c r="N807" s="50">
        <v>801</v>
      </c>
      <c r="Q807" s="51"/>
      <c r="R807" s="62"/>
      <c r="S807" s="70"/>
    </row>
    <row r="808" spans="1:19">
      <c r="A808" s="46">
        <v>8192</v>
      </c>
      <c r="B808" s="46">
        <f t="shared" si="225"/>
        <v>26.733333333333334</v>
      </c>
      <c r="C808" s="83">
        <f t="shared" si="229"/>
        <v>17.690000000000001</v>
      </c>
      <c r="D808" s="87"/>
      <c r="E808" s="47">
        <f t="shared" si="224"/>
        <v>185.74499999999517</v>
      </c>
      <c r="F808" s="59">
        <f t="shared" si="230"/>
        <v>0.50000000000000033</v>
      </c>
      <c r="G808" s="59">
        <f t="shared" si="231"/>
        <v>5.9999999999999147</v>
      </c>
      <c r="H808" s="59">
        <f t="shared" si="232"/>
        <v>2.9999999999999574</v>
      </c>
      <c r="I808" s="59">
        <f t="shared" si="233"/>
        <v>1</v>
      </c>
      <c r="J808" s="60">
        <f t="shared" si="234"/>
        <v>3.4999999999999587</v>
      </c>
      <c r="K808" s="104">
        <f t="shared" si="226"/>
        <v>10.499999999999726</v>
      </c>
      <c r="L808" s="49">
        <f t="shared" si="227"/>
        <v>1.928462972065767E+48</v>
      </c>
      <c r="M808" s="46">
        <f t="shared" si="228"/>
        <v>160.40000000000009</v>
      </c>
      <c r="N808" s="50">
        <v>802</v>
      </c>
      <c r="Q808" s="51"/>
      <c r="R808" s="62"/>
      <c r="S808" s="70"/>
    </row>
    <row r="809" spans="1:19">
      <c r="A809" s="46">
        <v>8192</v>
      </c>
      <c r="B809" s="46">
        <f t="shared" si="225"/>
        <v>26.766666666666666</v>
      </c>
      <c r="C809" s="83">
        <f t="shared" si="229"/>
        <v>17.690000000000001</v>
      </c>
      <c r="D809" s="87"/>
      <c r="E809" s="47">
        <f t="shared" si="224"/>
        <v>185.74499999999517</v>
      </c>
      <c r="F809" s="59">
        <f t="shared" si="230"/>
        <v>0.50000000000000033</v>
      </c>
      <c r="G809" s="59">
        <f t="shared" si="231"/>
        <v>5.9999999999999147</v>
      </c>
      <c r="H809" s="59">
        <f t="shared" si="232"/>
        <v>2.9999999999999574</v>
      </c>
      <c r="I809" s="59">
        <f t="shared" si="233"/>
        <v>1</v>
      </c>
      <c r="J809" s="60">
        <f t="shared" si="234"/>
        <v>3.4999999999999587</v>
      </c>
      <c r="K809" s="104">
        <f t="shared" si="226"/>
        <v>10.499999999999726</v>
      </c>
      <c r="L809" s="49">
        <f t="shared" si="227"/>
        <v>2.2152222436846402E+48</v>
      </c>
      <c r="M809" s="46">
        <f t="shared" si="228"/>
        <v>160.60000000000008</v>
      </c>
      <c r="N809" s="50">
        <v>803</v>
      </c>
      <c r="Q809" s="51"/>
      <c r="R809" s="62"/>
      <c r="S809" s="70"/>
    </row>
    <row r="810" spans="1:19">
      <c r="A810" s="46">
        <v>8192</v>
      </c>
      <c r="B810" s="46">
        <f t="shared" si="225"/>
        <v>26.8</v>
      </c>
      <c r="C810" s="83">
        <f t="shared" si="229"/>
        <v>17.690000000000001</v>
      </c>
      <c r="D810" s="87"/>
      <c r="E810" s="47">
        <f t="shared" si="224"/>
        <v>185.74499999999517</v>
      </c>
      <c r="F810" s="59">
        <f t="shared" si="230"/>
        <v>0.50000000000000033</v>
      </c>
      <c r="G810" s="59">
        <f t="shared" si="231"/>
        <v>5.9999999999999147</v>
      </c>
      <c r="H810" s="59">
        <f t="shared" si="232"/>
        <v>2.9999999999999574</v>
      </c>
      <c r="I810" s="59">
        <f t="shared" si="233"/>
        <v>1</v>
      </c>
      <c r="J810" s="60">
        <f t="shared" si="234"/>
        <v>3.4999999999999587</v>
      </c>
      <c r="K810" s="104">
        <f t="shared" si="226"/>
        <v>10.499999999999726</v>
      </c>
      <c r="L810" s="49">
        <f t="shared" si="227"/>
        <v>2.5446221472733868E+48</v>
      </c>
      <c r="M810" s="46">
        <f t="shared" si="228"/>
        <v>160.80000000000007</v>
      </c>
      <c r="N810" s="50">
        <v>804</v>
      </c>
      <c r="Q810" s="51"/>
      <c r="R810" s="62"/>
      <c r="S810" s="70"/>
    </row>
    <row r="811" spans="1:19">
      <c r="A811" s="46">
        <v>8192</v>
      </c>
      <c r="B811" s="46">
        <f t="shared" si="225"/>
        <v>26.833333333333332</v>
      </c>
      <c r="C811" s="83">
        <f t="shared" si="229"/>
        <v>17.690000000000001</v>
      </c>
      <c r="D811" s="87"/>
      <c r="E811" s="47">
        <f t="shared" si="224"/>
        <v>185.74499999999517</v>
      </c>
      <c r="F811" s="59">
        <f t="shared" si="230"/>
        <v>0.50000000000000033</v>
      </c>
      <c r="G811" s="59">
        <f t="shared" si="231"/>
        <v>5.9999999999999147</v>
      </c>
      <c r="H811" s="59">
        <f t="shared" si="232"/>
        <v>2.9999999999999574</v>
      </c>
      <c r="I811" s="59">
        <f t="shared" si="233"/>
        <v>1</v>
      </c>
      <c r="J811" s="60">
        <f t="shared" si="234"/>
        <v>3.4999999999999587</v>
      </c>
      <c r="K811" s="104">
        <f t="shared" si="226"/>
        <v>10.499999999999726</v>
      </c>
      <c r="L811" s="49">
        <f t="shared" si="227"/>
        <v>2.9230032746619623E+48</v>
      </c>
      <c r="M811" s="46">
        <f t="shared" si="228"/>
        <v>161.00000000000009</v>
      </c>
      <c r="N811" s="50">
        <v>805</v>
      </c>
      <c r="Q811" s="51"/>
      <c r="R811" s="62"/>
      <c r="S811" s="70"/>
    </row>
    <row r="812" spans="1:19">
      <c r="A812" s="46">
        <v>8192</v>
      </c>
      <c r="B812" s="46">
        <f t="shared" si="225"/>
        <v>26.866666666666667</v>
      </c>
      <c r="C812" s="83">
        <f t="shared" si="229"/>
        <v>17.690000000000001</v>
      </c>
      <c r="D812" s="87"/>
      <c r="E812" s="47">
        <f t="shared" si="224"/>
        <v>185.74499999999517</v>
      </c>
      <c r="F812" s="59">
        <f t="shared" si="230"/>
        <v>0.50000000000000033</v>
      </c>
      <c r="G812" s="59">
        <f t="shared" si="231"/>
        <v>5.9999999999999147</v>
      </c>
      <c r="H812" s="59">
        <f t="shared" si="232"/>
        <v>2.9999999999999574</v>
      </c>
      <c r="I812" s="59">
        <f t="shared" si="233"/>
        <v>1</v>
      </c>
      <c r="J812" s="60">
        <f t="shared" si="234"/>
        <v>3.4999999999999587</v>
      </c>
      <c r="K812" s="104">
        <f t="shared" si="226"/>
        <v>10.499999999999726</v>
      </c>
      <c r="L812" s="49">
        <f t="shared" si="227"/>
        <v>3.3576490532551429E+48</v>
      </c>
      <c r="M812" s="46">
        <f t="shared" si="228"/>
        <v>161.20000000000007</v>
      </c>
      <c r="N812" s="50">
        <v>806</v>
      </c>
      <c r="Q812" s="51"/>
      <c r="R812" s="62"/>
      <c r="S812" s="70"/>
    </row>
    <row r="813" spans="1:19">
      <c r="A813" s="46">
        <v>8192</v>
      </c>
      <c r="B813" s="46">
        <f t="shared" si="225"/>
        <v>26.9</v>
      </c>
      <c r="C813" s="83">
        <f t="shared" si="229"/>
        <v>17.690000000000001</v>
      </c>
      <c r="D813" s="87"/>
      <c r="E813" s="47">
        <f t="shared" si="224"/>
        <v>185.74499999999517</v>
      </c>
      <c r="F813" s="59">
        <f t="shared" si="230"/>
        <v>0.50000000000000033</v>
      </c>
      <c r="G813" s="59">
        <f t="shared" si="231"/>
        <v>5.9999999999999147</v>
      </c>
      <c r="H813" s="59">
        <f t="shared" si="232"/>
        <v>2.9999999999999574</v>
      </c>
      <c r="I813" s="59">
        <f t="shared" si="233"/>
        <v>1</v>
      </c>
      <c r="J813" s="60">
        <f t="shared" si="234"/>
        <v>3.4999999999999587</v>
      </c>
      <c r="K813" s="104">
        <f t="shared" si="226"/>
        <v>10.499999999999726</v>
      </c>
      <c r="L813" s="49">
        <f t="shared" si="227"/>
        <v>3.8569259441315353E+48</v>
      </c>
      <c r="M813" s="46">
        <f t="shared" si="228"/>
        <v>161.40000000000006</v>
      </c>
      <c r="N813" s="50">
        <v>807</v>
      </c>
      <c r="Q813" s="51"/>
      <c r="R813" s="62"/>
      <c r="S813" s="70"/>
    </row>
    <row r="814" spans="1:19">
      <c r="A814" s="46">
        <v>8192</v>
      </c>
      <c r="B814" s="46">
        <f t="shared" si="225"/>
        <v>26.933333333333334</v>
      </c>
      <c r="C814" s="83">
        <f t="shared" si="229"/>
        <v>17.690000000000001</v>
      </c>
      <c r="D814" s="87"/>
      <c r="E814" s="47">
        <f t="shared" si="224"/>
        <v>185.74499999999517</v>
      </c>
      <c r="F814" s="59">
        <f t="shared" si="230"/>
        <v>0.50000000000000033</v>
      </c>
      <c r="G814" s="59">
        <f t="shared" si="231"/>
        <v>5.9999999999999147</v>
      </c>
      <c r="H814" s="59">
        <f t="shared" si="232"/>
        <v>2.9999999999999574</v>
      </c>
      <c r="I814" s="59">
        <f t="shared" si="233"/>
        <v>1</v>
      </c>
      <c r="J814" s="60">
        <f t="shared" si="234"/>
        <v>3.4999999999999587</v>
      </c>
      <c r="K814" s="104">
        <f t="shared" si="226"/>
        <v>10.499999999999726</v>
      </c>
      <c r="L814" s="49">
        <f t="shared" si="227"/>
        <v>4.430444487369281E+48</v>
      </c>
      <c r="M814" s="46">
        <f t="shared" si="228"/>
        <v>161.60000000000008</v>
      </c>
      <c r="N814" s="50">
        <v>808</v>
      </c>
      <c r="Q814" s="51"/>
      <c r="R814" s="62"/>
      <c r="S814" s="70"/>
    </row>
    <row r="815" spans="1:19">
      <c r="A815" s="46">
        <v>8192</v>
      </c>
      <c r="B815" s="46">
        <f t="shared" si="225"/>
        <v>26.966666666666665</v>
      </c>
      <c r="C815" s="83">
        <f t="shared" si="229"/>
        <v>17.690000000000001</v>
      </c>
      <c r="D815" s="87"/>
      <c r="E815" s="47">
        <f t="shared" si="224"/>
        <v>185.74499999999517</v>
      </c>
      <c r="F815" s="59">
        <f t="shared" si="230"/>
        <v>0.50000000000000033</v>
      </c>
      <c r="G815" s="59">
        <f t="shared" si="231"/>
        <v>5.9999999999999147</v>
      </c>
      <c r="H815" s="59">
        <f t="shared" si="232"/>
        <v>2.9999999999999574</v>
      </c>
      <c r="I815" s="59">
        <f t="shared" si="233"/>
        <v>1</v>
      </c>
      <c r="J815" s="60">
        <f t="shared" si="234"/>
        <v>3.4999999999999587</v>
      </c>
      <c r="K815" s="104">
        <f t="shared" si="226"/>
        <v>10.499999999999726</v>
      </c>
      <c r="L815" s="49">
        <f t="shared" si="227"/>
        <v>5.0892442945467755E+48</v>
      </c>
      <c r="M815" s="46">
        <f t="shared" si="228"/>
        <v>161.80000000000007</v>
      </c>
      <c r="N815" s="50">
        <v>809</v>
      </c>
      <c r="Q815" s="51"/>
      <c r="R815" s="62"/>
      <c r="S815" s="70"/>
    </row>
    <row r="816" spans="1:19">
      <c r="A816" s="46">
        <v>8192</v>
      </c>
      <c r="B816" s="46">
        <f t="shared" si="225"/>
        <v>27</v>
      </c>
      <c r="C816" s="83">
        <f t="shared" si="229"/>
        <v>17.690000000000001</v>
      </c>
      <c r="D816" s="87"/>
      <c r="E816" s="47">
        <f t="shared" si="224"/>
        <v>185.74499999999517</v>
      </c>
      <c r="F816" s="59">
        <f t="shared" si="230"/>
        <v>0.50000000000000033</v>
      </c>
      <c r="G816" s="59">
        <f t="shared" si="231"/>
        <v>5.9999999999999147</v>
      </c>
      <c r="H816" s="59">
        <f t="shared" si="232"/>
        <v>2.9999999999999574</v>
      </c>
      <c r="I816" s="59">
        <f t="shared" si="233"/>
        <v>1</v>
      </c>
      <c r="J816" s="60">
        <f t="shared" si="234"/>
        <v>3.4999999999999587</v>
      </c>
      <c r="K816" s="104">
        <f t="shared" si="226"/>
        <v>10.499999999999726</v>
      </c>
      <c r="L816" s="49">
        <f t="shared" si="227"/>
        <v>5.8460065493239271E+48</v>
      </c>
      <c r="M816" s="46">
        <f t="shared" si="228"/>
        <v>162.00000000000009</v>
      </c>
      <c r="N816" s="50">
        <v>810</v>
      </c>
      <c r="Q816" s="51"/>
      <c r="R816" s="62"/>
      <c r="S816" s="70"/>
    </row>
    <row r="817" spans="1:19">
      <c r="A817" s="46">
        <v>8192</v>
      </c>
      <c r="B817" s="46">
        <f t="shared" si="225"/>
        <v>27.033333333333335</v>
      </c>
      <c r="C817" s="83">
        <f t="shared" si="229"/>
        <v>17.690000000000001</v>
      </c>
      <c r="D817" s="87"/>
      <c r="E817" s="47">
        <f t="shared" si="224"/>
        <v>185.74499999999517</v>
      </c>
      <c r="F817" s="59">
        <f t="shared" si="230"/>
        <v>0.50000000000000033</v>
      </c>
      <c r="G817" s="59">
        <f t="shared" si="231"/>
        <v>5.9999999999999147</v>
      </c>
      <c r="H817" s="59">
        <f t="shared" si="232"/>
        <v>2.9999999999999574</v>
      </c>
      <c r="I817" s="59">
        <f t="shared" si="233"/>
        <v>1</v>
      </c>
      <c r="J817" s="60">
        <f t="shared" si="234"/>
        <v>3.4999999999999587</v>
      </c>
      <c r="K817" s="104">
        <f t="shared" si="226"/>
        <v>10.499999999999726</v>
      </c>
      <c r="L817" s="49">
        <f t="shared" si="227"/>
        <v>6.7152981065102897E+48</v>
      </c>
      <c r="M817" s="46">
        <f t="shared" si="228"/>
        <v>162.20000000000007</v>
      </c>
      <c r="N817" s="50">
        <v>811</v>
      </c>
      <c r="Q817" s="51"/>
      <c r="R817" s="62"/>
      <c r="S817" s="70"/>
    </row>
    <row r="818" spans="1:19">
      <c r="A818" s="46">
        <v>8192</v>
      </c>
      <c r="B818" s="46">
        <f t="shared" si="225"/>
        <v>27.066666666666666</v>
      </c>
      <c r="C818" s="83">
        <f t="shared" si="229"/>
        <v>17.690000000000001</v>
      </c>
      <c r="D818" s="87"/>
      <c r="E818" s="47">
        <f t="shared" si="224"/>
        <v>185.74499999999517</v>
      </c>
      <c r="F818" s="59">
        <f t="shared" si="230"/>
        <v>0.50000000000000033</v>
      </c>
      <c r="G818" s="59">
        <f t="shared" si="231"/>
        <v>5.9999999999999147</v>
      </c>
      <c r="H818" s="59">
        <f t="shared" si="232"/>
        <v>2.9999999999999574</v>
      </c>
      <c r="I818" s="59">
        <f t="shared" si="233"/>
        <v>1</v>
      </c>
      <c r="J818" s="60">
        <f t="shared" si="234"/>
        <v>3.4999999999999587</v>
      </c>
      <c r="K818" s="104">
        <f t="shared" si="226"/>
        <v>10.499999999999726</v>
      </c>
      <c r="L818" s="49">
        <f t="shared" si="227"/>
        <v>7.7138518882630733E+48</v>
      </c>
      <c r="M818" s="46">
        <f t="shared" si="228"/>
        <v>162.40000000000009</v>
      </c>
      <c r="N818" s="50">
        <v>812</v>
      </c>
      <c r="Q818" s="51"/>
      <c r="R818" s="62"/>
      <c r="S818" s="70"/>
    </row>
    <row r="819" spans="1:19">
      <c r="A819" s="46">
        <v>8192</v>
      </c>
      <c r="B819" s="46">
        <f t="shared" si="225"/>
        <v>27.1</v>
      </c>
      <c r="C819" s="83">
        <f t="shared" si="229"/>
        <v>17.690000000000001</v>
      </c>
      <c r="D819" s="87"/>
      <c r="E819" s="47">
        <f t="shared" si="224"/>
        <v>185.74499999999517</v>
      </c>
      <c r="F819" s="59">
        <f t="shared" si="230"/>
        <v>0.50000000000000033</v>
      </c>
      <c r="G819" s="59">
        <f t="shared" si="231"/>
        <v>5.9999999999999147</v>
      </c>
      <c r="H819" s="59">
        <f t="shared" si="232"/>
        <v>2.9999999999999574</v>
      </c>
      <c r="I819" s="59">
        <f t="shared" si="233"/>
        <v>1</v>
      </c>
      <c r="J819" s="60">
        <f t="shared" si="234"/>
        <v>3.4999999999999587</v>
      </c>
      <c r="K819" s="104">
        <f t="shared" si="226"/>
        <v>10.499999999999726</v>
      </c>
      <c r="L819" s="49">
        <f t="shared" si="227"/>
        <v>8.8608889747385646E+48</v>
      </c>
      <c r="M819" s="46">
        <f t="shared" si="228"/>
        <v>162.60000000000008</v>
      </c>
      <c r="N819" s="50">
        <v>813</v>
      </c>
      <c r="Q819" s="51"/>
      <c r="R819" s="62"/>
      <c r="S819" s="70"/>
    </row>
    <row r="820" spans="1:19">
      <c r="A820" s="46">
        <v>8192</v>
      </c>
      <c r="B820" s="46">
        <f t="shared" si="225"/>
        <v>27.133333333333333</v>
      </c>
      <c r="C820" s="83">
        <f t="shared" si="229"/>
        <v>17.690000000000001</v>
      </c>
      <c r="D820" s="87"/>
      <c r="E820" s="47">
        <f t="shared" si="224"/>
        <v>185.74499999999517</v>
      </c>
      <c r="F820" s="59">
        <f t="shared" si="230"/>
        <v>0.50000000000000033</v>
      </c>
      <c r="G820" s="59">
        <f t="shared" si="231"/>
        <v>5.9999999999999147</v>
      </c>
      <c r="H820" s="59">
        <f t="shared" si="232"/>
        <v>2.9999999999999574</v>
      </c>
      <c r="I820" s="59">
        <f t="shared" si="233"/>
        <v>1</v>
      </c>
      <c r="J820" s="60">
        <f t="shared" si="234"/>
        <v>3.4999999999999587</v>
      </c>
      <c r="K820" s="104">
        <f t="shared" si="226"/>
        <v>10.499999999999726</v>
      </c>
      <c r="L820" s="49">
        <f t="shared" si="227"/>
        <v>1.0178488589093555E+49</v>
      </c>
      <c r="M820" s="46">
        <f t="shared" si="228"/>
        <v>162.8000000000001</v>
      </c>
      <c r="N820" s="50">
        <v>814</v>
      </c>
      <c r="Q820" s="51"/>
      <c r="R820" s="62"/>
      <c r="S820" s="70"/>
    </row>
    <row r="821" spans="1:19">
      <c r="A821" s="46">
        <v>8192</v>
      </c>
      <c r="B821" s="46">
        <f t="shared" si="225"/>
        <v>27.166666666666668</v>
      </c>
      <c r="C821" s="83">
        <f t="shared" si="229"/>
        <v>17.690000000000001</v>
      </c>
      <c r="D821" s="87"/>
      <c r="E821" s="47">
        <f t="shared" si="224"/>
        <v>185.74499999999517</v>
      </c>
      <c r="F821" s="59">
        <f t="shared" si="230"/>
        <v>0.50000000000000033</v>
      </c>
      <c r="G821" s="59">
        <f t="shared" si="231"/>
        <v>5.9999999999999147</v>
      </c>
      <c r="H821" s="59">
        <f t="shared" si="232"/>
        <v>2.9999999999999574</v>
      </c>
      <c r="I821" s="59">
        <f t="shared" si="233"/>
        <v>1</v>
      </c>
      <c r="J821" s="60">
        <f t="shared" si="234"/>
        <v>3.4999999999999587</v>
      </c>
      <c r="K821" s="104">
        <f t="shared" si="226"/>
        <v>10.499999999999726</v>
      </c>
      <c r="L821" s="49">
        <f t="shared" si="227"/>
        <v>1.1692013098647857E+49</v>
      </c>
      <c r="M821" s="46">
        <f t="shared" si="228"/>
        <v>163.00000000000009</v>
      </c>
      <c r="N821" s="50">
        <v>815</v>
      </c>
      <c r="Q821" s="51"/>
      <c r="R821" s="62"/>
      <c r="S821" s="70"/>
    </row>
    <row r="822" spans="1:19">
      <c r="A822" s="46">
        <v>8192</v>
      </c>
      <c r="B822" s="46">
        <f t="shared" si="225"/>
        <v>27.2</v>
      </c>
      <c r="C822" s="83">
        <f t="shared" si="229"/>
        <v>17.690000000000001</v>
      </c>
      <c r="D822" s="87"/>
      <c r="E822" s="47">
        <f t="shared" si="224"/>
        <v>185.74499999999517</v>
      </c>
      <c r="F822" s="59">
        <f t="shared" si="230"/>
        <v>0.50000000000000033</v>
      </c>
      <c r="G822" s="59">
        <f t="shared" si="231"/>
        <v>5.9999999999999147</v>
      </c>
      <c r="H822" s="59">
        <f t="shared" si="232"/>
        <v>2.9999999999999574</v>
      </c>
      <c r="I822" s="59">
        <f t="shared" si="233"/>
        <v>1</v>
      </c>
      <c r="J822" s="60">
        <f t="shared" si="234"/>
        <v>3.4999999999999587</v>
      </c>
      <c r="K822" s="104">
        <f t="shared" si="226"/>
        <v>10.499999999999726</v>
      </c>
      <c r="L822" s="49">
        <f t="shared" si="227"/>
        <v>1.3430596213020582E+49</v>
      </c>
      <c r="M822" s="46">
        <f t="shared" si="228"/>
        <v>163.20000000000007</v>
      </c>
      <c r="N822" s="50">
        <v>816</v>
      </c>
      <c r="Q822" s="51"/>
      <c r="R822" s="62"/>
      <c r="S822" s="70"/>
    </row>
    <row r="823" spans="1:19">
      <c r="A823" s="46">
        <v>8192</v>
      </c>
      <c r="B823" s="46">
        <f t="shared" si="225"/>
        <v>27.233333333333334</v>
      </c>
      <c r="C823" s="83">
        <f t="shared" si="229"/>
        <v>17.690000000000001</v>
      </c>
      <c r="D823" s="87"/>
      <c r="E823" s="47">
        <f t="shared" si="224"/>
        <v>185.74499999999517</v>
      </c>
      <c r="F823" s="59">
        <f t="shared" si="230"/>
        <v>0.50000000000000033</v>
      </c>
      <c r="G823" s="59">
        <f t="shared" si="231"/>
        <v>5.9999999999999147</v>
      </c>
      <c r="H823" s="59">
        <f t="shared" si="232"/>
        <v>2.9999999999999574</v>
      </c>
      <c r="I823" s="59">
        <f t="shared" si="233"/>
        <v>1</v>
      </c>
      <c r="J823" s="60">
        <f t="shared" si="234"/>
        <v>3.4999999999999587</v>
      </c>
      <c r="K823" s="104">
        <f t="shared" si="226"/>
        <v>10.499999999999726</v>
      </c>
      <c r="L823" s="49">
        <f t="shared" si="227"/>
        <v>1.5427703776526152E+49</v>
      </c>
      <c r="M823" s="46">
        <f t="shared" si="228"/>
        <v>163.40000000000009</v>
      </c>
      <c r="N823" s="50">
        <v>817</v>
      </c>
      <c r="Q823" s="51"/>
      <c r="R823" s="62"/>
      <c r="S823" s="70"/>
    </row>
    <row r="824" spans="1:19">
      <c r="A824" s="46">
        <v>8192</v>
      </c>
      <c r="B824" s="46">
        <f t="shared" si="225"/>
        <v>27.266666666666666</v>
      </c>
      <c r="C824" s="83">
        <f t="shared" si="229"/>
        <v>17.690000000000001</v>
      </c>
      <c r="D824" s="87"/>
      <c r="E824" s="47">
        <f t="shared" si="224"/>
        <v>185.74499999999517</v>
      </c>
      <c r="F824" s="59">
        <f t="shared" si="230"/>
        <v>0.50000000000000033</v>
      </c>
      <c r="G824" s="59">
        <f t="shared" si="231"/>
        <v>5.9999999999999147</v>
      </c>
      <c r="H824" s="59">
        <f t="shared" si="232"/>
        <v>2.9999999999999574</v>
      </c>
      <c r="I824" s="59">
        <f t="shared" si="233"/>
        <v>1</v>
      </c>
      <c r="J824" s="60">
        <f t="shared" si="234"/>
        <v>3.4999999999999587</v>
      </c>
      <c r="K824" s="104">
        <f t="shared" si="226"/>
        <v>10.499999999999726</v>
      </c>
      <c r="L824" s="49">
        <f t="shared" si="227"/>
        <v>1.7721777949477134E+49</v>
      </c>
      <c r="M824" s="46">
        <f t="shared" si="228"/>
        <v>163.60000000000008</v>
      </c>
      <c r="N824" s="50">
        <v>818</v>
      </c>
      <c r="Q824" s="51"/>
      <c r="R824" s="62"/>
      <c r="S824" s="70"/>
    </row>
    <row r="825" spans="1:19">
      <c r="A825" s="46">
        <v>8192</v>
      </c>
      <c r="B825" s="46">
        <f t="shared" si="225"/>
        <v>27.3</v>
      </c>
      <c r="C825" s="83">
        <f t="shared" si="229"/>
        <v>17.690000000000001</v>
      </c>
      <c r="D825" s="87"/>
      <c r="E825" s="47">
        <f t="shared" si="224"/>
        <v>185.74499999999517</v>
      </c>
      <c r="F825" s="59">
        <f t="shared" si="230"/>
        <v>0.50000000000000033</v>
      </c>
      <c r="G825" s="59">
        <f t="shared" si="231"/>
        <v>5.9999999999999147</v>
      </c>
      <c r="H825" s="59">
        <f t="shared" si="232"/>
        <v>2.9999999999999574</v>
      </c>
      <c r="I825" s="59">
        <f t="shared" si="233"/>
        <v>1</v>
      </c>
      <c r="J825" s="60">
        <f t="shared" si="234"/>
        <v>3.4999999999999587</v>
      </c>
      <c r="K825" s="104">
        <f t="shared" si="226"/>
        <v>10.499999999999726</v>
      </c>
      <c r="L825" s="49">
        <f t="shared" si="227"/>
        <v>2.0356977178187115E+49</v>
      </c>
      <c r="M825" s="46">
        <f t="shared" si="228"/>
        <v>163.8000000000001</v>
      </c>
      <c r="N825" s="50">
        <v>819</v>
      </c>
      <c r="Q825" s="51"/>
      <c r="R825" s="62"/>
      <c r="S825" s="70"/>
    </row>
    <row r="826" spans="1:19">
      <c r="A826" s="46">
        <v>8192</v>
      </c>
      <c r="B826" s="46">
        <f t="shared" si="225"/>
        <v>27.333333333333332</v>
      </c>
      <c r="C826" s="83">
        <f t="shared" si="229"/>
        <v>17.690000000000001</v>
      </c>
      <c r="D826" s="87"/>
      <c r="E826" s="47">
        <f t="shared" si="224"/>
        <v>185.74499999999517</v>
      </c>
      <c r="F826" s="59">
        <f t="shared" si="230"/>
        <v>0.50000000000000033</v>
      </c>
      <c r="G826" s="59">
        <f t="shared" si="231"/>
        <v>5.9999999999999147</v>
      </c>
      <c r="H826" s="59">
        <f t="shared" si="232"/>
        <v>2.9999999999999574</v>
      </c>
      <c r="I826" s="59">
        <f t="shared" si="233"/>
        <v>1</v>
      </c>
      <c r="J826" s="60">
        <f t="shared" si="234"/>
        <v>3.4999999999999587</v>
      </c>
      <c r="K826" s="104">
        <f t="shared" si="226"/>
        <v>10.499999999999726</v>
      </c>
      <c r="L826" s="49">
        <f t="shared" si="227"/>
        <v>2.3384026197295724E+49</v>
      </c>
      <c r="M826" s="46">
        <f t="shared" si="228"/>
        <v>164.00000000000009</v>
      </c>
      <c r="N826" s="50">
        <v>820</v>
      </c>
      <c r="Q826" s="51"/>
      <c r="R826" s="62"/>
      <c r="S826" s="70"/>
    </row>
    <row r="827" spans="1:19">
      <c r="A827" s="46">
        <v>8192</v>
      </c>
      <c r="B827" s="46">
        <f t="shared" si="225"/>
        <v>27.366666666666667</v>
      </c>
      <c r="C827" s="83">
        <f t="shared" si="229"/>
        <v>17.690000000000001</v>
      </c>
      <c r="D827" s="87"/>
      <c r="E827" s="47">
        <f t="shared" si="224"/>
        <v>185.74499999999517</v>
      </c>
      <c r="F827" s="59">
        <f t="shared" si="230"/>
        <v>0.50000000000000033</v>
      </c>
      <c r="G827" s="59">
        <f t="shared" si="231"/>
        <v>5.9999999999999147</v>
      </c>
      <c r="H827" s="59">
        <f t="shared" si="232"/>
        <v>2.9999999999999574</v>
      </c>
      <c r="I827" s="59">
        <f t="shared" si="233"/>
        <v>1</v>
      </c>
      <c r="J827" s="60">
        <f t="shared" si="234"/>
        <v>3.4999999999999587</v>
      </c>
      <c r="K827" s="104">
        <f t="shared" si="226"/>
        <v>10.499999999999726</v>
      </c>
      <c r="L827" s="49">
        <f t="shared" si="227"/>
        <v>2.6861192426041169E+49</v>
      </c>
      <c r="M827" s="46">
        <f t="shared" si="228"/>
        <v>164.2000000000001</v>
      </c>
      <c r="N827" s="50">
        <v>821</v>
      </c>
      <c r="Q827" s="51"/>
      <c r="R827" s="62"/>
      <c r="S827" s="70"/>
    </row>
    <row r="828" spans="1:19">
      <c r="A828" s="46">
        <v>8192</v>
      </c>
      <c r="B828" s="46">
        <f t="shared" si="225"/>
        <v>27.4</v>
      </c>
      <c r="C828" s="83">
        <f t="shared" si="229"/>
        <v>17.690000000000001</v>
      </c>
      <c r="D828" s="87"/>
      <c r="E828" s="47">
        <f t="shared" si="224"/>
        <v>185.74499999999517</v>
      </c>
      <c r="F828" s="59">
        <f t="shared" si="230"/>
        <v>0.50000000000000033</v>
      </c>
      <c r="G828" s="59">
        <f t="shared" si="231"/>
        <v>5.9999999999999147</v>
      </c>
      <c r="H828" s="59">
        <f t="shared" si="232"/>
        <v>2.9999999999999574</v>
      </c>
      <c r="I828" s="59">
        <f t="shared" si="233"/>
        <v>1</v>
      </c>
      <c r="J828" s="60">
        <f t="shared" si="234"/>
        <v>3.4999999999999587</v>
      </c>
      <c r="K828" s="104">
        <f t="shared" si="226"/>
        <v>10.499999999999726</v>
      </c>
      <c r="L828" s="49">
        <f t="shared" si="227"/>
        <v>3.0855407553052304E+49</v>
      </c>
      <c r="M828" s="46">
        <f t="shared" si="228"/>
        <v>164.40000000000009</v>
      </c>
      <c r="N828" s="50">
        <v>822</v>
      </c>
      <c r="Q828" s="51"/>
      <c r="R828" s="62"/>
      <c r="S828" s="70"/>
    </row>
    <row r="829" spans="1:19">
      <c r="A829" s="46">
        <v>8192</v>
      </c>
      <c r="B829" s="46">
        <f t="shared" si="225"/>
        <v>27.433333333333334</v>
      </c>
      <c r="C829" s="83">
        <f t="shared" si="229"/>
        <v>17.690000000000001</v>
      </c>
      <c r="D829" s="87"/>
      <c r="E829" s="47">
        <f t="shared" si="224"/>
        <v>185.74499999999517</v>
      </c>
      <c r="F829" s="59">
        <f t="shared" si="230"/>
        <v>0.50000000000000033</v>
      </c>
      <c r="G829" s="59">
        <f t="shared" si="231"/>
        <v>5.9999999999999147</v>
      </c>
      <c r="H829" s="59">
        <f t="shared" si="232"/>
        <v>2.9999999999999574</v>
      </c>
      <c r="I829" s="59">
        <f t="shared" si="233"/>
        <v>1</v>
      </c>
      <c r="J829" s="60">
        <f t="shared" si="234"/>
        <v>3.4999999999999587</v>
      </c>
      <c r="K829" s="104">
        <f t="shared" si="226"/>
        <v>10.499999999999726</v>
      </c>
      <c r="L829" s="49">
        <f t="shared" si="227"/>
        <v>3.5443555898954289E+49</v>
      </c>
      <c r="M829" s="46">
        <f t="shared" si="228"/>
        <v>164.60000000000008</v>
      </c>
      <c r="N829" s="50">
        <v>823</v>
      </c>
      <c r="Q829" s="51"/>
      <c r="R829" s="62"/>
      <c r="S829" s="70"/>
    </row>
    <row r="830" spans="1:19">
      <c r="A830" s="46">
        <v>8192</v>
      </c>
      <c r="B830" s="46">
        <f t="shared" si="225"/>
        <v>27.466666666666665</v>
      </c>
      <c r="C830" s="83">
        <f t="shared" si="229"/>
        <v>17.690000000000001</v>
      </c>
      <c r="D830" s="87"/>
      <c r="E830" s="47">
        <f t="shared" si="224"/>
        <v>185.74499999999517</v>
      </c>
      <c r="F830" s="59">
        <f t="shared" si="230"/>
        <v>0.50000000000000033</v>
      </c>
      <c r="G830" s="59">
        <f t="shared" si="231"/>
        <v>5.9999999999999147</v>
      </c>
      <c r="H830" s="59">
        <f t="shared" si="232"/>
        <v>2.9999999999999574</v>
      </c>
      <c r="I830" s="59">
        <f t="shared" si="233"/>
        <v>1</v>
      </c>
      <c r="J830" s="60">
        <f t="shared" si="234"/>
        <v>3.4999999999999587</v>
      </c>
      <c r="K830" s="104">
        <f t="shared" si="226"/>
        <v>10.499999999999726</v>
      </c>
      <c r="L830" s="49">
        <f t="shared" si="227"/>
        <v>4.0713954356374246E+49</v>
      </c>
      <c r="M830" s="46">
        <f t="shared" si="228"/>
        <v>164.8000000000001</v>
      </c>
      <c r="N830" s="50">
        <v>824</v>
      </c>
      <c r="Q830" s="51"/>
      <c r="R830" s="62"/>
      <c r="S830" s="70"/>
    </row>
    <row r="831" spans="1:19">
      <c r="A831" s="46">
        <v>8192</v>
      </c>
      <c r="B831" s="46">
        <f t="shared" si="225"/>
        <v>27.5</v>
      </c>
      <c r="C831" s="83">
        <f t="shared" si="229"/>
        <v>17.690000000000001</v>
      </c>
      <c r="D831" s="87"/>
      <c r="E831" s="47">
        <f t="shared" si="224"/>
        <v>185.74499999999517</v>
      </c>
      <c r="F831" s="59">
        <f t="shared" si="230"/>
        <v>0.50000000000000033</v>
      </c>
      <c r="G831" s="59">
        <f t="shared" si="231"/>
        <v>5.9999999999999147</v>
      </c>
      <c r="H831" s="59">
        <f t="shared" si="232"/>
        <v>2.9999999999999574</v>
      </c>
      <c r="I831" s="59">
        <f t="shared" si="233"/>
        <v>1</v>
      </c>
      <c r="J831" s="60">
        <f t="shared" si="234"/>
        <v>3.4999999999999587</v>
      </c>
      <c r="K831" s="104">
        <f t="shared" si="226"/>
        <v>10.499999999999726</v>
      </c>
      <c r="L831" s="49">
        <f t="shared" si="227"/>
        <v>4.6768052394591469E+49</v>
      </c>
      <c r="M831" s="46">
        <f t="shared" si="228"/>
        <v>165.00000000000009</v>
      </c>
      <c r="N831" s="50">
        <v>825</v>
      </c>
      <c r="Q831" s="51"/>
      <c r="R831" s="62"/>
      <c r="S831" s="70"/>
    </row>
    <row r="832" spans="1:19">
      <c r="A832" s="46">
        <v>8192</v>
      </c>
      <c r="B832" s="46">
        <f t="shared" si="225"/>
        <v>27.533333333333335</v>
      </c>
      <c r="C832" s="83">
        <f t="shared" si="229"/>
        <v>17.690000000000001</v>
      </c>
      <c r="D832" s="87"/>
      <c r="E832" s="47">
        <f t="shared" si="224"/>
        <v>185.74499999999517</v>
      </c>
      <c r="F832" s="59">
        <f t="shared" si="230"/>
        <v>0.50000000000000033</v>
      </c>
      <c r="G832" s="59">
        <f t="shared" si="231"/>
        <v>5.9999999999999147</v>
      </c>
      <c r="H832" s="59">
        <f t="shared" si="232"/>
        <v>2.9999999999999574</v>
      </c>
      <c r="I832" s="59">
        <f t="shared" si="233"/>
        <v>1</v>
      </c>
      <c r="J832" s="60">
        <f t="shared" si="234"/>
        <v>3.4999999999999587</v>
      </c>
      <c r="K832" s="104">
        <f t="shared" si="226"/>
        <v>10.499999999999726</v>
      </c>
      <c r="L832" s="49">
        <f t="shared" si="227"/>
        <v>5.3722384852082359E+49</v>
      </c>
      <c r="M832" s="46">
        <f t="shared" si="228"/>
        <v>165.2000000000001</v>
      </c>
      <c r="N832" s="50">
        <v>826</v>
      </c>
      <c r="Q832" s="51"/>
      <c r="R832" s="62"/>
      <c r="S832" s="70"/>
    </row>
    <row r="833" spans="1:19">
      <c r="A833" s="46">
        <v>8192</v>
      </c>
      <c r="B833" s="46">
        <f t="shared" si="225"/>
        <v>27.566666666666666</v>
      </c>
      <c r="C833" s="83">
        <f t="shared" si="229"/>
        <v>17.690000000000001</v>
      </c>
      <c r="D833" s="87"/>
      <c r="E833" s="47">
        <f t="shared" si="224"/>
        <v>185.74499999999517</v>
      </c>
      <c r="F833" s="59">
        <f t="shared" si="230"/>
        <v>0.50000000000000033</v>
      </c>
      <c r="G833" s="59">
        <f t="shared" si="231"/>
        <v>5.9999999999999147</v>
      </c>
      <c r="H833" s="59">
        <f t="shared" si="232"/>
        <v>2.9999999999999574</v>
      </c>
      <c r="I833" s="59">
        <f t="shared" si="233"/>
        <v>1</v>
      </c>
      <c r="J833" s="60">
        <f t="shared" si="234"/>
        <v>3.4999999999999587</v>
      </c>
      <c r="K833" s="104">
        <f t="shared" si="226"/>
        <v>10.499999999999726</v>
      </c>
      <c r="L833" s="49">
        <f t="shared" si="227"/>
        <v>6.1710815106104638E+49</v>
      </c>
      <c r="M833" s="46">
        <f t="shared" si="228"/>
        <v>165.40000000000009</v>
      </c>
      <c r="N833" s="50">
        <v>827</v>
      </c>
      <c r="Q833" s="51"/>
      <c r="R833" s="62"/>
      <c r="S833" s="70"/>
    </row>
    <row r="834" spans="1:19">
      <c r="A834" s="46">
        <v>8192</v>
      </c>
      <c r="B834" s="46">
        <f t="shared" si="225"/>
        <v>27.6</v>
      </c>
      <c r="C834" s="83">
        <f t="shared" si="229"/>
        <v>17.690000000000001</v>
      </c>
      <c r="D834" s="87"/>
      <c r="E834" s="47">
        <f t="shared" si="224"/>
        <v>185.74499999999517</v>
      </c>
      <c r="F834" s="59">
        <f t="shared" si="230"/>
        <v>0.50000000000000033</v>
      </c>
      <c r="G834" s="59">
        <f t="shared" si="231"/>
        <v>5.9999999999999147</v>
      </c>
      <c r="H834" s="59">
        <f t="shared" si="232"/>
        <v>2.9999999999999574</v>
      </c>
      <c r="I834" s="59">
        <f t="shared" si="233"/>
        <v>1</v>
      </c>
      <c r="J834" s="60">
        <f t="shared" si="234"/>
        <v>3.4999999999999587</v>
      </c>
      <c r="K834" s="104">
        <f t="shared" si="226"/>
        <v>10.499999999999726</v>
      </c>
      <c r="L834" s="49">
        <f t="shared" si="227"/>
        <v>7.08871117979086E+49</v>
      </c>
      <c r="M834" s="46">
        <f t="shared" si="228"/>
        <v>165.60000000000008</v>
      </c>
      <c r="N834" s="50">
        <v>828</v>
      </c>
      <c r="Q834" s="51"/>
      <c r="R834" s="62"/>
      <c r="S834" s="70"/>
    </row>
    <row r="835" spans="1:19">
      <c r="A835" s="46">
        <v>8192</v>
      </c>
      <c r="B835" s="46">
        <f t="shared" si="225"/>
        <v>27.633333333333333</v>
      </c>
      <c r="C835" s="83">
        <f t="shared" si="229"/>
        <v>17.690000000000001</v>
      </c>
      <c r="D835" s="87"/>
      <c r="E835" s="47">
        <f t="shared" si="224"/>
        <v>185.74499999999517</v>
      </c>
      <c r="F835" s="59">
        <f t="shared" si="230"/>
        <v>0.50000000000000033</v>
      </c>
      <c r="G835" s="59">
        <f t="shared" si="231"/>
        <v>5.9999999999999147</v>
      </c>
      <c r="H835" s="59">
        <f t="shared" si="232"/>
        <v>2.9999999999999574</v>
      </c>
      <c r="I835" s="59">
        <f t="shared" si="233"/>
        <v>1</v>
      </c>
      <c r="J835" s="60">
        <f t="shared" si="234"/>
        <v>3.4999999999999587</v>
      </c>
      <c r="K835" s="104">
        <f t="shared" si="226"/>
        <v>10.499999999999726</v>
      </c>
      <c r="L835" s="49">
        <f t="shared" si="227"/>
        <v>8.1427908712748502E+49</v>
      </c>
      <c r="M835" s="46">
        <f t="shared" si="228"/>
        <v>165.8000000000001</v>
      </c>
      <c r="N835" s="50">
        <v>829</v>
      </c>
      <c r="Q835" s="51"/>
      <c r="R835" s="62"/>
      <c r="S835" s="70"/>
    </row>
    <row r="836" spans="1:19">
      <c r="A836" s="46">
        <v>8192</v>
      </c>
      <c r="B836" s="46">
        <f t="shared" si="225"/>
        <v>27.666666666666668</v>
      </c>
      <c r="C836" s="83">
        <f t="shared" si="229"/>
        <v>17.690000000000001</v>
      </c>
      <c r="D836" s="87"/>
      <c r="E836" s="47">
        <f t="shared" si="224"/>
        <v>185.74499999999517</v>
      </c>
      <c r="F836" s="59">
        <f t="shared" si="230"/>
        <v>0.50000000000000033</v>
      </c>
      <c r="G836" s="59">
        <f t="shared" si="231"/>
        <v>5.9999999999999147</v>
      </c>
      <c r="H836" s="59">
        <f t="shared" si="232"/>
        <v>2.9999999999999574</v>
      </c>
      <c r="I836" s="59">
        <f t="shared" si="233"/>
        <v>1</v>
      </c>
      <c r="J836" s="60">
        <f t="shared" si="234"/>
        <v>3.4999999999999587</v>
      </c>
      <c r="K836" s="104">
        <f t="shared" si="226"/>
        <v>10.499999999999726</v>
      </c>
      <c r="L836" s="49">
        <f t="shared" si="227"/>
        <v>9.3536104789182938E+49</v>
      </c>
      <c r="M836" s="46">
        <f t="shared" si="228"/>
        <v>166.00000000000009</v>
      </c>
      <c r="N836" s="50">
        <v>830</v>
      </c>
      <c r="Q836" s="51"/>
      <c r="R836" s="62"/>
      <c r="S836" s="70"/>
    </row>
    <row r="837" spans="1:19">
      <c r="A837" s="46">
        <v>8192</v>
      </c>
      <c r="B837" s="46">
        <f t="shared" si="225"/>
        <v>27.7</v>
      </c>
      <c r="C837" s="83">
        <f t="shared" si="229"/>
        <v>17.690000000000001</v>
      </c>
      <c r="D837" s="87"/>
      <c r="E837" s="47">
        <f t="shared" si="224"/>
        <v>185.74499999999517</v>
      </c>
      <c r="F837" s="59">
        <f t="shared" si="230"/>
        <v>0.50000000000000033</v>
      </c>
      <c r="G837" s="59">
        <f t="shared" si="231"/>
        <v>5.9999999999999147</v>
      </c>
      <c r="H837" s="59">
        <f t="shared" si="232"/>
        <v>2.9999999999999574</v>
      </c>
      <c r="I837" s="59">
        <f t="shared" si="233"/>
        <v>1</v>
      </c>
      <c r="J837" s="60">
        <f t="shared" si="234"/>
        <v>3.4999999999999587</v>
      </c>
      <c r="K837" s="104">
        <f t="shared" si="226"/>
        <v>10.499999999999726</v>
      </c>
      <c r="L837" s="49">
        <f t="shared" si="227"/>
        <v>1.0744476970416476E+50</v>
      </c>
      <c r="M837" s="46">
        <f t="shared" si="228"/>
        <v>166.20000000000007</v>
      </c>
      <c r="N837" s="50">
        <v>831</v>
      </c>
      <c r="Q837" s="51"/>
      <c r="R837" s="62"/>
      <c r="S837" s="70"/>
    </row>
    <row r="838" spans="1:19">
      <c r="A838" s="46">
        <v>8192</v>
      </c>
      <c r="B838" s="46">
        <f t="shared" si="225"/>
        <v>27.733333333333334</v>
      </c>
      <c r="C838" s="83">
        <f t="shared" si="229"/>
        <v>17.690000000000001</v>
      </c>
      <c r="D838" s="87"/>
      <c r="E838" s="47">
        <f t="shared" ref="E838:E906" si="235">C838*K838*1</f>
        <v>185.74499999999517</v>
      </c>
      <c r="F838" s="59">
        <f t="shared" si="230"/>
        <v>0.50000000000000033</v>
      </c>
      <c r="G838" s="59">
        <f t="shared" si="231"/>
        <v>5.9999999999999147</v>
      </c>
      <c r="H838" s="59">
        <f t="shared" si="232"/>
        <v>2.9999999999999574</v>
      </c>
      <c r="I838" s="59">
        <f t="shared" si="233"/>
        <v>1</v>
      </c>
      <c r="J838" s="60">
        <f t="shared" si="234"/>
        <v>3.4999999999999587</v>
      </c>
      <c r="K838" s="104">
        <f t="shared" si="226"/>
        <v>10.499999999999726</v>
      </c>
      <c r="L838" s="49">
        <f t="shared" si="227"/>
        <v>1.2342163021220934E+50</v>
      </c>
      <c r="M838" s="46">
        <f t="shared" si="228"/>
        <v>166.40000000000009</v>
      </c>
      <c r="N838" s="50">
        <v>832</v>
      </c>
      <c r="Q838" s="51"/>
      <c r="R838" s="62"/>
      <c r="S838" s="70"/>
    </row>
    <row r="839" spans="1:19">
      <c r="A839" s="46">
        <v>8192</v>
      </c>
      <c r="B839" s="46">
        <f t="shared" ref="B839:B902" si="236">N839/30</f>
        <v>27.766666666666666</v>
      </c>
      <c r="C839" s="83">
        <f t="shared" si="229"/>
        <v>17.690000000000001</v>
      </c>
      <c r="D839" s="87"/>
      <c r="E839" s="47">
        <f t="shared" si="235"/>
        <v>185.74499999999517</v>
      </c>
      <c r="F839" s="59">
        <f t="shared" si="230"/>
        <v>0.50000000000000033</v>
      </c>
      <c r="G839" s="59">
        <f t="shared" si="231"/>
        <v>5.9999999999999147</v>
      </c>
      <c r="H839" s="59">
        <f t="shared" si="232"/>
        <v>2.9999999999999574</v>
      </c>
      <c r="I839" s="59">
        <f t="shared" si="233"/>
        <v>1</v>
      </c>
      <c r="J839" s="60">
        <f t="shared" si="234"/>
        <v>3.4999999999999587</v>
      </c>
      <c r="K839" s="104">
        <f t="shared" ref="K839:K902" si="237">J839*H839*I839</f>
        <v>10.499999999999726</v>
      </c>
      <c r="L839" s="49">
        <f t="shared" ref="L839:L902" si="238">POWER($M$1,N839)</f>
        <v>1.4177422359581724E+50</v>
      </c>
      <c r="M839" s="46">
        <f t="shared" si="228"/>
        <v>166.60000000000008</v>
      </c>
      <c r="N839" s="50">
        <v>833</v>
      </c>
      <c r="Q839" s="51"/>
      <c r="R839" s="62"/>
      <c r="S839" s="70"/>
    </row>
    <row r="840" spans="1:19">
      <c r="A840" s="46">
        <v>8192</v>
      </c>
      <c r="B840" s="46">
        <f t="shared" si="236"/>
        <v>27.8</v>
      </c>
      <c r="C840" s="83">
        <f t="shared" si="229"/>
        <v>17.690000000000001</v>
      </c>
      <c r="D840" s="87"/>
      <c r="E840" s="47">
        <f t="shared" si="235"/>
        <v>185.74499999999517</v>
      </c>
      <c r="F840" s="59">
        <f t="shared" si="230"/>
        <v>0.50000000000000033</v>
      </c>
      <c r="G840" s="59">
        <f t="shared" si="231"/>
        <v>5.9999999999999147</v>
      </c>
      <c r="H840" s="59">
        <f t="shared" si="232"/>
        <v>2.9999999999999574</v>
      </c>
      <c r="I840" s="59">
        <f t="shared" si="233"/>
        <v>1</v>
      </c>
      <c r="J840" s="60">
        <f t="shared" si="234"/>
        <v>3.4999999999999587</v>
      </c>
      <c r="K840" s="104">
        <f t="shared" si="237"/>
        <v>10.499999999999726</v>
      </c>
      <c r="L840" s="49">
        <f t="shared" si="238"/>
        <v>1.6285581742549711E+50</v>
      </c>
      <c r="M840" s="46">
        <f t="shared" ref="M840:M903" si="239">LOG(L840,2)</f>
        <v>166.8000000000001</v>
      </c>
      <c r="N840" s="50">
        <v>834</v>
      </c>
      <c r="Q840" s="51"/>
      <c r="R840" s="62"/>
      <c r="S840" s="70"/>
    </row>
    <row r="841" spans="1:19">
      <c r="A841" s="46">
        <v>8192</v>
      </c>
      <c r="B841" s="46">
        <f t="shared" si="236"/>
        <v>27.833333333333332</v>
      </c>
      <c r="C841" s="83">
        <f t="shared" si="229"/>
        <v>17.690000000000001</v>
      </c>
      <c r="D841" s="87"/>
      <c r="E841" s="47">
        <f t="shared" si="235"/>
        <v>185.74499999999517</v>
      </c>
      <c r="F841" s="59">
        <f t="shared" si="230"/>
        <v>0.50000000000000033</v>
      </c>
      <c r="G841" s="59">
        <f t="shared" si="231"/>
        <v>5.9999999999999147</v>
      </c>
      <c r="H841" s="59">
        <f t="shared" si="232"/>
        <v>2.9999999999999574</v>
      </c>
      <c r="I841" s="59">
        <f t="shared" si="233"/>
        <v>1</v>
      </c>
      <c r="J841" s="60">
        <f t="shared" si="234"/>
        <v>3.4999999999999587</v>
      </c>
      <c r="K841" s="104">
        <f t="shared" si="237"/>
        <v>10.499999999999726</v>
      </c>
      <c r="L841" s="49">
        <f t="shared" si="238"/>
        <v>1.87072209578366E+50</v>
      </c>
      <c r="M841" s="46">
        <f t="shared" si="239"/>
        <v>167.00000000000009</v>
      </c>
      <c r="N841" s="50">
        <v>835</v>
      </c>
      <c r="Q841" s="51"/>
      <c r="R841" s="62"/>
      <c r="S841" s="70"/>
    </row>
    <row r="842" spans="1:19">
      <c r="A842" s="46">
        <v>8192</v>
      </c>
      <c r="B842" s="46">
        <f t="shared" si="236"/>
        <v>27.866666666666667</v>
      </c>
      <c r="C842" s="83">
        <f t="shared" si="229"/>
        <v>17.690000000000001</v>
      </c>
      <c r="D842" s="87"/>
      <c r="E842" s="47">
        <f t="shared" si="235"/>
        <v>185.74499999999517</v>
      </c>
      <c r="F842" s="59">
        <f t="shared" si="230"/>
        <v>0.50000000000000033</v>
      </c>
      <c r="G842" s="59">
        <f t="shared" si="231"/>
        <v>5.9999999999999147</v>
      </c>
      <c r="H842" s="59">
        <f t="shared" si="232"/>
        <v>2.9999999999999574</v>
      </c>
      <c r="I842" s="59">
        <f t="shared" si="233"/>
        <v>1</v>
      </c>
      <c r="J842" s="60">
        <f t="shared" si="234"/>
        <v>3.4999999999999587</v>
      </c>
      <c r="K842" s="104">
        <f t="shared" si="237"/>
        <v>10.499999999999726</v>
      </c>
      <c r="L842" s="49">
        <f t="shared" si="238"/>
        <v>2.148895394083296E+50</v>
      </c>
      <c r="M842" s="46">
        <f t="shared" si="239"/>
        <v>167.20000000000007</v>
      </c>
      <c r="N842" s="50">
        <v>836</v>
      </c>
      <c r="Q842" s="51"/>
      <c r="R842" s="62"/>
      <c r="S842" s="70"/>
    </row>
    <row r="843" spans="1:19">
      <c r="A843" s="46">
        <v>8192</v>
      </c>
      <c r="B843" s="46">
        <f t="shared" si="236"/>
        <v>27.9</v>
      </c>
      <c r="C843" s="83">
        <f t="shared" si="229"/>
        <v>17.690000000000001</v>
      </c>
      <c r="D843" s="87"/>
      <c r="E843" s="47">
        <f t="shared" si="235"/>
        <v>185.74499999999517</v>
      </c>
      <c r="F843" s="59">
        <f t="shared" si="230"/>
        <v>0.50000000000000033</v>
      </c>
      <c r="G843" s="59">
        <f t="shared" si="231"/>
        <v>5.9999999999999147</v>
      </c>
      <c r="H843" s="59">
        <f t="shared" si="232"/>
        <v>2.9999999999999574</v>
      </c>
      <c r="I843" s="59">
        <f t="shared" si="233"/>
        <v>1</v>
      </c>
      <c r="J843" s="60">
        <f t="shared" si="234"/>
        <v>3.4999999999999587</v>
      </c>
      <c r="K843" s="104">
        <f t="shared" si="237"/>
        <v>10.499999999999726</v>
      </c>
      <c r="L843" s="49">
        <f t="shared" si="238"/>
        <v>2.4684326042441876E+50</v>
      </c>
      <c r="M843" s="46">
        <f t="shared" si="239"/>
        <v>167.40000000000009</v>
      </c>
      <c r="N843" s="50">
        <v>837</v>
      </c>
      <c r="Q843" s="51"/>
      <c r="R843" s="62"/>
      <c r="S843" s="70"/>
    </row>
    <row r="844" spans="1:19">
      <c r="A844" s="46">
        <v>8192</v>
      </c>
      <c r="B844" s="46">
        <f t="shared" si="236"/>
        <v>27.933333333333334</v>
      </c>
      <c r="C844" s="83">
        <f t="shared" si="229"/>
        <v>17.690000000000001</v>
      </c>
      <c r="D844" s="87"/>
      <c r="E844" s="47">
        <f t="shared" si="235"/>
        <v>185.74499999999517</v>
      </c>
      <c r="F844" s="59">
        <f t="shared" si="230"/>
        <v>0.50000000000000033</v>
      </c>
      <c r="G844" s="59">
        <f t="shared" si="231"/>
        <v>5.9999999999999147</v>
      </c>
      <c r="H844" s="59">
        <f t="shared" si="232"/>
        <v>2.9999999999999574</v>
      </c>
      <c r="I844" s="59">
        <f t="shared" si="233"/>
        <v>1</v>
      </c>
      <c r="J844" s="60">
        <f t="shared" si="234"/>
        <v>3.4999999999999587</v>
      </c>
      <c r="K844" s="104">
        <f t="shared" si="237"/>
        <v>10.499999999999726</v>
      </c>
      <c r="L844" s="49">
        <f t="shared" si="238"/>
        <v>2.8354844719163457E+50</v>
      </c>
      <c r="M844" s="46">
        <f t="shared" si="239"/>
        <v>167.60000000000008</v>
      </c>
      <c r="N844" s="50">
        <v>838</v>
      </c>
      <c r="Q844" s="51"/>
      <c r="R844" s="62"/>
      <c r="S844" s="70"/>
    </row>
    <row r="845" spans="1:19">
      <c r="A845" s="46">
        <v>8192</v>
      </c>
      <c r="B845" s="46">
        <f t="shared" si="236"/>
        <v>27.966666666666665</v>
      </c>
      <c r="C845" s="83">
        <f t="shared" si="229"/>
        <v>17.690000000000001</v>
      </c>
      <c r="D845" s="87"/>
      <c r="E845" s="47">
        <f t="shared" si="235"/>
        <v>185.74499999999517</v>
      </c>
      <c r="F845" s="59">
        <f t="shared" si="230"/>
        <v>0.50000000000000033</v>
      </c>
      <c r="G845" s="59">
        <f t="shared" si="231"/>
        <v>5.9999999999999147</v>
      </c>
      <c r="H845" s="59">
        <f t="shared" si="232"/>
        <v>2.9999999999999574</v>
      </c>
      <c r="I845" s="59">
        <f t="shared" si="233"/>
        <v>1</v>
      </c>
      <c r="J845" s="60">
        <f t="shared" si="234"/>
        <v>3.4999999999999587</v>
      </c>
      <c r="K845" s="104">
        <f t="shared" si="237"/>
        <v>10.499999999999726</v>
      </c>
      <c r="L845" s="49">
        <f t="shared" si="238"/>
        <v>3.257116348509943E+50</v>
      </c>
      <c r="M845" s="46">
        <f t="shared" si="239"/>
        <v>167.8000000000001</v>
      </c>
      <c r="N845" s="50">
        <v>839</v>
      </c>
      <c r="Q845" s="51"/>
      <c r="R845" s="62"/>
      <c r="S845" s="70"/>
    </row>
    <row r="846" spans="1:19">
      <c r="A846" s="46">
        <v>8192</v>
      </c>
      <c r="B846" s="46">
        <f t="shared" si="236"/>
        <v>28</v>
      </c>
      <c r="C846" s="83">
        <f t="shared" si="229"/>
        <v>17.690000000000001</v>
      </c>
      <c r="D846" s="87"/>
      <c r="E846" s="47">
        <f t="shared" si="235"/>
        <v>185.74499999999517</v>
      </c>
      <c r="F846" s="59">
        <f t="shared" si="230"/>
        <v>0.50000000000000033</v>
      </c>
      <c r="G846" s="59">
        <f t="shared" si="231"/>
        <v>5.9999999999999147</v>
      </c>
      <c r="H846" s="59">
        <f t="shared" si="232"/>
        <v>2.9999999999999574</v>
      </c>
      <c r="I846" s="59">
        <f t="shared" si="233"/>
        <v>1</v>
      </c>
      <c r="J846" s="60">
        <f t="shared" si="234"/>
        <v>3.4999999999999587</v>
      </c>
      <c r="K846" s="104">
        <f t="shared" si="237"/>
        <v>10.499999999999726</v>
      </c>
      <c r="L846" s="49">
        <f t="shared" si="238"/>
        <v>3.7414441915673208E+50</v>
      </c>
      <c r="M846" s="46">
        <f t="shared" si="239"/>
        <v>168.00000000000009</v>
      </c>
      <c r="N846" s="50">
        <v>840</v>
      </c>
      <c r="Q846" s="51"/>
      <c r="R846" s="62"/>
      <c r="S846" s="70"/>
    </row>
    <row r="847" spans="1:19">
      <c r="A847" s="46">
        <v>8192</v>
      </c>
      <c r="B847" s="46">
        <f t="shared" si="236"/>
        <v>28.033333333333335</v>
      </c>
      <c r="C847" s="83">
        <f t="shared" si="229"/>
        <v>17.690000000000001</v>
      </c>
      <c r="D847" s="87"/>
      <c r="E847" s="47">
        <f t="shared" si="235"/>
        <v>185.74499999999517</v>
      </c>
      <c r="F847" s="59">
        <f t="shared" si="230"/>
        <v>0.50000000000000033</v>
      </c>
      <c r="G847" s="59">
        <f t="shared" si="231"/>
        <v>5.9999999999999147</v>
      </c>
      <c r="H847" s="59">
        <f t="shared" si="232"/>
        <v>2.9999999999999574</v>
      </c>
      <c r="I847" s="59">
        <f t="shared" si="233"/>
        <v>1</v>
      </c>
      <c r="J847" s="60">
        <f t="shared" si="234"/>
        <v>3.4999999999999587</v>
      </c>
      <c r="K847" s="104">
        <f t="shared" si="237"/>
        <v>10.499999999999726</v>
      </c>
      <c r="L847" s="49">
        <f t="shared" si="238"/>
        <v>4.2977907881665937E+50</v>
      </c>
      <c r="M847" s="46">
        <f t="shared" si="239"/>
        <v>168.20000000000007</v>
      </c>
      <c r="N847" s="50">
        <v>841</v>
      </c>
      <c r="Q847" s="51"/>
      <c r="R847" s="62"/>
      <c r="S847" s="70"/>
    </row>
    <row r="848" spans="1:19">
      <c r="A848" s="46">
        <v>8192</v>
      </c>
      <c r="B848" s="46">
        <f t="shared" si="236"/>
        <v>28.066666666666666</v>
      </c>
      <c r="C848" s="83">
        <f t="shared" si="229"/>
        <v>17.690000000000001</v>
      </c>
      <c r="D848" s="87"/>
      <c r="E848" s="47">
        <f t="shared" si="235"/>
        <v>185.74499999999517</v>
      </c>
      <c r="F848" s="59">
        <f t="shared" si="230"/>
        <v>0.50000000000000033</v>
      </c>
      <c r="G848" s="59">
        <f t="shared" si="231"/>
        <v>5.9999999999999147</v>
      </c>
      <c r="H848" s="59">
        <f t="shared" si="232"/>
        <v>2.9999999999999574</v>
      </c>
      <c r="I848" s="59">
        <f t="shared" si="233"/>
        <v>1</v>
      </c>
      <c r="J848" s="60">
        <f t="shared" si="234"/>
        <v>3.4999999999999587</v>
      </c>
      <c r="K848" s="104">
        <f t="shared" si="237"/>
        <v>10.499999999999726</v>
      </c>
      <c r="L848" s="49">
        <f t="shared" si="238"/>
        <v>4.9368652084883769E+50</v>
      </c>
      <c r="M848" s="46">
        <f t="shared" si="239"/>
        <v>168.40000000000009</v>
      </c>
      <c r="N848" s="50">
        <v>842</v>
      </c>
      <c r="Q848" s="51"/>
      <c r="R848" s="62"/>
      <c r="S848" s="70"/>
    </row>
    <row r="849" spans="1:19">
      <c r="A849" s="46">
        <v>8192</v>
      </c>
      <c r="B849" s="46">
        <f t="shared" si="236"/>
        <v>28.1</v>
      </c>
      <c r="C849" s="83">
        <f t="shared" si="229"/>
        <v>17.690000000000001</v>
      </c>
      <c r="D849" s="87"/>
      <c r="E849" s="47">
        <f t="shared" si="235"/>
        <v>185.74499999999517</v>
      </c>
      <c r="F849" s="59">
        <f t="shared" si="230"/>
        <v>0.50000000000000033</v>
      </c>
      <c r="G849" s="59">
        <f t="shared" si="231"/>
        <v>5.9999999999999147</v>
      </c>
      <c r="H849" s="59">
        <f t="shared" si="232"/>
        <v>2.9999999999999574</v>
      </c>
      <c r="I849" s="59">
        <f t="shared" si="233"/>
        <v>1</v>
      </c>
      <c r="J849" s="60">
        <f t="shared" si="234"/>
        <v>3.4999999999999587</v>
      </c>
      <c r="K849" s="104">
        <f t="shared" si="237"/>
        <v>10.499999999999726</v>
      </c>
      <c r="L849" s="49">
        <f t="shared" si="238"/>
        <v>5.6709689438326921E+50</v>
      </c>
      <c r="M849" s="46">
        <f t="shared" si="239"/>
        <v>168.60000000000008</v>
      </c>
      <c r="N849" s="50">
        <v>843</v>
      </c>
      <c r="Q849" s="51"/>
      <c r="R849" s="62"/>
      <c r="S849" s="70"/>
    </row>
    <row r="850" spans="1:19">
      <c r="A850" s="46">
        <v>8192</v>
      </c>
      <c r="B850" s="46">
        <f t="shared" si="236"/>
        <v>28.133333333333333</v>
      </c>
      <c r="C850" s="83">
        <f t="shared" si="229"/>
        <v>17.690000000000001</v>
      </c>
      <c r="D850" s="87"/>
      <c r="E850" s="47">
        <f t="shared" si="235"/>
        <v>185.74499999999517</v>
      </c>
      <c r="F850" s="59">
        <f t="shared" si="230"/>
        <v>0.50000000000000033</v>
      </c>
      <c r="G850" s="59">
        <f t="shared" si="231"/>
        <v>5.9999999999999147</v>
      </c>
      <c r="H850" s="59">
        <f t="shared" si="232"/>
        <v>2.9999999999999574</v>
      </c>
      <c r="I850" s="59">
        <f t="shared" si="233"/>
        <v>1</v>
      </c>
      <c r="J850" s="60">
        <f t="shared" si="234"/>
        <v>3.4999999999999587</v>
      </c>
      <c r="K850" s="104">
        <f t="shared" si="237"/>
        <v>10.499999999999726</v>
      </c>
      <c r="L850" s="49">
        <f t="shared" si="238"/>
        <v>6.5142326970198876E+50</v>
      </c>
      <c r="M850" s="46">
        <f t="shared" si="239"/>
        <v>168.80000000000007</v>
      </c>
      <c r="N850" s="50">
        <v>844</v>
      </c>
      <c r="Q850" s="51"/>
      <c r="R850" s="62"/>
      <c r="S850" s="70"/>
    </row>
    <row r="851" spans="1:19">
      <c r="A851" s="46">
        <v>8192</v>
      </c>
      <c r="B851" s="46">
        <f t="shared" si="236"/>
        <v>28.166666666666668</v>
      </c>
      <c r="C851" s="83">
        <f t="shared" si="229"/>
        <v>17.690000000000001</v>
      </c>
      <c r="D851" s="87"/>
      <c r="E851" s="47">
        <f t="shared" si="235"/>
        <v>185.74499999999517</v>
      </c>
      <c r="F851" s="59">
        <f t="shared" si="230"/>
        <v>0.50000000000000033</v>
      </c>
      <c r="G851" s="59">
        <f t="shared" si="231"/>
        <v>5.9999999999999147</v>
      </c>
      <c r="H851" s="59">
        <f t="shared" si="232"/>
        <v>2.9999999999999574</v>
      </c>
      <c r="I851" s="59">
        <f t="shared" si="233"/>
        <v>1</v>
      </c>
      <c r="J851" s="60">
        <f t="shared" si="234"/>
        <v>3.4999999999999587</v>
      </c>
      <c r="K851" s="104">
        <f t="shared" si="237"/>
        <v>10.499999999999726</v>
      </c>
      <c r="L851" s="49">
        <f t="shared" si="238"/>
        <v>7.482888383134645E+50</v>
      </c>
      <c r="M851" s="46">
        <f t="shared" si="239"/>
        <v>169.00000000000009</v>
      </c>
      <c r="N851" s="50">
        <v>845</v>
      </c>
      <c r="Q851" s="51"/>
      <c r="R851" s="62"/>
      <c r="S851" s="70"/>
    </row>
    <row r="852" spans="1:19">
      <c r="A852" s="46">
        <v>8192</v>
      </c>
      <c r="B852" s="46">
        <f t="shared" si="236"/>
        <v>28.2</v>
      </c>
      <c r="C852" s="83">
        <f t="shared" si="229"/>
        <v>17.690000000000001</v>
      </c>
      <c r="D852" s="87"/>
      <c r="E852" s="47">
        <f t="shared" si="235"/>
        <v>185.74499999999517</v>
      </c>
      <c r="F852" s="59">
        <f t="shared" si="230"/>
        <v>0.50000000000000033</v>
      </c>
      <c r="G852" s="59">
        <f t="shared" si="231"/>
        <v>5.9999999999999147</v>
      </c>
      <c r="H852" s="59">
        <f t="shared" si="232"/>
        <v>2.9999999999999574</v>
      </c>
      <c r="I852" s="59">
        <f t="shared" si="233"/>
        <v>1</v>
      </c>
      <c r="J852" s="60">
        <f t="shared" si="234"/>
        <v>3.4999999999999587</v>
      </c>
      <c r="K852" s="104">
        <f t="shared" si="237"/>
        <v>10.499999999999726</v>
      </c>
      <c r="L852" s="49">
        <f t="shared" si="238"/>
        <v>8.5955815763331891E+50</v>
      </c>
      <c r="M852" s="46">
        <f t="shared" si="239"/>
        <v>169.20000000000007</v>
      </c>
      <c r="N852" s="50">
        <v>846</v>
      </c>
      <c r="Q852" s="51"/>
      <c r="R852" s="62"/>
      <c r="S852" s="70"/>
    </row>
    <row r="853" spans="1:19">
      <c r="A853" s="46">
        <v>8192</v>
      </c>
      <c r="B853" s="46">
        <f t="shared" si="236"/>
        <v>28.233333333333334</v>
      </c>
      <c r="C853" s="83">
        <f t="shared" si="229"/>
        <v>17.690000000000001</v>
      </c>
      <c r="D853" s="87"/>
      <c r="E853" s="47">
        <f t="shared" si="235"/>
        <v>185.74499999999517</v>
      </c>
      <c r="F853" s="59">
        <f t="shared" si="230"/>
        <v>0.50000000000000033</v>
      </c>
      <c r="G853" s="59">
        <f t="shared" si="231"/>
        <v>5.9999999999999147</v>
      </c>
      <c r="H853" s="59">
        <f t="shared" si="232"/>
        <v>2.9999999999999574</v>
      </c>
      <c r="I853" s="59">
        <f t="shared" si="233"/>
        <v>1</v>
      </c>
      <c r="J853" s="60">
        <f t="shared" si="234"/>
        <v>3.4999999999999587</v>
      </c>
      <c r="K853" s="104">
        <f t="shared" si="237"/>
        <v>10.499999999999726</v>
      </c>
      <c r="L853" s="49">
        <f t="shared" si="238"/>
        <v>9.8737304169767554E+50</v>
      </c>
      <c r="M853" s="46">
        <f t="shared" si="239"/>
        <v>169.40000000000009</v>
      </c>
      <c r="N853" s="50">
        <v>847</v>
      </c>
      <c r="Q853" s="51"/>
      <c r="R853" s="62"/>
      <c r="S853" s="70"/>
    </row>
    <row r="854" spans="1:19">
      <c r="A854" s="46">
        <v>8192</v>
      </c>
      <c r="B854" s="46">
        <f t="shared" si="236"/>
        <v>28.266666666666666</v>
      </c>
      <c r="C854" s="83">
        <f t="shared" ref="C854:C906" si="240">IF(D854&gt;0,C853+D854,C853)</f>
        <v>17.690000000000001</v>
      </c>
      <c r="D854" s="87"/>
      <c r="E854" s="47">
        <f t="shared" si="235"/>
        <v>185.74499999999517</v>
      </c>
      <c r="F854" s="59">
        <f t="shared" si="230"/>
        <v>0.50000000000000033</v>
      </c>
      <c r="G854" s="59">
        <f t="shared" si="231"/>
        <v>5.9999999999999147</v>
      </c>
      <c r="H854" s="59">
        <f t="shared" si="232"/>
        <v>2.9999999999999574</v>
      </c>
      <c r="I854" s="59">
        <f t="shared" si="233"/>
        <v>1</v>
      </c>
      <c r="J854" s="60">
        <f t="shared" si="234"/>
        <v>3.4999999999999587</v>
      </c>
      <c r="K854" s="104">
        <f t="shared" si="237"/>
        <v>10.499999999999726</v>
      </c>
      <c r="L854" s="49">
        <f t="shared" si="238"/>
        <v>1.1341937887665391E+51</v>
      </c>
      <c r="M854" s="46">
        <f t="shared" si="239"/>
        <v>169.60000000000008</v>
      </c>
      <c r="N854" s="50">
        <v>848</v>
      </c>
      <c r="Q854" s="51"/>
      <c r="R854" s="62"/>
      <c r="S854" s="70"/>
    </row>
    <row r="855" spans="1:19">
      <c r="A855" s="46">
        <v>8192</v>
      </c>
      <c r="B855" s="46">
        <f t="shared" si="236"/>
        <v>28.3</v>
      </c>
      <c r="C855" s="83">
        <f t="shared" si="240"/>
        <v>17.690000000000001</v>
      </c>
      <c r="D855" s="87"/>
      <c r="E855" s="47">
        <f t="shared" si="235"/>
        <v>185.74499999999517</v>
      </c>
      <c r="F855" s="59">
        <f t="shared" si="230"/>
        <v>0.50000000000000033</v>
      </c>
      <c r="G855" s="59">
        <f t="shared" si="231"/>
        <v>5.9999999999999147</v>
      </c>
      <c r="H855" s="59">
        <f t="shared" si="232"/>
        <v>2.9999999999999574</v>
      </c>
      <c r="I855" s="59">
        <f t="shared" si="233"/>
        <v>1</v>
      </c>
      <c r="J855" s="60">
        <f t="shared" si="234"/>
        <v>3.4999999999999587</v>
      </c>
      <c r="K855" s="104">
        <f t="shared" si="237"/>
        <v>10.499999999999726</v>
      </c>
      <c r="L855" s="49">
        <f t="shared" si="238"/>
        <v>1.302846539403978E+51</v>
      </c>
      <c r="M855" s="46">
        <f t="shared" si="239"/>
        <v>169.80000000000007</v>
      </c>
      <c r="N855" s="50">
        <v>849</v>
      </c>
      <c r="Q855" s="51"/>
      <c r="R855" s="62"/>
      <c r="S855" s="70"/>
    </row>
    <row r="856" spans="1:19">
      <c r="A856" s="46">
        <v>8192</v>
      </c>
      <c r="B856" s="46">
        <f t="shared" si="236"/>
        <v>28.333333333333332</v>
      </c>
      <c r="C856" s="83">
        <f t="shared" si="240"/>
        <v>17.690000000000001</v>
      </c>
      <c r="D856" s="87"/>
      <c r="E856" s="47">
        <f t="shared" si="235"/>
        <v>185.74499999999517</v>
      </c>
      <c r="F856" s="59">
        <f t="shared" ref="F856:F906" si="241">F855</f>
        <v>0.50000000000000033</v>
      </c>
      <c r="G856" s="59">
        <f t="shared" ref="G856:G906" si="242">G855</f>
        <v>5.9999999999999147</v>
      </c>
      <c r="H856" s="59">
        <f t="shared" ref="H856:H906" si="243">H855</f>
        <v>2.9999999999999574</v>
      </c>
      <c r="I856" s="59">
        <f t="shared" ref="I856:I906" si="244">I855</f>
        <v>1</v>
      </c>
      <c r="J856" s="60">
        <f t="shared" ref="J856:J906" si="245">J855</f>
        <v>3.4999999999999587</v>
      </c>
      <c r="K856" s="104">
        <f t="shared" si="237"/>
        <v>10.499999999999726</v>
      </c>
      <c r="L856" s="49">
        <f t="shared" si="238"/>
        <v>1.4965776766269297E+51</v>
      </c>
      <c r="M856" s="46">
        <f t="shared" si="239"/>
        <v>170.00000000000009</v>
      </c>
      <c r="N856" s="50">
        <v>850</v>
      </c>
      <c r="Q856" s="51"/>
      <c r="R856" s="62"/>
      <c r="S856" s="70"/>
    </row>
    <row r="857" spans="1:19">
      <c r="A857" s="46">
        <v>8192</v>
      </c>
      <c r="B857" s="46">
        <f t="shared" si="236"/>
        <v>28.366666666666667</v>
      </c>
      <c r="C857" s="83">
        <f t="shared" si="240"/>
        <v>17.690000000000001</v>
      </c>
      <c r="D857" s="87"/>
      <c r="E857" s="47">
        <f t="shared" si="235"/>
        <v>185.74499999999517</v>
      </c>
      <c r="F857" s="59">
        <f t="shared" si="241"/>
        <v>0.50000000000000033</v>
      </c>
      <c r="G857" s="59">
        <f t="shared" si="242"/>
        <v>5.9999999999999147</v>
      </c>
      <c r="H857" s="59">
        <f t="shared" si="243"/>
        <v>2.9999999999999574</v>
      </c>
      <c r="I857" s="59">
        <f t="shared" si="244"/>
        <v>1</v>
      </c>
      <c r="J857" s="60">
        <f t="shared" si="245"/>
        <v>3.4999999999999587</v>
      </c>
      <c r="K857" s="104">
        <f t="shared" si="237"/>
        <v>10.499999999999726</v>
      </c>
      <c r="L857" s="49">
        <f t="shared" si="238"/>
        <v>1.7191163152666385E+51</v>
      </c>
      <c r="M857" s="46">
        <f t="shared" si="239"/>
        <v>170.20000000000007</v>
      </c>
      <c r="N857" s="50">
        <v>851</v>
      </c>
      <c r="Q857" s="51"/>
      <c r="R857" s="62"/>
      <c r="S857" s="70"/>
    </row>
    <row r="858" spans="1:19">
      <c r="A858" s="46">
        <v>8192</v>
      </c>
      <c r="B858" s="46">
        <f t="shared" si="236"/>
        <v>28.4</v>
      </c>
      <c r="C858" s="83">
        <f t="shared" si="240"/>
        <v>17.690000000000001</v>
      </c>
      <c r="D858" s="87"/>
      <c r="E858" s="47">
        <f t="shared" si="235"/>
        <v>185.74499999999517</v>
      </c>
      <c r="F858" s="59">
        <f t="shared" si="241"/>
        <v>0.50000000000000033</v>
      </c>
      <c r="G858" s="59">
        <f t="shared" si="242"/>
        <v>5.9999999999999147</v>
      </c>
      <c r="H858" s="59">
        <f t="shared" si="243"/>
        <v>2.9999999999999574</v>
      </c>
      <c r="I858" s="59">
        <f t="shared" si="244"/>
        <v>1</v>
      </c>
      <c r="J858" s="60">
        <f t="shared" si="245"/>
        <v>3.4999999999999587</v>
      </c>
      <c r="K858" s="104">
        <f t="shared" si="237"/>
        <v>10.499999999999726</v>
      </c>
      <c r="L858" s="49">
        <f t="shared" si="238"/>
        <v>1.9747460833953521E+51</v>
      </c>
      <c r="M858" s="46">
        <f t="shared" si="239"/>
        <v>170.40000000000009</v>
      </c>
      <c r="N858" s="50">
        <v>852</v>
      </c>
      <c r="Q858" s="51"/>
      <c r="R858" s="62"/>
      <c r="S858" s="70"/>
    </row>
    <row r="859" spans="1:19">
      <c r="A859" s="46">
        <v>8192</v>
      </c>
      <c r="B859" s="46">
        <f t="shared" si="236"/>
        <v>28.433333333333334</v>
      </c>
      <c r="C859" s="83">
        <f t="shared" si="240"/>
        <v>17.690000000000001</v>
      </c>
      <c r="D859" s="87"/>
      <c r="E859" s="47">
        <f t="shared" si="235"/>
        <v>185.74499999999517</v>
      </c>
      <c r="F859" s="59">
        <f t="shared" si="241"/>
        <v>0.50000000000000033</v>
      </c>
      <c r="G859" s="59">
        <f t="shared" si="242"/>
        <v>5.9999999999999147</v>
      </c>
      <c r="H859" s="59">
        <f t="shared" si="243"/>
        <v>2.9999999999999574</v>
      </c>
      <c r="I859" s="59">
        <f t="shared" si="244"/>
        <v>1</v>
      </c>
      <c r="J859" s="60">
        <f t="shared" si="245"/>
        <v>3.4999999999999587</v>
      </c>
      <c r="K859" s="104">
        <f t="shared" si="237"/>
        <v>10.499999999999726</v>
      </c>
      <c r="L859" s="49">
        <f t="shared" si="238"/>
        <v>2.2683875775330785E+51</v>
      </c>
      <c r="M859" s="46">
        <f t="shared" si="239"/>
        <v>170.60000000000008</v>
      </c>
      <c r="N859" s="50">
        <v>853</v>
      </c>
      <c r="Q859" s="51"/>
      <c r="R859" s="62"/>
      <c r="S859" s="70"/>
    </row>
    <row r="860" spans="1:19">
      <c r="A860" s="46">
        <v>8192</v>
      </c>
      <c r="B860" s="46">
        <f t="shared" si="236"/>
        <v>28.466666666666665</v>
      </c>
      <c r="C860" s="83">
        <f t="shared" si="240"/>
        <v>17.690000000000001</v>
      </c>
      <c r="D860" s="87"/>
      <c r="E860" s="47">
        <f t="shared" si="235"/>
        <v>185.74499999999517</v>
      </c>
      <c r="F860" s="59">
        <f t="shared" si="241"/>
        <v>0.50000000000000033</v>
      </c>
      <c r="G860" s="59">
        <f t="shared" si="242"/>
        <v>5.9999999999999147</v>
      </c>
      <c r="H860" s="59">
        <f t="shared" si="243"/>
        <v>2.9999999999999574</v>
      </c>
      <c r="I860" s="59">
        <f t="shared" si="244"/>
        <v>1</v>
      </c>
      <c r="J860" s="60">
        <f t="shared" si="245"/>
        <v>3.4999999999999587</v>
      </c>
      <c r="K860" s="104">
        <f t="shared" si="237"/>
        <v>10.499999999999726</v>
      </c>
      <c r="L860" s="49">
        <f t="shared" si="238"/>
        <v>2.605693078807957E+51</v>
      </c>
      <c r="M860" s="46">
        <f t="shared" si="239"/>
        <v>170.8000000000001</v>
      </c>
      <c r="N860" s="50">
        <v>854</v>
      </c>
      <c r="Q860" s="51"/>
      <c r="R860" s="62"/>
      <c r="S860" s="70"/>
    </row>
    <row r="861" spans="1:19">
      <c r="A861" s="46">
        <v>8192</v>
      </c>
      <c r="B861" s="46">
        <f t="shared" si="236"/>
        <v>28.5</v>
      </c>
      <c r="C861" s="83">
        <f t="shared" si="240"/>
        <v>17.690000000000001</v>
      </c>
      <c r="D861" s="87"/>
      <c r="E861" s="47">
        <f t="shared" si="235"/>
        <v>185.74499999999517</v>
      </c>
      <c r="F861" s="59">
        <f t="shared" si="241"/>
        <v>0.50000000000000033</v>
      </c>
      <c r="G861" s="59">
        <f t="shared" si="242"/>
        <v>5.9999999999999147</v>
      </c>
      <c r="H861" s="59">
        <f t="shared" si="243"/>
        <v>2.9999999999999574</v>
      </c>
      <c r="I861" s="59">
        <f t="shared" si="244"/>
        <v>1</v>
      </c>
      <c r="J861" s="60">
        <f t="shared" si="245"/>
        <v>3.4999999999999587</v>
      </c>
      <c r="K861" s="104">
        <f t="shared" si="237"/>
        <v>10.499999999999726</v>
      </c>
      <c r="L861" s="49">
        <f t="shared" si="238"/>
        <v>2.99315535325386E+51</v>
      </c>
      <c r="M861" s="46">
        <f t="shared" si="239"/>
        <v>171.00000000000009</v>
      </c>
      <c r="N861" s="50">
        <v>855</v>
      </c>
      <c r="Q861" s="51"/>
      <c r="R861" s="62"/>
      <c r="S861" s="70"/>
    </row>
    <row r="862" spans="1:19">
      <c r="A862" s="46">
        <v>8192</v>
      </c>
      <c r="B862" s="46">
        <f t="shared" si="236"/>
        <v>28.533333333333335</v>
      </c>
      <c r="C862" s="83">
        <f t="shared" si="240"/>
        <v>17.690000000000001</v>
      </c>
      <c r="D862" s="87"/>
      <c r="E862" s="47">
        <f t="shared" si="235"/>
        <v>185.74499999999517</v>
      </c>
      <c r="F862" s="59">
        <f t="shared" si="241"/>
        <v>0.50000000000000033</v>
      </c>
      <c r="G862" s="59">
        <f t="shared" si="242"/>
        <v>5.9999999999999147</v>
      </c>
      <c r="H862" s="59">
        <f t="shared" si="243"/>
        <v>2.9999999999999574</v>
      </c>
      <c r="I862" s="59">
        <f t="shared" si="244"/>
        <v>1</v>
      </c>
      <c r="J862" s="60">
        <f t="shared" si="245"/>
        <v>3.4999999999999587</v>
      </c>
      <c r="K862" s="104">
        <f t="shared" si="237"/>
        <v>10.499999999999726</v>
      </c>
      <c r="L862" s="49">
        <f t="shared" si="238"/>
        <v>3.4382326305332783E+51</v>
      </c>
      <c r="M862" s="46">
        <f t="shared" si="239"/>
        <v>171.2000000000001</v>
      </c>
      <c r="N862" s="50">
        <v>856</v>
      </c>
      <c r="Q862" s="51"/>
      <c r="R862" s="62"/>
      <c r="S862" s="70"/>
    </row>
    <row r="863" spans="1:19">
      <c r="A863" s="46">
        <v>8192</v>
      </c>
      <c r="B863" s="46">
        <f t="shared" si="236"/>
        <v>28.566666666666666</v>
      </c>
      <c r="C863" s="83">
        <f t="shared" si="240"/>
        <v>17.690000000000001</v>
      </c>
      <c r="D863" s="87"/>
      <c r="E863" s="47">
        <f t="shared" si="235"/>
        <v>185.74499999999517</v>
      </c>
      <c r="F863" s="59">
        <f t="shared" si="241"/>
        <v>0.50000000000000033</v>
      </c>
      <c r="G863" s="59">
        <f t="shared" si="242"/>
        <v>5.9999999999999147</v>
      </c>
      <c r="H863" s="59">
        <f t="shared" si="243"/>
        <v>2.9999999999999574</v>
      </c>
      <c r="I863" s="59">
        <f t="shared" si="244"/>
        <v>1</v>
      </c>
      <c r="J863" s="60">
        <f t="shared" si="245"/>
        <v>3.4999999999999587</v>
      </c>
      <c r="K863" s="104">
        <f t="shared" si="237"/>
        <v>10.499999999999726</v>
      </c>
      <c r="L863" s="49">
        <f t="shared" si="238"/>
        <v>3.9494921667907055E+51</v>
      </c>
      <c r="M863" s="46">
        <f t="shared" si="239"/>
        <v>171.40000000000009</v>
      </c>
      <c r="N863" s="50">
        <v>857</v>
      </c>
      <c r="Q863" s="51"/>
      <c r="R863" s="62"/>
      <c r="S863" s="70"/>
    </row>
    <row r="864" spans="1:19">
      <c r="A864" s="46">
        <v>8192</v>
      </c>
      <c r="B864" s="46">
        <f t="shared" si="236"/>
        <v>28.6</v>
      </c>
      <c r="C864" s="83">
        <f t="shared" si="240"/>
        <v>17.690000000000001</v>
      </c>
      <c r="D864" s="87"/>
      <c r="E864" s="47">
        <f t="shared" si="235"/>
        <v>185.74499999999517</v>
      </c>
      <c r="F864" s="59">
        <f t="shared" si="241"/>
        <v>0.50000000000000033</v>
      </c>
      <c r="G864" s="59">
        <f t="shared" si="242"/>
        <v>5.9999999999999147</v>
      </c>
      <c r="H864" s="59">
        <f t="shared" si="243"/>
        <v>2.9999999999999574</v>
      </c>
      <c r="I864" s="59">
        <f t="shared" si="244"/>
        <v>1</v>
      </c>
      <c r="J864" s="60">
        <f t="shared" si="245"/>
        <v>3.4999999999999587</v>
      </c>
      <c r="K864" s="104">
        <f t="shared" si="237"/>
        <v>10.499999999999726</v>
      </c>
      <c r="L864" s="49">
        <f t="shared" si="238"/>
        <v>4.536775155066159E+51</v>
      </c>
      <c r="M864" s="46">
        <f t="shared" si="239"/>
        <v>171.60000000000011</v>
      </c>
      <c r="N864" s="50">
        <v>858</v>
      </c>
      <c r="Q864" s="51"/>
      <c r="R864" s="62"/>
      <c r="S864" s="70"/>
    </row>
    <row r="865" spans="1:19">
      <c r="A865" s="46">
        <v>8192</v>
      </c>
      <c r="B865" s="46">
        <f t="shared" si="236"/>
        <v>28.633333333333333</v>
      </c>
      <c r="C865" s="83">
        <f t="shared" si="240"/>
        <v>17.690000000000001</v>
      </c>
      <c r="D865" s="87"/>
      <c r="E865" s="47">
        <f t="shared" si="235"/>
        <v>185.74499999999517</v>
      </c>
      <c r="F865" s="59">
        <f t="shared" si="241"/>
        <v>0.50000000000000033</v>
      </c>
      <c r="G865" s="59">
        <f t="shared" si="242"/>
        <v>5.9999999999999147</v>
      </c>
      <c r="H865" s="59">
        <f t="shared" si="243"/>
        <v>2.9999999999999574</v>
      </c>
      <c r="I865" s="59">
        <f t="shared" si="244"/>
        <v>1</v>
      </c>
      <c r="J865" s="60">
        <f t="shared" si="245"/>
        <v>3.4999999999999587</v>
      </c>
      <c r="K865" s="104">
        <f t="shared" si="237"/>
        <v>10.499999999999726</v>
      </c>
      <c r="L865" s="49">
        <f t="shared" si="238"/>
        <v>5.2113861576159148E+51</v>
      </c>
      <c r="M865" s="46">
        <f t="shared" si="239"/>
        <v>171.8000000000001</v>
      </c>
      <c r="N865" s="50">
        <v>859</v>
      </c>
      <c r="Q865" s="51"/>
      <c r="R865" s="62"/>
      <c r="S865" s="70"/>
    </row>
    <row r="866" spans="1:19">
      <c r="A866" s="46">
        <v>8192</v>
      </c>
      <c r="B866" s="46">
        <f t="shared" si="236"/>
        <v>28.666666666666668</v>
      </c>
      <c r="C866" s="83">
        <f t="shared" si="240"/>
        <v>17.690000000000001</v>
      </c>
      <c r="D866" s="87"/>
      <c r="E866" s="47">
        <f t="shared" si="235"/>
        <v>185.74499999999517</v>
      </c>
      <c r="F866" s="59">
        <f t="shared" si="241"/>
        <v>0.50000000000000033</v>
      </c>
      <c r="G866" s="59">
        <f t="shared" si="242"/>
        <v>5.9999999999999147</v>
      </c>
      <c r="H866" s="59">
        <f t="shared" si="243"/>
        <v>2.9999999999999574</v>
      </c>
      <c r="I866" s="59">
        <f t="shared" si="244"/>
        <v>1</v>
      </c>
      <c r="J866" s="60">
        <f t="shared" si="245"/>
        <v>3.4999999999999587</v>
      </c>
      <c r="K866" s="104">
        <f t="shared" si="237"/>
        <v>10.499999999999726</v>
      </c>
      <c r="L866" s="49">
        <f t="shared" si="238"/>
        <v>5.9863107065077213E+51</v>
      </c>
      <c r="M866" s="46">
        <f t="shared" si="239"/>
        <v>172.00000000000009</v>
      </c>
      <c r="N866" s="50">
        <v>860</v>
      </c>
      <c r="Q866" s="51"/>
      <c r="R866" s="62"/>
      <c r="S866" s="70"/>
    </row>
    <row r="867" spans="1:19">
      <c r="A867" s="46">
        <v>8192</v>
      </c>
      <c r="B867" s="46">
        <f t="shared" si="236"/>
        <v>28.7</v>
      </c>
      <c r="C867" s="83">
        <f t="shared" si="240"/>
        <v>17.690000000000001</v>
      </c>
      <c r="D867" s="87"/>
      <c r="E867" s="47">
        <f t="shared" si="235"/>
        <v>185.74499999999517</v>
      </c>
      <c r="F867" s="59">
        <f t="shared" si="241"/>
        <v>0.50000000000000033</v>
      </c>
      <c r="G867" s="59">
        <f t="shared" si="242"/>
        <v>5.9999999999999147</v>
      </c>
      <c r="H867" s="59">
        <f t="shared" si="243"/>
        <v>2.9999999999999574</v>
      </c>
      <c r="I867" s="59">
        <f t="shared" si="244"/>
        <v>1</v>
      </c>
      <c r="J867" s="60">
        <f t="shared" si="245"/>
        <v>3.4999999999999587</v>
      </c>
      <c r="K867" s="104">
        <f t="shared" si="237"/>
        <v>10.499999999999726</v>
      </c>
      <c r="L867" s="49">
        <f t="shared" si="238"/>
        <v>6.8764652610665593E+51</v>
      </c>
      <c r="M867" s="46">
        <f t="shared" si="239"/>
        <v>172.2000000000001</v>
      </c>
      <c r="N867" s="50">
        <v>861</v>
      </c>
      <c r="Q867" s="51"/>
      <c r="R867" s="62"/>
      <c r="S867" s="70"/>
    </row>
    <row r="868" spans="1:19">
      <c r="A868" s="46">
        <v>8192</v>
      </c>
      <c r="B868" s="46">
        <f t="shared" si="236"/>
        <v>28.733333333333334</v>
      </c>
      <c r="C868" s="83">
        <f t="shared" si="240"/>
        <v>17.690000000000001</v>
      </c>
      <c r="D868" s="87"/>
      <c r="E868" s="47">
        <f t="shared" si="235"/>
        <v>185.74499999999517</v>
      </c>
      <c r="F868" s="59">
        <f t="shared" si="241"/>
        <v>0.50000000000000033</v>
      </c>
      <c r="G868" s="59">
        <f t="shared" si="242"/>
        <v>5.9999999999999147</v>
      </c>
      <c r="H868" s="59">
        <f t="shared" si="243"/>
        <v>2.9999999999999574</v>
      </c>
      <c r="I868" s="59">
        <f t="shared" si="244"/>
        <v>1</v>
      </c>
      <c r="J868" s="60">
        <f t="shared" si="245"/>
        <v>3.4999999999999587</v>
      </c>
      <c r="K868" s="104">
        <f t="shared" si="237"/>
        <v>10.499999999999726</v>
      </c>
      <c r="L868" s="49">
        <f t="shared" si="238"/>
        <v>7.898984333581411E+51</v>
      </c>
      <c r="M868" s="46">
        <f t="shared" si="239"/>
        <v>172.40000000000009</v>
      </c>
      <c r="N868" s="50">
        <v>862</v>
      </c>
      <c r="Q868" s="51"/>
      <c r="R868" s="62"/>
      <c r="S868" s="70"/>
    </row>
    <row r="869" spans="1:19">
      <c r="A869" s="46">
        <v>8192</v>
      </c>
      <c r="B869" s="46">
        <f t="shared" si="236"/>
        <v>28.766666666666666</v>
      </c>
      <c r="C869" s="83">
        <f t="shared" si="240"/>
        <v>17.690000000000001</v>
      </c>
      <c r="D869" s="87"/>
      <c r="E869" s="47">
        <f t="shared" si="235"/>
        <v>185.74499999999517</v>
      </c>
      <c r="F869" s="59">
        <f t="shared" si="241"/>
        <v>0.50000000000000033</v>
      </c>
      <c r="G869" s="59">
        <f t="shared" si="242"/>
        <v>5.9999999999999147</v>
      </c>
      <c r="H869" s="59">
        <f t="shared" si="243"/>
        <v>2.9999999999999574</v>
      </c>
      <c r="I869" s="59">
        <f t="shared" si="244"/>
        <v>1</v>
      </c>
      <c r="J869" s="60">
        <f t="shared" si="245"/>
        <v>3.4999999999999587</v>
      </c>
      <c r="K869" s="104">
        <f t="shared" si="237"/>
        <v>10.499999999999726</v>
      </c>
      <c r="L869" s="49">
        <f t="shared" si="238"/>
        <v>9.0735503101323207E+51</v>
      </c>
      <c r="M869" s="46">
        <f t="shared" si="239"/>
        <v>172.60000000000011</v>
      </c>
      <c r="N869" s="50">
        <v>863</v>
      </c>
      <c r="Q869" s="51"/>
      <c r="R869" s="62"/>
      <c r="S869" s="70"/>
    </row>
    <row r="870" spans="1:19">
      <c r="A870" s="46">
        <v>8192</v>
      </c>
      <c r="B870" s="46">
        <f t="shared" si="236"/>
        <v>28.8</v>
      </c>
      <c r="C870" s="83">
        <f t="shared" si="240"/>
        <v>17.690000000000001</v>
      </c>
      <c r="D870" s="87"/>
      <c r="E870" s="47">
        <f t="shared" si="235"/>
        <v>185.74499999999517</v>
      </c>
      <c r="F870" s="59">
        <f t="shared" si="241"/>
        <v>0.50000000000000033</v>
      </c>
      <c r="G870" s="59">
        <f t="shared" si="242"/>
        <v>5.9999999999999147</v>
      </c>
      <c r="H870" s="59">
        <f t="shared" si="243"/>
        <v>2.9999999999999574</v>
      </c>
      <c r="I870" s="59">
        <f t="shared" si="244"/>
        <v>1</v>
      </c>
      <c r="J870" s="60">
        <f t="shared" si="245"/>
        <v>3.4999999999999587</v>
      </c>
      <c r="K870" s="104">
        <f t="shared" si="237"/>
        <v>10.499999999999726</v>
      </c>
      <c r="L870" s="49">
        <f t="shared" si="238"/>
        <v>1.0422772315231835E+52</v>
      </c>
      <c r="M870" s="46">
        <f t="shared" si="239"/>
        <v>172.8000000000001</v>
      </c>
      <c r="N870" s="50">
        <v>864</v>
      </c>
      <c r="Q870" s="51"/>
      <c r="R870" s="62"/>
      <c r="S870" s="70"/>
    </row>
    <row r="871" spans="1:19">
      <c r="A871" s="46">
        <v>8192</v>
      </c>
      <c r="B871" s="46">
        <f t="shared" si="236"/>
        <v>28.833333333333332</v>
      </c>
      <c r="C871" s="83">
        <f t="shared" si="240"/>
        <v>17.690000000000001</v>
      </c>
      <c r="D871" s="87"/>
      <c r="E871" s="47">
        <f t="shared" si="235"/>
        <v>185.74499999999517</v>
      </c>
      <c r="F871" s="59">
        <f t="shared" si="241"/>
        <v>0.50000000000000033</v>
      </c>
      <c r="G871" s="59">
        <f t="shared" si="242"/>
        <v>5.9999999999999147</v>
      </c>
      <c r="H871" s="59">
        <f t="shared" si="243"/>
        <v>2.9999999999999574</v>
      </c>
      <c r="I871" s="59">
        <f t="shared" si="244"/>
        <v>1</v>
      </c>
      <c r="J871" s="60">
        <f t="shared" si="245"/>
        <v>3.4999999999999587</v>
      </c>
      <c r="K871" s="104">
        <f t="shared" si="237"/>
        <v>10.499999999999726</v>
      </c>
      <c r="L871" s="49">
        <f t="shared" si="238"/>
        <v>1.1972621413015451E+52</v>
      </c>
      <c r="M871" s="46">
        <f t="shared" si="239"/>
        <v>173.00000000000009</v>
      </c>
      <c r="N871" s="50">
        <v>865</v>
      </c>
      <c r="Q871" s="51"/>
      <c r="R871" s="62"/>
      <c r="S871" s="70"/>
    </row>
    <row r="872" spans="1:19">
      <c r="A872" s="46">
        <v>8192</v>
      </c>
      <c r="B872" s="46">
        <f t="shared" si="236"/>
        <v>28.866666666666667</v>
      </c>
      <c r="C872" s="83">
        <f t="shared" si="240"/>
        <v>17.690000000000001</v>
      </c>
      <c r="D872" s="87"/>
      <c r="E872" s="47">
        <f t="shared" si="235"/>
        <v>185.74499999999517</v>
      </c>
      <c r="F872" s="59">
        <f t="shared" si="241"/>
        <v>0.50000000000000033</v>
      </c>
      <c r="G872" s="59">
        <f t="shared" si="242"/>
        <v>5.9999999999999147</v>
      </c>
      <c r="H872" s="59">
        <f t="shared" si="243"/>
        <v>2.9999999999999574</v>
      </c>
      <c r="I872" s="59">
        <f t="shared" si="244"/>
        <v>1</v>
      </c>
      <c r="J872" s="60">
        <f t="shared" si="245"/>
        <v>3.4999999999999587</v>
      </c>
      <c r="K872" s="104">
        <f t="shared" si="237"/>
        <v>10.499999999999726</v>
      </c>
      <c r="L872" s="49">
        <f t="shared" si="238"/>
        <v>1.3752930522133121E+52</v>
      </c>
      <c r="M872" s="46">
        <f t="shared" si="239"/>
        <v>173.2000000000001</v>
      </c>
      <c r="N872" s="50">
        <v>866</v>
      </c>
      <c r="Q872" s="51"/>
      <c r="R872" s="62"/>
      <c r="S872" s="70"/>
    </row>
    <row r="873" spans="1:19">
      <c r="A873" s="46">
        <v>8192</v>
      </c>
      <c r="B873" s="46">
        <f t="shared" si="236"/>
        <v>28.9</v>
      </c>
      <c r="C873" s="83">
        <f t="shared" si="240"/>
        <v>17.690000000000001</v>
      </c>
      <c r="D873" s="87"/>
      <c r="E873" s="47">
        <f t="shared" si="235"/>
        <v>185.74499999999517</v>
      </c>
      <c r="F873" s="59">
        <f t="shared" si="241"/>
        <v>0.50000000000000033</v>
      </c>
      <c r="G873" s="59">
        <f t="shared" si="242"/>
        <v>5.9999999999999147</v>
      </c>
      <c r="H873" s="59">
        <f t="shared" si="243"/>
        <v>2.9999999999999574</v>
      </c>
      <c r="I873" s="59">
        <f t="shared" si="244"/>
        <v>1</v>
      </c>
      <c r="J873" s="60">
        <f t="shared" si="245"/>
        <v>3.4999999999999587</v>
      </c>
      <c r="K873" s="104">
        <f t="shared" si="237"/>
        <v>10.499999999999726</v>
      </c>
      <c r="L873" s="49">
        <f t="shared" si="238"/>
        <v>1.5797968667162833E+52</v>
      </c>
      <c r="M873" s="46">
        <f t="shared" si="239"/>
        <v>173.40000000000009</v>
      </c>
      <c r="N873" s="50">
        <v>867</v>
      </c>
      <c r="Q873" s="51"/>
      <c r="R873" s="62"/>
      <c r="S873" s="70"/>
    </row>
    <row r="874" spans="1:19">
      <c r="A874" s="46">
        <v>8192</v>
      </c>
      <c r="B874" s="46">
        <f t="shared" si="236"/>
        <v>28.933333333333334</v>
      </c>
      <c r="C874" s="83">
        <f t="shared" si="240"/>
        <v>17.690000000000001</v>
      </c>
      <c r="D874" s="87"/>
      <c r="E874" s="47">
        <f t="shared" si="235"/>
        <v>185.74499999999517</v>
      </c>
      <c r="F874" s="59">
        <f t="shared" si="241"/>
        <v>0.50000000000000033</v>
      </c>
      <c r="G874" s="59">
        <f t="shared" si="242"/>
        <v>5.9999999999999147</v>
      </c>
      <c r="H874" s="59">
        <f t="shared" si="243"/>
        <v>2.9999999999999574</v>
      </c>
      <c r="I874" s="59">
        <f t="shared" si="244"/>
        <v>1</v>
      </c>
      <c r="J874" s="60">
        <f t="shared" si="245"/>
        <v>3.4999999999999587</v>
      </c>
      <c r="K874" s="104">
        <f t="shared" si="237"/>
        <v>10.499999999999726</v>
      </c>
      <c r="L874" s="49">
        <f t="shared" si="238"/>
        <v>1.8147100620264647E+52</v>
      </c>
      <c r="M874" s="46">
        <f t="shared" si="239"/>
        <v>173.60000000000008</v>
      </c>
      <c r="N874" s="50">
        <v>868</v>
      </c>
      <c r="Q874" s="51"/>
      <c r="R874" s="62"/>
      <c r="S874" s="70"/>
    </row>
    <row r="875" spans="1:19">
      <c r="A875" s="46">
        <v>8192</v>
      </c>
      <c r="B875" s="46">
        <f t="shared" si="236"/>
        <v>28.966666666666665</v>
      </c>
      <c r="C875" s="83">
        <f t="shared" si="240"/>
        <v>17.690000000000001</v>
      </c>
      <c r="D875" s="87"/>
      <c r="E875" s="47">
        <f t="shared" si="235"/>
        <v>185.74499999999517</v>
      </c>
      <c r="F875" s="59">
        <f t="shared" si="241"/>
        <v>0.50000000000000033</v>
      </c>
      <c r="G875" s="59">
        <f t="shared" si="242"/>
        <v>5.9999999999999147</v>
      </c>
      <c r="H875" s="59">
        <f t="shared" si="243"/>
        <v>2.9999999999999574</v>
      </c>
      <c r="I875" s="59">
        <f t="shared" si="244"/>
        <v>1</v>
      </c>
      <c r="J875" s="60">
        <f t="shared" si="245"/>
        <v>3.4999999999999587</v>
      </c>
      <c r="K875" s="104">
        <f t="shared" si="237"/>
        <v>10.499999999999726</v>
      </c>
      <c r="L875" s="49">
        <f t="shared" si="238"/>
        <v>2.0845544630463672E+52</v>
      </c>
      <c r="M875" s="46">
        <f t="shared" si="239"/>
        <v>173.8000000000001</v>
      </c>
      <c r="N875" s="50">
        <v>869</v>
      </c>
      <c r="Q875" s="51"/>
      <c r="R875" s="62"/>
      <c r="S875" s="70"/>
    </row>
    <row r="876" spans="1:19">
      <c r="A876" s="46">
        <v>8192</v>
      </c>
      <c r="B876" s="46">
        <f t="shared" si="236"/>
        <v>29</v>
      </c>
      <c r="C876" s="83">
        <f t="shared" si="240"/>
        <v>17.690000000000001</v>
      </c>
      <c r="D876" s="87"/>
      <c r="E876" s="47">
        <f t="shared" si="235"/>
        <v>185.74499999999517</v>
      </c>
      <c r="F876" s="59">
        <f t="shared" si="241"/>
        <v>0.50000000000000033</v>
      </c>
      <c r="G876" s="59">
        <f t="shared" si="242"/>
        <v>5.9999999999999147</v>
      </c>
      <c r="H876" s="59">
        <f t="shared" si="243"/>
        <v>2.9999999999999574</v>
      </c>
      <c r="I876" s="59">
        <f t="shared" si="244"/>
        <v>1</v>
      </c>
      <c r="J876" s="60">
        <f t="shared" si="245"/>
        <v>3.4999999999999587</v>
      </c>
      <c r="K876" s="104">
        <f t="shared" si="237"/>
        <v>10.499999999999726</v>
      </c>
      <c r="L876" s="49">
        <f t="shared" si="238"/>
        <v>2.3945242826030901E+52</v>
      </c>
      <c r="M876" s="46">
        <f t="shared" si="239"/>
        <v>174.00000000000009</v>
      </c>
      <c r="N876" s="50">
        <v>870</v>
      </c>
      <c r="Q876" s="51"/>
      <c r="R876" s="62"/>
      <c r="S876" s="70"/>
    </row>
    <row r="877" spans="1:19">
      <c r="A877" s="46">
        <v>8192</v>
      </c>
      <c r="B877" s="46">
        <f t="shared" si="236"/>
        <v>29.033333333333335</v>
      </c>
      <c r="C877" s="83">
        <f t="shared" si="240"/>
        <v>17.690000000000001</v>
      </c>
      <c r="D877" s="87"/>
      <c r="E877" s="47">
        <f t="shared" si="235"/>
        <v>185.74499999999517</v>
      </c>
      <c r="F877" s="59">
        <f t="shared" si="241"/>
        <v>0.50000000000000033</v>
      </c>
      <c r="G877" s="59">
        <f t="shared" si="242"/>
        <v>5.9999999999999147</v>
      </c>
      <c r="H877" s="59">
        <f t="shared" si="243"/>
        <v>2.9999999999999574</v>
      </c>
      <c r="I877" s="59">
        <f t="shared" si="244"/>
        <v>1</v>
      </c>
      <c r="J877" s="60">
        <f t="shared" si="245"/>
        <v>3.4999999999999587</v>
      </c>
      <c r="K877" s="104">
        <f t="shared" si="237"/>
        <v>10.499999999999726</v>
      </c>
      <c r="L877" s="49">
        <f t="shared" si="238"/>
        <v>2.7505861044266258E+52</v>
      </c>
      <c r="M877" s="46">
        <f t="shared" si="239"/>
        <v>174.2000000000001</v>
      </c>
      <c r="N877" s="50">
        <v>871</v>
      </c>
      <c r="Q877" s="51"/>
      <c r="R877" s="62"/>
      <c r="S877" s="70"/>
    </row>
    <row r="878" spans="1:19">
      <c r="A878" s="46">
        <v>8192</v>
      </c>
      <c r="B878" s="46">
        <f t="shared" si="236"/>
        <v>29.066666666666666</v>
      </c>
      <c r="C878" s="83">
        <f t="shared" si="240"/>
        <v>17.690000000000001</v>
      </c>
      <c r="D878" s="87"/>
      <c r="E878" s="47">
        <f t="shared" si="235"/>
        <v>185.74499999999517</v>
      </c>
      <c r="F878" s="59">
        <f t="shared" si="241"/>
        <v>0.50000000000000033</v>
      </c>
      <c r="G878" s="59">
        <f t="shared" si="242"/>
        <v>5.9999999999999147</v>
      </c>
      <c r="H878" s="59">
        <f t="shared" si="243"/>
        <v>2.9999999999999574</v>
      </c>
      <c r="I878" s="59">
        <f t="shared" si="244"/>
        <v>1</v>
      </c>
      <c r="J878" s="60">
        <f t="shared" si="245"/>
        <v>3.4999999999999587</v>
      </c>
      <c r="K878" s="104">
        <f t="shared" si="237"/>
        <v>10.499999999999726</v>
      </c>
      <c r="L878" s="49">
        <f t="shared" si="238"/>
        <v>3.1595937334325676E+52</v>
      </c>
      <c r="M878" s="46">
        <f t="shared" si="239"/>
        <v>174.40000000000009</v>
      </c>
      <c r="N878" s="50">
        <v>872</v>
      </c>
      <c r="Q878" s="51"/>
      <c r="R878" s="62"/>
      <c r="S878" s="70"/>
    </row>
    <row r="879" spans="1:19">
      <c r="A879" s="46">
        <v>8192</v>
      </c>
      <c r="B879" s="46">
        <f t="shared" si="236"/>
        <v>29.1</v>
      </c>
      <c r="C879" s="83">
        <f t="shared" si="240"/>
        <v>17.690000000000001</v>
      </c>
      <c r="D879" s="87"/>
      <c r="E879" s="47">
        <f t="shared" si="235"/>
        <v>185.74499999999517</v>
      </c>
      <c r="F879" s="59">
        <f t="shared" si="241"/>
        <v>0.50000000000000033</v>
      </c>
      <c r="G879" s="59">
        <f t="shared" si="242"/>
        <v>5.9999999999999147</v>
      </c>
      <c r="H879" s="59">
        <f t="shared" si="243"/>
        <v>2.9999999999999574</v>
      </c>
      <c r="I879" s="59">
        <f t="shared" si="244"/>
        <v>1</v>
      </c>
      <c r="J879" s="60">
        <f t="shared" si="245"/>
        <v>3.4999999999999587</v>
      </c>
      <c r="K879" s="104">
        <f t="shared" si="237"/>
        <v>10.499999999999726</v>
      </c>
      <c r="L879" s="49">
        <f t="shared" si="238"/>
        <v>3.6294201240529315E+52</v>
      </c>
      <c r="M879" s="46">
        <f t="shared" si="239"/>
        <v>174.60000000000008</v>
      </c>
      <c r="N879" s="50">
        <v>873</v>
      </c>
      <c r="Q879" s="51"/>
      <c r="R879" s="62"/>
      <c r="S879" s="70"/>
    </row>
    <row r="880" spans="1:19">
      <c r="A880" s="46">
        <v>8192</v>
      </c>
      <c r="B880" s="46">
        <f t="shared" si="236"/>
        <v>29.133333333333333</v>
      </c>
      <c r="C880" s="83">
        <f t="shared" si="240"/>
        <v>17.690000000000001</v>
      </c>
      <c r="D880" s="87"/>
      <c r="E880" s="47">
        <f t="shared" si="235"/>
        <v>185.74499999999517</v>
      </c>
      <c r="F880" s="59">
        <f t="shared" si="241"/>
        <v>0.50000000000000033</v>
      </c>
      <c r="G880" s="59">
        <f t="shared" si="242"/>
        <v>5.9999999999999147</v>
      </c>
      <c r="H880" s="59">
        <f t="shared" si="243"/>
        <v>2.9999999999999574</v>
      </c>
      <c r="I880" s="59">
        <f t="shared" si="244"/>
        <v>1</v>
      </c>
      <c r="J880" s="60">
        <f t="shared" si="245"/>
        <v>3.4999999999999587</v>
      </c>
      <c r="K880" s="104">
        <f t="shared" si="237"/>
        <v>10.499999999999726</v>
      </c>
      <c r="L880" s="49">
        <f t="shared" si="238"/>
        <v>4.1691089260927366E+52</v>
      </c>
      <c r="M880" s="46">
        <f t="shared" si="239"/>
        <v>174.8000000000001</v>
      </c>
      <c r="N880" s="50">
        <v>874</v>
      </c>
      <c r="Q880" s="51"/>
      <c r="R880" s="62"/>
      <c r="S880" s="70"/>
    </row>
    <row r="881" spans="1:19">
      <c r="A881" s="46">
        <v>8192</v>
      </c>
      <c r="B881" s="46">
        <f t="shared" si="236"/>
        <v>29.166666666666668</v>
      </c>
      <c r="C881" s="83">
        <f t="shared" si="240"/>
        <v>17.690000000000001</v>
      </c>
      <c r="D881" s="87"/>
      <c r="E881" s="47">
        <f t="shared" si="235"/>
        <v>185.74499999999517</v>
      </c>
      <c r="F881" s="59">
        <f t="shared" si="241"/>
        <v>0.50000000000000033</v>
      </c>
      <c r="G881" s="59">
        <f t="shared" si="242"/>
        <v>5.9999999999999147</v>
      </c>
      <c r="H881" s="59">
        <f t="shared" si="243"/>
        <v>2.9999999999999574</v>
      </c>
      <c r="I881" s="59">
        <f t="shared" si="244"/>
        <v>1</v>
      </c>
      <c r="J881" s="60">
        <f t="shared" si="245"/>
        <v>3.4999999999999587</v>
      </c>
      <c r="K881" s="104">
        <f t="shared" si="237"/>
        <v>10.499999999999726</v>
      </c>
      <c r="L881" s="49">
        <f t="shared" si="238"/>
        <v>4.7890485652061824E+52</v>
      </c>
      <c r="M881" s="46">
        <f t="shared" si="239"/>
        <v>175.00000000000009</v>
      </c>
      <c r="N881" s="50">
        <v>875</v>
      </c>
      <c r="Q881" s="51"/>
      <c r="R881" s="62"/>
      <c r="S881" s="70"/>
    </row>
    <row r="882" spans="1:19">
      <c r="A882" s="46">
        <v>8192</v>
      </c>
      <c r="B882" s="46">
        <f t="shared" si="236"/>
        <v>29.2</v>
      </c>
      <c r="C882" s="83">
        <f t="shared" si="240"/>
        <v>17.690000000000001</v>
      </c>
      <c r="D882" s="87"/>
      <c r="E882" s="47">
        <f t="shared" si="235"/>
        <v>185.74499999999517</v>
      </c>
      <c r="F882" s="59">
        <f t="shared" si="241"/>
        <v>0.50000000000000033</v>
      </c>
      <c r="G882" s="59">
        <f t="shared" si="242"/>
        <v>5.9999999999999147</v>
      </c>
      <c r="H882" s="59">
        <f t="shared" si="243"/>
        <v>2.9999999999999574</v>
      </c>
      <c r="I882" s="59">
        <f t="shared" si="244"/>
        <v>1</v>
      </c>
      <c r="J882" s="60">
        <f t="shared" si="245"/>
        <v>3.4999999999999587</v>
      </c>
      <c r="K882" s="104">
        <f t="shared" si="237"/>
        <v>10.499999999999726</v>
      </c>
      <c r="L882" s="49">
        <f t="shared" si="238"/>
        <v>5.5011722088532527E+52</v>
      </c>
      <c r="M882" s="46">
        <f t="shared" si="239"/>
        <v>175.2000000000001</v>
      </c>
      <c r="N882" s="50">
        <v>876</v>
      </c>
      <c r="Q882" s="51"/>
      <c r="R882" s="62"/>
      <c r="S882" s="70"/>
    </row>
    <row r="883" spans="1:19">
      <c r="A883" s="46">
        <v>8192</v>
      </c>
      <c r="B883" s="46">
        <f t="shared" si="236"/>
        <v>29.233333333333334</v>
      </c>
      <c r="C883" s="83">
        <f t="shared" si="240"/>
        <v>17.690000000000001</v>
      </c>
      <c r="D883" s="87"/>
      <c r="E883" s="47">
        <f t="shared" si="235"/>
        <v>185.74499999999517</v>
      </c>
      <c r="F883" s="59">
        <f t="shared" si="241"/>
        <v>0.50000000000000033</v>
      </c>
      <c r="G883" s="59">
        <f t="shared" si="242"/>
        <v>5.9999999999999147</v>
      </c>
      <c r="H883" s="59">
        <f t="shared" si="243"/>
        <v>2.9999999999999574</v>
      </c>
      <c r="I883" s="59">
        <f t="shared" si="244"/>
        <v>1</v>
      </c>
      <c r="J883" s="60">
        <f t="shared" si="245"/>
        <v>3.4999999999999587</v>
      </c>
      <c r="K883" s="104">
        <f t="shared" si="237"/>
        <v>10.499999999999726</v>
      </c>
      <c r="L883" s="49">
        <f t="shared" si="238"/>
        <v>6.3191874668651373E+52</v>
      </c>
      <c r="M883" s="46">
        <f t="shared" si="239"/>
        <v>175.40000000000009</v>
      </c>
      <c r="N883" s="50">
        <v>877</v>
      </c>
      <c r="Q883" s="51"/>
      <c r="R883" s="62"/>
      <c r="S883" s="70"/>
    </row>
    <row r="884" spans="1:19">
      <c r="A884" s="46">
        <v>8192</v>
      </c>
      <c r="B884" s="46">
        <f t="shared" si="236"/>
        <v>29.266666666666666</v>
      </c>
      <c r="C884" s="83">
        <f t="shared" si="240"/>
        <v>17.690000000000001</v>
      </c>
      <c r="D884" s="87"/>
      <c r="E884" s="47">
        <f t="shared" si="235"/>
        <v>185.74499999999517</v>
      </c>
      <c r="F884" s="59">
        <f t="shared" si="241"/>
        <v>0.50000000000000033</v>
      </c>
      <c r="G884" s="59">
        <f t="shared" si="242"/>
        <v>5.9999999999999147</v>
      </c>
      <c r="H884" s="59">
        <f t="shared" si="243"/>
        <v>2.9999999999999574</v>
      </c>
      <c r="I884" s="59">
        <f t="shared" si="244"/>
        <v>1</v>
      </c>
      <c r="J884" s="60">
        <f t="shared" si="245"/>
        <v>3.4999999999999587</v>
      </c>
      <c r="K884" s="104">
        <f t="shared" si="237"/>
        <v>10.499999999999726</v>
      </c>
      <c r="L884" s="49">
        <f t="shared" si="238"/>
        <v>7.258840248105864E+52</v>
      </c>
      <c r="M884" s="46">
        <f t="shared" si="239"/>
        <v>175.60000000000008</v>
      </c>
      <c r="N884" s="50">
        <v>878</v>
      </c>
      <c r="Q884" s="51"/>
      <c r="R884" s="62"/>
      <c r="S884" s="70"/>
    </row>
    <row r="885" spans="1:19">
      <c r="A885" s="46">
        <v>8192</v>
      </c>
      <c r="B885" s="46">
        <f t="shared" si="236"/>
        <v>29.3</v>
      </c>
      <c r="C885" s="83">
        <f t="shared" si="240"/>
        <v>17.690000000000001</v>
      </c>
      <c r="D885" s="87"/>
      <c r="E885" s="47">
        <f t="shared" si="235"/>
        <v>185.74499999999517</v>
      </c>
      <c r="F885" s="59">
        <f t="shared" si="241"/>
        <v>0.50000000000000033</v>
      </c>
      <c r="G885" s="59">
        <f t="shared" si="242"/>
        <v>5.9999999999999147</v>
      </c>
      <c r="H885" s="59">
        <f t="shared" si="243"/>
        <v>2.9999999999999574</v>
      </c>
      <c r="I885" s="59">
        <f t="shared" si="244"/>
        <v>1</v>
      </c>
      <c r="J885" s="60">
        <f t="shared" si="245"/>
        <v>3.4999999999999587</v>
      </c>
      <c r="K885" s="104">
        <f t="shared" si="237"/>
        <v>10.499999999999726</v>
      </c>
      <c r="L885" s="49">
        <f t="shared" si="238"/>
        <v>8.3382178521854753E+52</v>
      </c>
      <c r="M885" s="46">
        <f t="shared" si="239"/>
        <v>175.8000000000001</v>
      </c>
      <c r="N885" s="50">
        <v>879</v>
      </c>
      <c r="Q885" s="51"/>
      <c r="R885" s="62"/>
      <c r="S885" s="70"/>
    </row>
    <row r="886" spans="1:19">
      <c r="A886" s="46">
        <v>8192</v>
      </c>
      <c r="B886" s="46">
        <f t="shared" si="236"/>
        <v>29.333333333333332</v>
      </c>
      <c r="C886" s="83">
        <f t="shared" si="240"/>
        <v>17.690000000000001</v>
      </c>
      <c r="D886" s="87"/>
      <c r="E886" s="47">
        <f t="shared" si="235"/>
        <v>185.74499999999517</v>
      </c>
      <c r="F886" s="59">
        <f t="shared" si="241"/>
        <v>0.50000000000000033</v>
      </c>
      <c r="G886" s="59">
        <f t="shared" si="242"/>
        <v>5.9999999999999147</v>
      </c>
      <c r="H886" s="59">
        <f t="shared" si="243"/>
        <v>2.9999999999999574</v>
      </c>
      <c r="I886" s="59">
        <f t="shared" si="244"/>
        <v>1</v>
      </c>
      <c r="J886" s="60">
        <f t="shared" si="245"/>
        <v>3.4999999999999587</v>
      </c>
      <c r="K886" s="104">
        <f t="shared" si="237"/>
        <v>10.499999999999726</v>
      </c>
      <c r="L886" s="49">
        <f t="shared" si="238"/>
        <v>9.5780971304123668E+52</v>
      </c>
      <c r="M886" s="46">
        <f t="shared" si="239"/>
        <v>176.00000000000009</v>
      </c>
      <c r="N886" s="50">
        <v>880</v>
      </c>
      <c r="Q886" s="51"/>
      <c r="R886" s="62"/>
      <c r="S886" s="70"/>
    </row>
    <row r="887" spans="1:19">
      <c r="A887" s="46">
        <v>8192</v>
      </c>
      <c r="B887" s="46">
        <f t="shared" si="236"/>
        <v>29.366666666666667</v>
      </c>
      <c r="C887" s="83">
        <f t="shared" si="240"/>
        <v>17.690000000000001</v>
      </c>
      <c r="D887" s="87"/>
      <c r="E887" s="47">
        <f t="shared" si="235"/>
        <v>185.74499999999517</v>
      </c>
      <c r="F887" s="59">
        <f t="shared" si="241"/>
        <v>0.50000000000000033</v>
      </c>
      <c r="G887" s="59">
        <f t="shared" si="242"/>
        <v>5.9999999999999147</v>
      </c>
      <c r="H887" s="59">
        <f t="shared" si="243"/>
        <v>2.9999999999999574</v>
      </c>
      <c r="I887" s="59">
        <f t="shared" si="244"/>
        <v>1</v>
      </c>
      <c r="J887" s="60">
        <f t="shared" si="245"/>
        <v>3.4999999999999587</v>
      </c>
      <c r="K887" s="104">
        <f t="shared" si="237"/>
        <v>10.499999999999726</v>
      </c>
      <c r="L887" s="49">
        <f t="shared" si="238"/>
        <v>1.1002344417706508E+53</v>
      </c>
      <c r="M887" s="46">
        <f t="shared" si="239"/>
        <v>176.20000000000007</v>
      </c>
      <c r="N887" s="50">
        <v>881</v>
      </c>
      <c r="Q887" s="51"/>
      <c r="R887" s="62"/>
      <c r="S887" s="70"/>
    </row>
    <row r="888" spans="1:19">
      <c r="A888" s="46">
        <v>8192</v>
      </c>
      <c r="B888" s="46">
        <f t="shared" si="236"/>
        <v>29.4</v>
      </c>
      <c r="C888" s="83">
        <f t="shared" si="240"/>
        <v>17.690000000000001</v>
      </c>
      <c r="D888" s="87"/>
      <c r="E888" s="47">
        <f t="shared" si="235"/>
        <v>185.74499999999517</v>
      </c>
      <c r="F888" s="59">
        <f t="shared" si="241"/>
        <v>0.50000000000000033</v>
      </c>
      <c r="G888" s="59">
        <f t="shared" si="242"/>
        <v>5.9999999999999147</v>
      </c>
      <c r="H888" s="59">
        <f t="shared" si="243"/>
        <v>2.9999999999999574</v>
      </c>
      <c r="I888" s="59">
        <f t="shared" si="244"/>
        <v>1</v>
      </c>
      <c r="J888" s="60">
        <f t="shared" si="245"/>
        <v>3.4999999999999587</v>
      </c>
      <c r="K888" s="104">
        <f t="shared" si="237"/>
        <v>10.499999999999726</v>
      </c>
      <c r="L888" s="49">
        <f t="shared" si="238"/>
        <v>1.2638374933730277E+53</v>
      </c>
      <c r="M888" s="46">
        <f t="shared" si="239"/>
        <v>176.40000000000009</v>
      </c>
      <c r="N888" s="50">
        <v>882</v>
      </c>
      <c r="Q888" s="51"/>
      <c r="R888" s="62"/>
      <c r="S888" s="70"/>
    </row>
    <row r="889" spans="1:19">
      <c r="A889" s="46">
        <v>8192</v>
      </c>
      <c r="B889" s="46">
        <f t="shared" si="236"/>
        <v>29.433333333333334</v>
      </c>
      <c r="C889" s="83">
        <f t="shared" si="240"/>
        <v>17.690000000000001</v>
      </c>
      <c r="D889" s="87"/>
      <c r="E889" s="47">
        <f t="shared" si="235"/>
        <v>185.74499999999517</v>
      </c>
      <c r="F889" s="59">
        <f t="shared" si="241"/>
        <v>0.50000000000000033</v>
      </c>
      <c r="G889" s="59">
        <f t="shared" si="242"/>
        <v>5.9999999999999147</v>
      </c>
      <c r="H889" s="59">
        <f t="shared" si="243"/>
        <v>2.9999999999999574</v>
      </c>
      <c r="I889" s="59">
        <f t="shared" si="244"/>
        <v>1</v>
      </c>
      <c r="J889" s="60">
        <f t="shared" si="245"/>
        <v>3.4999999999999587</v>
      </c>
      <c r="K889" s="104">
        <f t="shared" si="237"/>
        <v>10.499999999999726</v>
      </c>
      <c r="L889" s="49">
        <f t="shared" si="238"/>
        <v>1.4517680496211734E+53</v>
      </c>
      <c r="M889" s="46">
        <f t="shared" si="239"/>
        <v>176.60000000000008</v>
      </c>
      <c r="N889" s="50">
        <v>883</v>
      </c>
      <c r="Q889" s="51"/>
      <c r="R889" s="62"/>
      <c r="S889" s="70"/>
    </row>
    <row r="890" spans="1:19">
      <c r="A890" s="46">
        <v>8192</v>
      </c>
      <c r="B890" s="46">
        <f t="shared" si="236"/>
        <v>29.466666666666665</v>
      </c>
      <c r="C890" s="83">
        <f t="shared" si="240"/>
        <v>17.690000000000001</v>
      </c>
      <c r="D890" s="87"/>
      <c r="E890" s="47">
        <f t="shared" si="235"/>
        <v>185.74499999999517</v>
      </c>
      <c r="F890" s="59">
        <f t="shared" si="241"/>
        <v>0.50000000000000033</v>
      </c>
      <c r="G890" s="59">
        <f t="shared" si="242"/>
        <v>5.9999999999999147</v>
      </c>
      <c r="H890" s="59">
        <f t="shared" si="243"/>
        <v>2.9999999999999574</v>
      </c>
      <c r="I890" s="59">
        <f t="shared" si="244"/>
        <v>1</v>
      </c>
      <c r="J890" s="60">
        <f t="shared" si="245"/>
        <v>3.4999999999999587</v>
      </c>
      <c r="K890" s="104">
        <f t="shared" si="237"/>
        <v>10.499999999999726</v>
      </c>
      <c r="L890" s="49">
        <f t="shared" si="238"/>
        <v>1.6676435704370959E+53</v>
      </c>
      <c r="M890" s="46">
        <f t="shared" si="239"/>
        <v>176.8000000000001</v>
      </c>
      <c r="N890" s="50">
        <v>884</v>
      </c>
      <c r="Q890" s="51"/>
      <c r="R890" s="62"/>
      <c r="S890" s="70"/>
    </row>
    <row r="891" spans="1:19">
      <c r="A891" s="46">
        <v>8192</v>
      </c>
      <c r="B891" s="46">
        <f t="shared" si="236"/>
        <v>29.5</v>
      </c>
      <c r="C891" s="83">
        <f t="shared" si="240"/>
        <v>17.690000000000001</v>
      </c>
      <c r="D891" s="87"/>
      <c r="E891" s="47">
        <f t="shared" si="235"/>
        <v>185.74499999999517</v>
      </c>
      <c r="F891" s="59">
        <f t="shared" si="241"/>
        <v>0.50000000000000033</v>
      </c>
      <c r="G891" s="59">
        <f t="shared" si="242"/>
        <v>5.9999999999999147</v>
      </c>
      <c r="H891" s="59">
        <f t="shared" si="243"/>
        <v>2.9999999999999574</v>
      </c>
      <c r="I891" s="59">
        <f t="shared" si="244"/>
        <v>1</v>
      </c>
      <c r="J891" s="60">
        <f t="shared" si="245"/>
        <v>3.4999999999999587</v>
      </c>
      <c r="K891" s="104">
        <f t="shared" si="237"/>
        <v>10.499999999999726</v>
      </c>
      <c r="L891" s="49">
        <f t="shared" si="238"/>
        <v>1.9156194260824742E+53</v>
      </c>
      <c r="M891" s="46">
        <f t="shared" si="239"/>
        <v>177.00000000000009</v>
      </c>
      <c r="N891" s="50">
        <v>885</v>
      </c>
      <c r="Q891" s="51"/>
      <c r="R891" s="62"/>
      <c r="S891" s="70"/>
    </row>
    <row r="892" spans="1:19">
      <c r="A892" s="46">
        <v>8192</v>
      </c>
      <c r="B892" s="46">
        <f t="shared" si="236"/>
        <v>29.533333333333335</v>
      </c>
      <c r="C892" s="83">
        <f t="shared" si="240"/>
        <v>17.690000000000001</v>
      </c>
      <c r="D892" s="87"/>
      <c r="E892" s="47">
        <f t="shared" si="235"/>
        <v>185.74499999999517</v>
      </c>
      <c r="F892" s="59">
        <f t="shared" si="241"/>
        <v>0.50000000000000033</v>
      </c>
      <c r="G892" s="59">
        <f t="shared" si="242"/>
        <v>5.9999999999999147</v>
      </c>
      <c r="H892" s="59">
        <f t="shared" si="243"/>
        <v>2.9999999999999574</v>
      </c>
      <c r="I892" s="59">
        <f t="shared" si="244"/>
        <v>1</v>
      </c>
      <c r="J892" s="60">
        <f t="shared" si="245"/>
        <v>3.4999999999999587</v>
      </c>
      <c r="K892" s="104">
        <f t="shared" si="237"/>
        <v>10.499999999999726</v>
      </c>
      <c r="L892" s="49">
        <f t="shared" si="238"/>
        <v>2.2004688835413024E+53</v>
      </c>
      <c r="M892" s="46">
        <f t="shared" si="239"/>
        <v>177.20000000000007</v>
      </c>
      <c r="N892" s="50">
        <v>886</v>
      </c>
      <c r="Q892" s="51"/>
      <c r="R892" s="62"/>
      <c r="S892" s="70"/>
    </row>
    <row r="893" spans="1:19">
      <c r="A893" s="46">
        <v>8192</v>
      </c>
      <c r="B893" s="46">
        <f t="shared" si="236"/>
        <v>29.566666666666666</v>
      </c>
      <c r="C893" s="83">
        <f t="shared" si="240"/>
        <v>17.690000000000001</v>
      </c>
      <c r="D893" s="87"/>
      <c r="E893" s="47">
        <f t="shared" si="235"/>
        <v>185.74499999999517</v>
      </c>
      <c r="F893" s="59">
        <f t="shared" si="241"/>
        <v>0.50000000000000033</v>
      </c>
      <c r="G893" s="59">
        <f t="shared" si="242"/>
        <v>5.9999999999999147</v>
      </c>
      <c r="H893" s="59">
        <f t="shared" si="243"/>
        <v>2.9999999999999574</v>
      </c>
      <c r="I893" s="59">
        <f t="shared" si="244"/>
        <v>1</v>
      </c>
      <c r="J893" s="60">
        <f t="shared" si="245"/>
        <v>3.4999999999999587</v>
      </c>
      <c r="K893" s="104">
        <f t="shared" si="237"/>
        <v>10.499999999999726</v>
      </c>
      <c r="L893" s="49">
        <f t="shared" si="238"/>
        <v>2.527674986746057E+53</v>
      </c>
      <c r="M893" s="46">
        <f t="shared" si="239"/>
        <v>177.40000000000009</v>
      </c>
      <c r="N893" s="50">
        <v>887</v>
      </c>
      <c r="Q893" s="51"/>
      <c r="R893" s="62"/>
      <c r="S893" s="70"/>
    </row>
    <row r="894" spans="1:19">
      <c r="A894" s="46">
        <v>8192</v>
      </c>
      <c r="B894" s="46">
        <f t="shared" si="236"/>
        <v>29.6</v>
      </c>
      <c r="C894" s="83">
        <f t="shared" si="240"/>
        <v>17.690000000000001</v>
      </c>
      <c r="D894" s="87"/>
      <c r="E894" s="47">
        <f t="shared" si="235"/>
        <v>185.74499999999517</v>
      </c>
      <c r="F894" s="59">
        <f t="shared" si="241"/>
        <v>0.50000000000000033</v>
      </c>
      <c r="G894" s="59">
        <f t="shared" si="242"/>
        <v>5.9999999999999147</v>
      </c>
      <c r="H894" s="59">
        <f t="shared" si="243"/>
        <v>2.9999999999999574</v>
      </c>
      <c r="I894" s="59">
        <f t="shared" si="244"/>
        <v>1</v>
      </c>
      <c r="J894" s="60">
        <f t="shared" si="245"/>
        <v>3.4999999999999587</v>
      </c>
      <c r="K894" s="104">
        <f t="shared" si="237"/>
        <v>10.499999999999726</v>
      </c>
      <c r="L894" s="49">
        <f t="shared" si="238"/>
        <v>2.9035360992423473E+53</v>
      </c>
      <c r="M894" s="46">
        <f t="shared" si="239"/>
        <v>177.60000000000008</v>
      </c>
      <c r="N894" s="50">
        <v>888</v>
      </c>
      <c r="Q894" s="51"/>
      <c r="R894" s="62"/>
      <c r="S894" s="70"/>
    </row>
    <row r="895" spans="1:19">
      <c r="A895" s="46">
        <v>8192</v>
      </c>
      <c r="B895" s="46">
        <f t="shared" si="236"/>
        <v>29.633333333333333</v>
      </c>
      <c r="C895" s="83">
        <f t="shared" si="240"/>
        <v>17.690000000000001</v>
      </c>
      <c r="D895" s="87"/>
      <c r="E895" s="47">
        <f t="shared" si="235"/>
        <v>185.74499999999517</v>
      </c>
      <c r="F895" s="59">
        <f t="shared" si="241"/>
        <v>0.50000000000000033</v>
      </c>
      <c r="G895" s="59">
        <f t="shared" si="242"/>
        <v>5.9999999999999147</v>
      </c>
      <c r="H895" s="59">
        <f t="shared" si="243"/>
        <v>2.9999999999999574</v>
      </c>
      <c r="I895" s="59">
        <f t="shared" si="244"/>
        <v>1</v>
      </c>
      <c r="J895" s="60">
        <f t="shared" si="245"/>
        <v>3.4999999999999587</v>
      </c>
      <c r="K895" s="104">
        <f t="shared" si="237"/>
        <v>10.499999999999726</v>
      </c>
      <c r="L895" s="49">
        <f t="shared" si="238"/>
        <v>3.3352871408741939E+53</v>
      </c>
      <c r="M895" s="46">
        <f t="shared" si="239"/>
        <v>177.80000000000007</v>
      </c>
      <c r="N895" s="50">
        <v>889</v>
      </c>
      <c r="Q895" s="51"/>
      <c r="R895" s="62"/>
      <c r="S895" s="70"/>
    </row>
    <row r="896" spans="1:19">
      <c r="A896" s="46">
        <v>8192</v>
      </c>
      <c r="B896" s="46">
        <f t="shared" si="236"/>
        <v>29.666666666666668</v>
      </c>
      <c r="C896" s="83">
        <f t="shared" si="240"/>
        <v>17.690000000000001</v>
      </c>
      <c r="D896" s="87"/>
      <c r="E896" s="47">
        <f t="shared" si="235"/>
        <v>185.74499999999517</v>
      </c>
      <c r="F896" s="59">
        <f t="shared" si="241"/>
        <v>0.50000000000000033</v>
      </c>
      <c r="G896" s="59">
        <f t="shared" si="242"/>
        <v>5.9999999999999147</v>
      </c>
      <c r="H896" s="59">
        <f t="shared" si="243"/>
        <v>2.9999999999999574</v>
      </c>
      <c r="I896" s="59">
        <f t="shared" si="244"/>
        <v>1</v>
      </c>
      <c r="J896" s="60">
        <f t="shared" si="245"/>
        <v>3.4999999999999587</v>
      </c>
      <c r="K896" s="104">
        <f t="shared" si="237"/>
        <v>10.499999999999726</v>
      </c>
      <c r="L896" s="49">
        <f t="shared" si="238"/>
        <v>3.8312388521649493E+53</v>
      </c>
      <c r="M896" s="46">
        <f t="shared" si="239"/>
        <v>178.00000000000009</v>
      </c>
      <c r="N896" s="50">
        <v>890</v>
      </c>
      <c r="Q896" s="51"/>
      <c r="R896" s="62"/>
      <c r="S896" s="70"/>
    </row>
    <row r="897" spans="1:19">
      <c r="A897" s="46">
        <v>8192</v>
      </c>
      <c r="B897" s="46">
        <f t="shared" si="236"/>
        <v>29.7</v>
      </c>
      <c r="C897" s="83">
        <f t="shared" si="240"/>
        <v>17.690000000000001</v>
      </c>
      <c r="D897" s="87"/>
      <c r="E897" s="47">
        <f t="shared" si="235"/>
        <v>185.74499999999517</v>
      </c>
      <c r="F897" s="59">
        <f t="shared" si="241"/>
        <v>0.50000000000000033</v>
      </c>
      <c r="G897" s="59">
        <f t="shared" si="242"/>
        <v>5.9999999999999147</v>
      </c>
      <c r="H897" s="59">
        <f t="shared" si="243"/>
        <v>2.9999999999999574</v>
      </c>
      <c r="I897" s="59">
        <f t="shared" si="244"/>
        <v>1</v>
      </c>
      <c r="J897" s="60">
        <f t="shared" si="245"/>
        <v>3.4999999999999587</v>
      </c>
      <c r="K897" s="104">
        <f t="shared" si="237"/>
        <v>10.499999999999726</v>
      </c>
      <c r="L897" s="49">
        <f t="shared" si="238"/>
        <v>4.4009377670826064E+53</v>
      </c>
      <c r="M897" s="46">
        <f t="shared" si="239"/>
        <v>178.20000000000007</v>
      </c>
      <c r="N897" s="50">
        <v>891</v>
      </c>
      <c r="Q897" s="51"/>
      <c r="R897" s="62"/>
      <c r="S897" s="70"/>
    </row>
    <row r="898" spans="1:19">
      <c r="A898" s="46">
        <v>8192</v>
      </c>
      <c r="B898" s="46">
        <f t="shared" si="236"/>
        <v>29.733333333333334</v>
      </c>
      <c r="C898" s="83">
        <f t="shared" si="240"/>
        <v>17.690000000000001</v>
      </c>
      <c r="D898" s="87"/>
      <c r="E898" s="47">
        <f t="shared" si="235"/>
        <v>185.74499999999517</v>
      </c>
      <c r="F898" s="59">
        <f t="shared" si="241"/>
        <v>0.50000000000000033</v>
      </c>
      <c r="G898" s="59">
        <f t="shared" si="242"/>
        <v>5.9999999999999147</v>
      </c>
      <c r="H898" s="59">
        <f t="shared" si="243"/>
        <v>2.9999999999999574</v>
      </c>
      <c r="I898" s="59">
        <f t="shared" si="244"/>
        <v>1</v>
      </c>
      <c r="J898" s="60">
        <f t="shared" si="245"/>
        <v>3.4999999999999587</v>
      </c>
      <c r="K898" s="104">
        <f t="shared" si="237"/>
        <v>10.499999999999726</v>
      </c>
      <c r="L898" s="49">
        <f t="shared" si="238"/>
        <v>5.0553499734921141E+53</v>
      </c>
      <c r="M898" s="46">
        <f t="shared" si="239"/>
        <v>178.40000000000009</v>
      </c>
      <c r="N898" s="50">
        <v>892</v>
      </c>
      <c r="Q898" s="51"/>
      <c r="R898" s="62"/>
      <c r="S898" s="70"/>
    </row>
    <row r="899" spans="1:19">
      <c r="A899" s="46">
        <v>8192</v>
      </c>
      <c r="B899" s="46">
        <f t="shared" si="236"/>
        <v>29.766666666666666</v>
      </c>
      <c r="C899" s="83">
        <f t="shared" si="240"/>
        <v>17.690000000000001</v>
      </c>
      <c r="D899" s="87"/>
      <c r="E899" s="47">
        <f t="shared" si="235"/>
        <v>185.74499999999517</v>
      </c>
      <c r="F899" s="59">
        <f t="shared" si="241"/>
        <v>0.50000000000000033</v>
      </c>
      <c r="G899" s="59">
        <f t="shared" si="242"/>
        <v>5.9999999999999147</v>
      </c>
      <c r="H899" s="59">
        <f t="shared" si="243"/>
        <v>2.9999999999999574</v>
      </c>
      <c r="I899" s="59">
        <f t="shared" si="244"/>
        <v>1</v>
      </c>
      <c r="J899" s="60">
        <f t="shared" si="245"/>
        <v>3.4999999999999587</v>
      </c>
      <c r="K899" s="104">
        <f t="shared" si="237"/>
        <v>10.499999999999726</v>
      </c>
      <c r="L899" s="49">
        <f t="shared" si="238"/>
        <v>5.8070721984846972E+53</v>
      </c>
      <c r="M899" s="46">
        <f t="shared" si="239"/>
        <v>178.60000000000008</v>
      </c>
      <c r="N899" s="50">
        <v>893</v>
      </c>
      <c r="Q899" s="51"/>
      <c r="R899" s="62"/>
      <c r="S899" s="70"/>
    </row>
    <row r="900" spans="1:19">
      <c r="A900" s="46">
        <v>8192</v>
      </c>
      <c r="B900" s="46">
        <f t="shared" si="236"/>
        <v>29.8</v>
      </c>
      <c r="C900" s="83">
        <f t="shared" si="240"/>
        <v>17.690000000000001</v>
      </c>
      <c r="D900" s="87"/>
      <c r="E900" s="47">
        <f t="shared" si="235"/>
        <v>185.74499999999517</v>
      </c>
      <c r="F900" s="59">
        <f t="shared" si="241"/>
        <v>0.50000000000000033</v>
      </c>
      <c r="G900" s="59">
        <f t="shared" si="242"/>
        <v>5.9999999999999147</v>
      </c>
      <c r="H900" s="59">
        <f t="shared" si="243"/>
        <v>2.9999999999999574</v>
      </c>
      <c r="I900" s="59">
        <f t="shared" si="244"/>
        <v>1</v>
      </c>
      <c r="J900" s="60">
        <f t="shared" si="245"/>
        <v>3.4999999999999587</v>
      </c>
      <c r="K900" s="104">
        <f t="shared" si="237"/>
        <v>10.499999999999726</v>
      </c>
      <c r="L900" s="49">
        <f t="shared" si="238"/>
        <v>6.6705742817483879E+53</v>
      </c>
      <c r="M900" s="46">
        <f t="shared" si="239"/>
        <v>178.8000000000001</v>
      </c>
      <c r="N900" s="50">
        <v>894</v>
      </c>
      <c r="Q900" s="51"/>
      <c r="R900" s="62"/>
      <c r="S900" s="70"/>
    </row>
    <row r="901" spans="1:19">
      <c r="A901" s="46">
        <v>8192</v>
      </c>
      <c r="B901" s="46">
        <f t="shared" si="236"/>
        <v>29.833333333333332</v>
      </c>
      <c r="C901" s="83">
        <f t="shared" si="240"/>
        <v>17.690000000000001</v>
      </c>
      <c r="D901" s="87"/>
      <c r="E901" s="47">
        <f t="shared" si="235"/>
        <v>185.74499999999517</v>
      </c>
      <c r="F901" s="59">
        <f t="shared" si="241"/>
        <v>0.50000000000000033</v>
      </c>
      <c r="G901" s="59">
        <f t="shared" si="242"/>
        <v>5.9999999999999147</v>
      </c>
      <c r="H901" s="59">
        <f t="shared" si="243"/>
        <v>2.9999999999999574</v>
      </c>
      <c r="I901" s="59">
        <f t="shared" si="244"/>
        <v>1</v>
      </c>
      <c r="J901" s="60">
        <f t="shared" si="245"/>
        <v>3.4999999999999587</v>
      </c>
      <c r="K901" s="104">
        <f t="shared" si="237"/>
        <v>10.499999999999726</v>
      </c>
      <c r="L901" s="49">
        <f t="shared" si="238"/>
        <v>7.662477704329902E+53</v>
      </c>
      <c r="M901" s="46">
        <f t="shared" si="239"/>
        <v>179.00000000000009</v>
      </c>
      <c r="N901" s="50">
        <v>895</v>
      </c>
      <c r="Q901" s="51"/>
      <c r="R901" s="62"/>
      <c r="S901" s="70"/>
    </row>
    <row r="902" spans="1:19">
      <c r="A902" s="46">
        <v>8192</v>
      </c>
      <c r="B902" s="46">
        <f t="shared" si="236"/>
        <v>29.866666666666667</v>
      </c>
      <c r="C902" s="83">
        <f t="shared" si="240"/>
        <v>17.690000000000001</v>
      </c>
      <c r="D902" s="87"/>
      <c r="E902" s="47">
        <f t="shared" si="235"/>
        <v>185.74499999999517</v>
      </c>
      <c r="F902" s="59">
        <f t="shared" si="241"/>
        <v>0.50000000000000033</v>
      </c>
      <c r="G902" s="59">
        <f t="shared" si="242"/>
        <v>5.9999999999999147</v>
      </c>
      <c r="H902" s="59">
        <f t="shared" si="243"/>
        <v>2.9999999999999574</v>
      </c>
      <c r="I902" s="59">
        <f t="shared" si="244"/>
        <v>1</v>
      </c>
      <c r="J902" s="60">
        <f t="shared" si="245"/>
        <v>3.4999999999999587</v>
      </c>
      <c r="K902" s="104">
        <f t="shared" si="237"/>
        <v>10.499999999999726</v>
      </c>
      <c r="L902" s="49">
        <f t="shared" si="238"/>
        <v>8.8018755341652163E+53</v>
      </c>
      <c r="M902" s="46">
        <f t="shared" si="239"/>
        <v>179.2000000000001</v>
      </c>
      <c r="N902" s="50">
        <v>896</v>
      </c>
      <c r="Q902" s="51"/>
      <c r="R902" s="62"/>
      <c r="S902" s="70"/>
    </row>
    <row r="903" spans="1:19">
      <c r="A903" s="46">
        <v>8192</v>
      </c>
      <c r="B903" s="46">
        <f t="shared" ref="B903:B906" si="246">N903/30</f>
        <v>29.9</v>
      </c>
      <c r="C903" s="83">
        <f t="shared" si="240"/>
        <v>17.690000000000001</v>
      </c>
      <c r="D903" s="87"/>
      <c r="E903" s="47">
        <f t="shared" si="235"/>
        <v>185.74499999999517</v>
      </c>
      <c r="F903" s="59">
        <f t="shared" si="241"/>
        <v>0.50000000000000033</v>
      </c>
      <c r="G903" s="59">
        <f t="shared" si="242"/>
        <v>5.9999999999999147</v>
      </c>
      <c r="H903" s="59">
        <f t="shared" si="243"/>
        <v>2.9999999999999574</v>
      </c>
      <c r="I903" s="59">
        <f t="shared" si="244"/>
        <v>1</v>
      </c>
      <c r="J903" s="60">
        <f t="shared" si="245"/>
        <v>3.4999999999999587</v>
      </c>
      <c r="K903" s="104">
        <f t="shared" ref="K903:K906" si="247">J903*H903*I903</f>
        <v>10.499999999999726</v>
      </c>
      <c r="L903" s="49">
        <f t="shared" ref="L903:L906" si="248">POWER($M$1,N903)</f>
        <v>1.0110699946984233E+54</v>
      </c>
      <c r="M903" s="46">
        <f t="shared" si="239"/>
        <v>179.40000000000009</v>
      </c>
      <c r="N903" s="50">
        <v>897</v>
      </c>
      <c r="Q903" s="51"/>
      <c r="R903" s="62"/>
      <c r="S903" s="70"/>
    </row>
    <row r="904" spans="1:19">
      <c r="A904" s="46">
        <v>8192</v>
      </c>
      <c r="B904" s="46">
        <f t="shared" si="246"/>
        <v>29.933333333333334</v>
      </c>
      <c r="C904" s="83">
        <f t="shared" si="240"/>
        <v>17.690000000000001</v>
      </c>
      <c r="D904" s="87"/>
      <c r="E904" s="47">
        <f t="shared" si="235"/>
        <v>185.74499999999517</v>
      </c>
      <c r="F904" s="59">
        <f t="shared" si="241"/>
        <v>0.50000000000000033</v>
      </c>
      <c r="G904" s="59">
        <f t="shared" si="242"/>
        <v>5.9999999999999147</v>
      </c>
      <c r="H904" s="59">
        <f t="shared" si="243"/>
        <v>2.9999999999999574</v>
      </c>
      <c r="I904" s="59">
        <f t="shared" si="244"/>
        <v>1</v>
      </c>
      <c r="J904" s="60">
        <f t="shared" si="245"/>
        <v>3.4999999999999587</v>
      </c>
      <c r="K904" s="104">
        <f t="shared" si="247"/>
        <v>10.499999999999726</v>
      </c>
      <c r="L904" s="49">
        <f t="shared" si="248"/>
        <v>1.1614144396969398E+54</v>
      </c>
      <c r="M904" s="46">
        <f t="shared" ref="M904:M906" si="249">LOG(L904,2)</f>
        <v>179.60000000000011</v>
      </c>
      <c r="N904" s="50">
        <v>898</v>
      </c>
      <c r="Q904" s="51"/>
      <c r="R904" s="62"/>
      <c r="S904" s="70"/>
    </row>
    <row r="905" spans="1:19">
      <c r="A905" s="46">
        <v>8192</v>
      </c>
      <c r="B905" s="46">
        <f t="shared" si="246"/>
        <v>29.966666666666665</v>
      </c>
      <c r="C905" s="83">
        <f t="shared" si="240"/>
        <v>17.690000000000001</v>
      </c>
      <c r="D905" s="87"/>
      <c r="E905" s="47">
        <f t="shared" si="235"/>
        <v>185.74499999999517</v>
      </c>
      <c r="F905" s="59">
        <f t="shared" si="241"/>
        <v>0.50000000000000033</v>
      </c>
      <c r="G905" s="59">
        <f t="shared" si="242"/>
        <v>5.9999999999999147</v>
      </c>
      <c r="H905" s="59">
        <f t="shared" si="243"/>
        <v>2.9999999999999574</v>
      </c>
      <c r="I905" s="59">
        <f t="shared" si="244"/>
        <v>1</v>
      </c>
      <c r="J905" s="60">
        <f t="shared" si="245"/>
        <v>3.4999999999999587</v>
      </c>
      <c r="K905" s="104">
        <f t="shared" si="247"/>
        <v>10.499999999999726</v>
      </c>
      <c r="L905" s="49">
        <f t="shared" si="248"/>
        <v>1.3341148563496779E+54</v>
      </c>
      <c r="M905" s="46">
        <f t="shared" si="249"/>
        <v>179.8000000000001</v>
      </c>
      <c r="N905" s="50">
        <v>899</v>
      </c>
      <c r="Q905" s="51"/>
      <c r="R905" s="62"/>
      <c r="S905" s="70"/>
    </row>
    <row r="906" spans="1:19">
      <c r="A906" s="46">
        <v>8192</v>
      </c>
      <c r="B906" s="46">
        <f t="shared" si="246"/>
        <v>30</v>
      </c>
      <c r="C906" s="83">
        <f t="shared" si="240"/>
        <v>17.690000000000001</v>
      </c>
      <c r="D906" s="87"/>
      <c r="E906" s="47">
        <f t="shared" si="235"/>
        <v>185.74499999999517</v>
      </c>
      <c r="F906" s="59">
        <f t="shared" si="241"/>
        <v>0.50000000000000033</v>
      </c>
      <c r="G906" s="59">
        <f t="shared" si="242"/>
        <v>5.9999999999999147</v>
      </c>
      <c r="H906" s="59">
        <f t="shared" si="243"/>
        <v>2.9999999999999574</v>
      </c>
      <c r="I906" s="59">
        <f t="shared" si="244"/>
        <v>1</v>
      </c>
      <c r="J906" s="60">
        <f t="shared" si="245"/>
        <v>3.4999999999999587</v>
      </c>
      <c r="K906" s="104">
        <f t="shared" si="247"/>
        <v>10.499999999999726</v>
      </c>
      <c r="L906" s="49">
        <f t="shared" si="248"/>
        <v>1.5324955408659811E+54</v>
      </c>
      <c r="M906" s="46">
        <f t="shared" si="249"/>
        <v>180.00000000000011</v>
      </c>
      <c r="N906" s="50">
        <v>900</v>
      </c>
      <c r="Q906" s="51"/>
      <c r="R906" s="62"/>
      <c r="S906" s="70"/>
    </row>
    <row r="907" spans="1:19">
      <c r="C907" s="88"/>
      <c r="D907" s="87"/>
      <c r="F907" s="61"/>
      <c r="G907" s="61"/>
      <c r="H907" s="61"/>
      <c r="I907" s="61"/>
      <c r="J907" s="61"/>
      <c r="K907" s="105"/>
    </row>
    <row r="908" spans="1:19">
      <c r="C908" s="88"/>
      <c r="D908" s="87"/>
    </row>
    <row r="909" spans="1:19">
      <c r="C909" s="88"/>
      <c r="D909" s="87"/>
    </row>
    <row r="910" spans="1:19">
      <c r="C910" s="88"/>
      <c r="D910" s="87"/>
    </row>
    <row r="911" spans="1:19">
      <c r="C911" s="88"/>
      <c r="D911" s="87"/>
    </row>
    <row r="912" spans="1:19">
      <c r="C912" s="88"/>
      <c r="D912" s="87"/>
    </row>
    <row r="913" spans="3:4">
      <c r="C913" s="88"/>
      <c r="D913" s="87"/>
    </row>
    <row r="914" spans="3:4">
      <c r="C914" s="88"/>
      <c r="D914" s="87"/>
    </row>
    <row r="915" spans="3:4">
      <c r="C915" s="88"/>
      <c r="D915" s="87"/>
    </row>
    <row r="916" spans="3:4">
      <c r="C916" s="88"/>
      <c r="D916" s="87"/>
    </row>
    <row r="917" spans="3:4">
      <c r="C917" s="88"/>
      <c r="D917" s="87"/>
    </row>
    <row r="918" spans="3:4">
      <c r="C918" s="88"/>
      <c r="D918" s="87"/>
    </row>
    <row r="919" spans="3:4">
      <c r="C919" s="88"/>
      <c r="D919" s="87"/>
    </row>
    <row r="920" spans="3:4">
      <c r="C920" s="88"/>
      <c r="D920" s="87"/>
    </row>
    <row r="921" spans="3:4">
      <c r="C921" s="88"/>
      <c r="D921" s="87"/>
    </row>
    <row r="922" spans="3:4">
      <c r="C922" s="88"/>
      <c r="D922" s="87"/>
    </row>
    <row r="923" spans="3:4">
      <c r="C923" s="88"/>
      <c r="D923" s="87"/>
    </row>
    <row r="924" spans="3:4">
      <c r="C924" s="88"/>
      <c r="D924" s="87"/>
    </row>
    <row r="925" spans="3:4">
      <c r="C925" s="88"/>
      <c r="D925" s="87"/>
    </row>
    <row r="926" spans="3:4">
      <c r="C926" s="88"/>
      <c r="D926" s="87"/>
    </row>
    <row r="927" spans="3:4">
      <c r="C927" s="88"/>
      <c r="D927" s="87"/>
    </row>
    <row r="928" spans="3:4">
      <c r="C928" s="88"/>
      <c r="D928" s="87"/>
    </row>
    <row r="929" spans="3:4">
      <c r="C929" s="88"/>
      <c r="D929" s="87"/>
    </row>
    <row r="930" spans="3:4">
      <c r="C930" s="88"/>
      <c r="D930" s="87"/>
    </row>
    <row r="931" spans="3:4">
      <c r="C931" s="88"/>
      <c r="D931" s="87"/>
    </row>
    <row r="932" spans="3:4">
      <c r="C932" s="88"/>
      <c r="D932" s="87"/>
    </row>
    <row r="933" spans="3:4">
      <c r="C933" s="88"/>
      <c r="D933" s="87"/>
    </row>
    <row r="934" spans="3:4">
      <c r="C934" s="88"/>
      <c r="D934" s="87"/>
    </row>
    <row r="935" spans="3:4">
      <c r="C935" s="88"/>
      <c r="D935" s="87"/>
    </row>
    <row r="936" spans="3:4">
      <c r="C936" s="88"/>
      <c r="D936" s="87"/>
    </row>
    <row r="937" spans="3:4">
      <c r="C937" s="88"/>
      <c r="D937" s="87"/>
    </row>
    <row r="938" spans="3:4">
      <c r="C938" s="88"/>
      <c r="D938" s="87"/>
    </row>
    <row r="939" spans="3:4">
      <c r="C939" s="88"/>
      <c r="D939" s="87"/>
    </row>
    <row r="940" spans="3:4">
      <c r="C940" s="88"/>
      <c r="D940" s="87"/>
    </row>
    <row r="941" spans="3:4">
      <c r="C941" s="88"/>
      <c r="D941" s="87"/>
    </row>
    <row r="942" spans="3:4">
      <c r="C942" s="88"/>
      <c r="D942" s="87"/>
    </row>
    <row r="943" spans="3:4">
      <c r="C943" s="88"/>
      <c r="D943" s="87"/>
    </row>
    <row r="944" spans="3:4">
      <c r="C944" s="88"/>
      <c r="D944" s="87"/>
    </row>
    <row r="945" spans="3:4">
      <c r="C945" s="88"/>
      <c r="D945" s="87"/>
    </row>
    <row r="946" spans="3:4">
      <c r="C946" s="88"/>
      <c r="D946" s="87"/>
    </row>
    <row r="947" spans="3:4">
      <c r="C947" s="88"/>
      <c r="D947" s="87"/>
    </row>
    <row r="948" spans="3:4">
      <c r="C948" s="88"/>
      <c r="D948" s="87"/>
    </row>
    <row r="949" spans="3:4">
      <c r="C949" s="88"/>
      <c r="D949" s="87"/>
    </row>
    <row r="950" spans="3:4">
      <c r="C950" s="88"/>
      <c r="D950" s="87"/>
    </row>
    <row r="951" spans="3:4">
      <c r="C951" s="88"/>
      <c r="D951" s="87"/>
    </row>
    <row r="952" spans="3:4">
      <c r="C952" s="88"/>
      <c r="D952" s="87"/>
    </row>
    <row r="953" spans="3:4">
      <c r="C953" s="88"/>
      <c r="D953" s="87"/>
    </row>
    <row r="954" spans="3:4">
      <c r="C954" s="88"/>
      <c r="D954" s="87"/>
    </row>
    <row r="955" spans="3:4">
      <c r="C955" s="88"/>
      <c r="D955" s="87"/>
    </row>
    <row r="956" spans="3:4">
      <c r="C956" s="88"/>
      <c r="D956" s="87"/>
    </row>
    <row r="957" spans="3:4">
      <c r="C957" s="88"/>
      <c r="D957" s="87"/>
    </row>
    <row r="958" spans="3:4">
      <c r="C958" s="88"/>
      <c r="D958" s="87"/>
    </row>
    <row r="959" spans="3:4">
      <c r="C959" s="88"/>
      <c r="D959" s="87"/>
    </row>
    <row r="960" spans="3:4">
      <c r="C960" s="88"/>
      <c r="D960" s="87"/>
    </row>
    <row r="961" spans="3:4">
      <c r="C961" s="88"/>
      <c r="D961" s="87"/>
    </row>
    <row r="962" spans="3:4">
      <c r="C962" s="88"/>
      <c r="D962" s="87"/>
    </row>
    <row r="963" spans="3:4">
      <c r="C963" s="88"/>
      <c r="D963" s="87"/>
    </row>
    <row r="964" spans="3:4">
      <c r="C964" s="88"/>
      <c r="D964" s="87"/>
    </row>
    <row r="965" spans="3:4">
      <c r="C965" s="88"/>
      <c r="D965" s="87"/>
    </row>
    <row r="966" spans="3:4">
      <c r="C966" s="88"/>
      <c r="D966" s="87"/>
    </row>
    <row r="967" spans="3:4">
      <c r="C967" s="88"/>
      <c r="D967" s="87"/>
    </row>
  </sheetData>
  <phoneticPr fontId="2" type="noConversion"/>
  <conditionalFormatting sqref="O5:O1048576">
    <cfRule type="expression" dxfId="1" priority="7">
      <formula>MOD(O5,10)=0</formula>
    </cfRule>
  </conditionalFormatting>
  <conditionalFormatting sqref="Q5:Q1048576">
    <cfRule type="cellIs" dxfId="0" priority="6" operator="greaterThan">
      <formula>1</formula>
    </cfRule>
  </conditionalFormatting>
  <conditionalFormatting sqref="Y5:Y104857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7:X90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545"/>
  <sheetViews>
    <sheetView zoomScale="85" zoomScaleNormal="85" workbookViewId="0">
      <selection activeCell="G28" sqref="G28:O28"/>
    </sheetView>
  </sheetViews>
  <sheetFormatPr defaultRowHeight="16.5"/>
  <cols>
    <col min="1" max="1" width="9" style="5"/>
    <col min="2" max="2" width="9" style="5" customWidth="1"/>
    <col min="3" max="3" width="4.625" style="5" customWidth="1"/>
  </cols>
  <sheetData>
    <row r="1" spans="1:19">
      <c r="A1" s="5" t="s">
        <v>3</v>
      </c>
      <c r="B1" s="5">
        <f>POWER(2,0.2)</f>
        <v>1.1486983549970351</v>
      </c>
      <c r="G1">
        <v>0</v>
      </c>
      <c r="H1">
        <v>10</v>
      </c>
      <c r="I1">
        <v>17</v>
      </c>
      <c r="J1">
        <v>5</v>
      </c>
      <c r="K1">
        <v>15</v>
      </c>
      <c r="L1">
        <v>2</v>
      </c>
      <c r="M1">
        <v>7</v>
      </c>
      <c r="N1">
        <v>1</v>
      </c>
      <c r="O1">
        <v>3</v>
      </c>
      <c r="P1">
        <v>18</v>
      </c>
      <c r="Q1">
        <v>8</v>
      </c>
      <c r="R1">
        <v>13</v>
      </c>
    </row>
    <row r="2" spans="1:19">
      <c r="E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8" t="s">
        <v>33</v>
      </c>
      <c r="M2" s="18" t="s">
        <v>34</v>
      </c>
      <c r="N2" s="18" t="s">
        <v>35</v>
      </c>
      <c r="O2" s="18" t="s">
        <v>36</v>
      </c>
      <c r="P2" s="19" t="s">
        <v>41</v>
      </c>
      <c r="Q2" s="21" t="s">
        <v>43</v>
      </c>
      <c r="R2" s="21" t="s">
        <v>45</v>
      </c>
      <c r="S2" s="23"/>
    </row>
    <row r="3" spans="1:19">
      <c r="E3" s="20" t="s">
        <v>37</v>
      </c>
      <c r="F3" s="19">
        <v>0</v>
      </c>
      <c r="G3" s="25">
        <v>15</v>
      </c>
      <c r="H3" s="25">
        <v>37</v>
      </c>
      <c r="I3" s="25">
        <v>65</v>
      </c>
      <c r="J3" s="25">
        <v>95</v>
      </c>
      <c r="K3" s="25">
        <v>142</v>
      </c>
      <c r="L3" s="25">
        <v>187</v>
      </c>
      <c r="M3" s="25">
        <v>232</v>
      </c>
      <c r="N3" s="25">
        <v>283</v>
      </c>
      <c r="O3" s="44">
        <v>338</v>
      </c>
      <c r="P3" s="22">
        <v>408</v>
      </c>
      <c r="Q3" s="22">
        <v>493</v>
      </c>
      <c r="S3" s="24"/>
    </row>
    <row r="4" spans="1:19" ht="27.75">
      <c r="E4" s="20" t="s">
        <v>38</v>
      </c>
      <c r="F4" s="24">
        <f t="shared" ref="F4" si="0">F3/5</f>
        <v>0</v>
      </c>
      <c r="G4" s="24">
        <f t="shared" ref="G4:Q4" si="1">G3/5</f>
        <v>3</v>
      </c>
      <c r="H4" s="24">
        <f t="shared" si="1"/>
        <v>7.4</v>
      </c>
      <c r="I4" s="24">
        <f t="shared" si="1"/>
        <v>13</v>
      </c>
      <c r="J4" s="24">
        <f t="shared" si="1"/>
        <v>19</v>
      </c>
      <c r="K4" s="24">
        <f t="shared" si="1"/>
        <v>28.4</v>
      </c>
      <c r="L4" s="24">
        <f t="shared" si="1"/>
        <v>37.4</v>
      </c>
      <c r="M4" s="24">
        <f t="shared" si="1"/>
        <v>46.4</v>
      </c>
      <c r="N4" s="24">
        <f t="shared" si="1"/>
        <v>56.6</v>
      </c>
      <c r="O4" s="24">
        <f t="shared" si="1"/>
        <v>67.599999999999994</v>
      </c>
      <c r="P4" s="24">
        <f t="shared" si="1"/>
        <v>81.599999999999994</v>
      </c>
      <c r="Q4" s="24">
        <f t="shared" si="1"/>
        <v>98.6</v>
      </c>
    </row>
    <row r="5" spans="1:19" ht="25.5">
      <c r="C5" s="5" t="s">
        <v>1</v>
      </c>
      <c r="E5" s="4" t="s">
        <v>39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9">
      <c r="A6" s="5">
        <v>1</v>
      </c>
      <c r="B6" s="5">
        <f>LOG(A6,2)</f>
        <v>0</v>
      </c>
      <c r="E6" t="s">
        <v>47</v>
      </c>
      <c r="F6">
        <f t="shared" ref="F6" si="2">1+F3/200</f>
        <v>1</v>
      </c>
      <c r="G6">
        <f t="shared" ref="G6:Q6" si="3">1+G3/200</f>
        <v>1.075</v>
      </c>
      <c r="H6">
        <f t="shared" si="3"/>
        <v>1.1850000000000001</v>
      </c>
      <c r="I6">
        <f t="shared" si="3"/>
        <v>1.325</v>
      </c>
      <c r="J6">
        <f t="shared" si="3"/>
        <v>1.4750000000000001</v>
      </c>
      <c r="K6">
        <f t="shared" si="3"/>
        <v>1.71</v>
      </c>
      <c r="L6">
        <f t="shared" si="3"/>
        <v>1.9350000000000001</v>
      </c>
      <c r="M6">
        <f t="shared" si="3"/>
        <v>2.16</v>
      </c>
      <c r="N6">
        <f t="shared" si="3"/>
        <v>2.415</v>
      </c>
      <c r="O6">
        <f t="shared" si="3"/>
        <v>2.69</v>
      </c>
      <c r="P6">
        <f t="shared" si="3"/>
        <v>3.04</v>
      </c>
      <c r="Q6">
        <f t="shared" si="3"/>
        <v>3.4649999999999999</v>
      </c>
    </row>
    <row r="7" spans="1:19">
      <c r="A7" s="5">
        <f t="shared" ref="A7:A70" si="4">POWER($B$1,C7)</f>
        <v>1.1486983549970351</v>
      </c>
      <c r="B7" s="5">
        <f>LOG(A7,2)</f>
        <v>0.20000000000000012</v>
      </c>
      <c r="C7" s="5">
        <v>1</v>
      </c>
      <c r="E7" t="s">
        <v>48</v>
      </c>
      <c r="F7">
        <f>F6</f>
        <v>1</v>
      </c>
      <c r="G7">
        <f>F7+G6</f>
        <v>2.0750000000000002</v>
      </c>
      <c r="H7">
        <f t="shared" ref="H7" si="5">G7+H6</f>
        <v>3.2600000000000002</v>
      </c>
      <c r="I7">
        <f t="shared" ref="I7" si="6">H7+I6</f>
        <v>4.585</v>
      </c>
      <c r="J7">
        <f t="shared" ref="J7" si="7">I7+J6</f>
        <v>6.0600000000000005</v>
      </c>
      <c r="K7">
        <f t="shared" ref="K7" si="8">J7+K6</f>
        <v>7.7700000000000005</v>
      </c>
      <c r="L7">
        <f t="shared" ref="L7" si="9">K7+L6</f>
        <v>9.7050000000000001</v>
      </c>
      <c r="M7">
        <f t="shared" ref="M7" si="10">L7+M6</f>
        <v>11.865</v>
      </c>
      <c r="N7">
        <f t="shared" ref="N7" si="11">M7+N6</f>
        <v>14.280000000000001</v>
      </c>
      <c r="O7">
        <f t="shared" ref="O7" si="12">N7+O6</f>
        <v>16.970000000000002</v>
      </c>
      <c r="P7">
        <f t="shared" ref="P7" si="13">O7+P6</f>
        <v>20.010000000000002</v>
      </c>
      <c r="Q7">
        <f t="shared" ref="Q7" si="14">P7+Q6</f>
        <v>23.475000000000001</v>
      </c>
    </row>
    <row r="8" spans="1:19">
      <c r="A8" s="5">
        <f t="shared" si="4"/>
        <v>1.3195079107728944</v>
      </c>
      <c r="B8" s="5">
        <f t="shared" ref="B8:B71" si="15">LOG(A8,2)</f>
        <v>0.40000000000000024</v>
      </c>
      <c r="C8" s="5">
        <v>2</v>
      </c>
    </row>
    <row r="9" spans="1:19">
      <c r="A9" s="5">
        <f t="shared" si="4"/>
        <v>1.5157165665103984</v>
      </c>
      <c r="B9" s="5">
        <f t="shared" si="15"/>
        <v>0.60000000000000031</v>
      </c>
      <c r="C9" s="5">
        <v>3</v>
      </c>
      <c r="G9">
        <f t="shared" ref="G9:Q9" si="16">G3-F3</f>
        <v>15</v>
      </c>
      <c r="H9">
        <f t="shared" si="16"/>
        <v>22</v>
      </c>
      <c r="I9">
        <f t="shared" si="16"/>
        <v>28</v>
      </c>
      <c r="J9">
        <f t="shared" si="16"/>
        <v>30</v>
      </c>
      <c r="K9">
        <f t="shared" si="16"/>
        <v>47</v>
      </c>
      <c r="L9">
        <f t="shared" si="16"/>
        <v>45</v>
      </c>
      <c r="M9">
        <f t="shared" si="16"/>
        <v>45</v>
      </c>
      <c r="N9">
        <f t="shared" si="16"/>
        <v>51</v>
      </c>
      <c r="O9">
        <f t="shared" si="16"/>
        <v>55</v>
      </c>
      <c r="P9">
        <f t="shared" si="16"/>
        <v>70</v>
      </c>
      <c r="Q9">
        <f t="shared" si="16"/>
        <v>85</v>
      </c>
    </row>
    <row r="10" spans="1:19">
      <c r="A10" s="5">
        <f t="shared" si="4"/>
        <v>1.7411011265922487</v>
      </c>
      <c r="B10" s="5">
        <f t="shared" si="15"/>
        <v>0.80000000000000049</v>
      </c>
      <c r="C10" s="5">
        <v>4</v>
      </c>
    </row>
    <row r="11" spans="1:19">
      <c r="A11" s="5">
        <f t="shared" si="4"/>
        <v>2.0000000000000004</v>
      </c>
      <c r="B11" s="5">
        <f t="shared" si="15"/>
        <v>1.0000000000000002</v>
      </c>
      <c r="C11" s="5">
        <v>5</v>
      </c>
      <c r="G11">
        <f>G6*8</f>
        <v>8.6</v>
      </c>
      <c r="H11">
        <f t="shared" ref="H11:Q11" si="17">H6*8</f>
        <v>9.48</v>
      </c>
      <c r="I11">
        <f t="shared" si="17"/>
        <v>10.6</v>
      </c>
      <c r="J11">
        <f t="shared" si="17"/>
        <v>11.8</v>
      </c>
      <c r="K11">
        <f t="shared" si="17"/>
        <v>13.68</v>
      </c>
      <c r="L11">
        <f t="shared" si="17"/>
        <v>15.48</v>
      </c>
      <c r="M11">
        <f t="shared" si="17"/>
        <v>17.28</v>
      </c>
      <c r="N11">
        <f t="shared" si="17"/>
        <v>19.32</v>
      </c>
      <c r="O11">
        <f t="shared" si="17"/>
        <v>21.52</v>
      </c>
      <c r="P11">
        <f t="shared" si="17"/>
        <v>24.32</v>
      </c>
      <c r="Q11">
        <f t="shared" si="17"/>
        <v>27.72</v>
      </c>
    </row>
    <row r="12" spans="1:19">
      <c r="A12" s="5">
        <f t="shared" si="4"/>
        <v>2.2973967099940706</v>
      </c>
      <c r="B12" s="5">
        <f t="shared" si="15"/>
        <v>1.2000000000000006</v>
      </c>
      <c r="C12" s="5">
        <v>6</v>
      </c>
      <c r="G12">
        <f>G11-G6</f>
        <v>7.5249999999999995</v>
      </c>
      <c r="H12">
        <f t="shared" ref="H12:Q12" si="18">H11-H6</f>
        <v>8.2949999999999999</v>
      </c>
      <c r="I12">
        <f t="shared" si="18"/>
        <v>9.2750000000000004</v>
      </c>
      <c r="J12">
        <f t="shared" si="18"/>
        <v>10.325000000000001</v>
      </c>
      <c r="K12">
        <f t="shared" si="18"/>
        <v>11.969999999999999</v>
      </c>
      <c r="L12">
        <f t="shared" si="18"/>
        <v>13.545</v>
      </c>
      <c r="M12">
        <f t="shared" si="18"/>
        <v>15.120000000000001</v>
      </c>
      <c r="N12">
        <f t="shared" si="18"/>
        <v>16.905000000000001</v>
      </c>
      <c r="O12">
        <f t="shared" si="18"/>
        <v>18.829999999999998</v>
      </c>
      <c r="P12">
        <f t="shared" si="18"/>
        <v>21.28</v>
      </c>
      <c r="Q12">
        <f t="shared" si="18"/>
        <v>24.254999999999999</v>
      </c>
    </row>
    <row r="13" spans="1:19">
      <c r="A13" s="5">
        <f t="shared" si="4"/>
        <v>2.6390158215457897</v>
      </c>
      <c r="B13" s="5">
        <f t="shared" si="15"/>
        <v>1.4000000000000008</v>
      </c>
      <c r="C13" s="5">
        <v>7</v>
      </c>
      <c r="O13">
        <f>Q7*POWER(1.3,1)</f>
        <v>30.517500000000002</v>
      </c>
      <c r="P13">
        <f>Q7*POWER(1.3,2)</f>
        <v>39.672750000000008</v>
      </c>
      <c r="Q13">
        <f>Q7*POWER(1.3,3)</f>
        <v>51.574575000000017</v>
      </c>
    </row>
    <row r="14" spans="1:19">
      <c r="A14" s="5">
        <f t="shared" si="4"/>
        <v>3.0314331330207978</v>
      </c>
      <c r="B14" s="5">
        <f t="shared" si="15"/>
        <v>1.600000000000001</v>
      </c>
      <c r="C14" s="5">
        <v>8</v>
      </c>
      <c r="O14">
        <f>O13-$Q$7</f>
        <v>7.0425000000000004</v>
      </c>
      <c r="P14">
        <f>P13-$Q$7</f>
        <v>16.197750000000006</v>
      </c>
      <c r="Q14">
        <f>Q13-$Q$7</f>
        <v>28.099575000000016</v>
      </c>
    </row>
    <row r="15" spans="1:19">
      <c r="A15" s="5">
        <f t="shared" si="4"/>
        <v>3.4822022531844987</v>
      </c>
      <c r="B15" s="5">
        <f t="shared" si="15"/>
        <v>1.8000000000000009</v>
      </c>
      <c r="C15" s="5">
        <v>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9">
      <c r="A16" s="5">
        <f t="shared" si="4"/>
        <v>4.0000000000000027</v>
      </c>
      <c r="B16" s="5">
        <f t="shared" si="15"/>
        <v>2.0000000000000009</v>
      </c>
      <c r="C16" s="6">
        <v>10</v>
      </c>
      <c r="G16">
        <v>0</v>
      </c>
      <c r="H16">
        <v>2</v>
      </c>
      <c r="I16">
        <v>5</v>
      </c>
      <c r="J16">
        <v>7</v>
      </c>
      <c r="K16">
        <v>10</v>
      </c>
      <c r="L16">
        <v>12</v>
      </c>
      <c r="M16">
        <v>15</v>
      </c>
      <c r="N16">
        <v>17</v>
      </c>
      <c r="O16">
        <v>3</v>
      </c>
      <c r="P16">
        <v>8</v>
      </c>
      <c r="Q16">
        <v>13</v>
      </c>
      <c r="R16">
        <v>18</v>
      </c>
    </row>
    <row r="17" spans="1:19">
      <c r="A17" s="5">
        <f t="shared" si="4"/>
        <v>4.5947934199881431</v>
      </c>
      <c r="B17" s="5">
        <f t="shared" si="15"/>
        <v>2.2000000000000011</v>
      </c>
      <c r="C17" s="5">
        <v>11</v>
      </c>
    </row>
    <row r="18" spans="1:19">
      <c r="A18" s="5">
        <f t="shared" si="4"/>
        <v>5.2780316430915812</v>
      </c>
      <c r="B18" s="5">
        <f t="shared" si="15"/>
        <v>2.4000000000000012</v>
      </c>
      <c r="C18" s="5">
        <v>12</v>
      </c>
    </row>
    <row r="19" spans="1:19">
      <c r="A19" s="5">
        <f t="shared" si="4"/>
        <v>6.0628662660415973</v>
      </c>
      <c r="B19" s="5">
        <f t="shared" si="15"/>
        <v>2.6000000000000014</v>
      </c>
      <c r="C19" s="5">
        <v>13</v>
      </c>
    </row>
    <row r="20" spans="1:19">
      <c r="A20" s="5">
        <f t="shared" si="4"/>
        <v>6.9644045063689983</v>
      </c>
      <c r="B20" s="5">
        <f t="shared" si="15"/>
        <v>2.8000000000000012</v>
      </c>
      <c r="C20" s="5">
        <v>14</v>
      </c>
    </row>
    <row r="21" spans="1:19">
      <c r="A21" s="5">
        <f t="shared" si="4"/>
        <v>8.0000000000000071</v>
      </c>
      <c r="B21" s="5">
        <f t="shared" si="15"/>
        <v>3.0000000000000013</v>
      </c>
      <c r="C21" s="5">
        <v>15</v>
      </c>
      <c r="I21">
        <f>POWER(2,13)</f>
        <v>8192</v>
      </c>
    </row>
    <row r="22" spans="1:19">
      <c r="A22" s="5">
        <f t="shared" si="4"/>
        <v>9.1895868399762897</v>
      </c>
      <c r="B22" s="5">
        <f t="shared" si="15"/>
        <v>3.200000000000002</v>
      </c>
      <c r="C22" s="5">
        <v>16</v>
      </c>
    </row>
    <row r="23" spans="1:19">
      <c r="A23" s="5">
        <f t="shared" si="4"/>
        <v>10.556063286183166</v>
      </c>
      <c r="B23" s="5">
        <f t="shared" si="15"/>
        <v>3.4000000000000017</v>
      </c>
      <c r="C23" s="5">
        <v>17</v>
      </c>
      <c r="G23">
        <v>0</v>
      </c>
      <c r="H23">
        <v>10</v>
      </c>
      <c r="I23">
        <v>15</v>
      </c>
      <c r="J23">
        <v>5</v>
      </c>
      <c r="K23">
        <v>2</v>
      </c>
      <c r="L23">
        <v>12</v>
      </c>
      <c r="M23">
        <v>7</v>
      </c>
      <c r="N23">
        <v>17</v>
      </c>
      <c r="O23">
        <v>0</v>
      </c>
      <c r="P23">
        <v>10</v>
      </c>
      <c r="Q23">
        <v>15</v>
      </c>
      <c r="R23">
        <v>5</v>
      </c>
    </row>
    <row r="24" spans="1:19">
      <c r="A24" s="5">
        <f t="shared" si="4"/>
        <v>12.125732532083198</v>
      </c>
      <c r="B24" s="5">
        <f t="shared" si="15"/>
        <v>3.6000000000000019</v>
      </c>
      <c r="C24" s="5">
        <v>18</v>
      </c>
      <c r="E24" s="18" t="s">
        <v>27</v>
      </c>
      <c r="G24" s="18" t="s">
        <v>28</v>
      </c>
      <c r="H24" s="18" t="s">
        <v>29</v>
      </c>
      <c r="I24" s="18" t="s">
        <v>30</v>
      </c>
      <c r="J24" s="18" t="s">
        <v>31</v>
      </c>
      <c r="K24" s="18" t="s">
        <v>32</v>
      </c>
      <c r="L24" s="18" t="s">
        <v>33</v>
      </c>
      <c r="M24" s="18" t="s">
        <v>34</v>
      </c>
      <c r="N24" s="18" t="s">
        <v>35</v>
      </c>
      <c r="O24" s="18" t="s">
        <v>36</v>
      </c>
      <c r="P24" s="19" t="s">
        <v>41</v>
      </c>
      <c r="Q24" s="21" t="s">
        <v>43</v>
      </c>
      <c r="R24" s="21" t="s">
        <v>43</v>
      </c>
      <c r="S24" s="23"/>
    </row>
    <row r="25" spans="1:19">
      <c r="A25" s="5">
        <f t="shared" si="4"/>
        <v>13.928809012738004</v>
      </c>
      <c r="B25" s="5">
        <f t="shared" si="15"/>
        <v>3.800000000000002</v>
      </c>
      <c r="C25" s="5">
        <v>19</v>
      </c>
      <c r="E25" s="20" t="s">
        <v>37</v>
      </c>
      <c r="F25" s="19">
        <v>0</v>
      </c>
      <c r="G25" s="25">
        <v>0</v>
      </c>
      <c r="H25" s="25">
        <v>10</v>
      </c>
      <c r="I25" s="25">
        <v>35</v>
      </c>
      <c r="J25" s="25">
        <v>65</v>
      </c>
      <c r="K25" s="25">
        <v>102</v>
      </c>
      <c r="L25" s="25">
        <v>152</v>
      </c>
      <c r="M25" s="25">
        <v>207</v>
      </c>
      <c r="N25" s="25">
        <v>257</v>
      </c>
      <c r="O25" s="44">
        <v>320</v>
      </c>
      <c r="P25" s="22">
        <v>390</v>
      </c>
      <c r="Q25" s="22">
        <v>455</v>
      </c>
      <c r="R25" s="22">
        <v>525</v>
      </c>
      <c r="S25" s="24"/>
    </row>
    <row r="26" spans="1:19" ht="27.75">
      <c r="A26" s="5">
        <f t="shared" si="4"/>
        <v>16.000000000000021</v>
      </c>
      <c r="B26" s="5">
        <f t="shared" si="15"/>
        <v>4.0000000000000018</v>
      </c>
      <c r="C26" s="6">
        <v>20</v>
      </c>
      <c r="E26" s="20" t="s">
        <v>38</v>
      </c>
      <c r="F26" s="24">
        <f t="shared" ref="F26:Q26" si="19">F25/5</f>
        <v>0</v>
      </c>
      <c r="G26" s="24">
        <f t="shared" si="19"/>
        <v>0</v>
      </c>
      <c r="H26" s="24">
        <f t="shared" si="19"/>
        <v>2</v>
      </c>
      <c r="I26" s="24">
        <f t="shared" si="19"/>
        <v>7</v>
      </c>
      <c r="J26" s="24">
        <f t="shared" si="19"/>
        <v>13</v>
      </c>
      <c r="K26" s="24">
        <f t="shared" si="19"/>
        <v>20.399999999999999</v>
      </c>
      <c r="L26" s="24">
        <f t="shared" si="19"/>
        <v>30.4</v>
      </c>
      <c r="M26" s="24">
        <f t="shared" si="19"/>
        <v>41.4</v>
      </c>
      <c r="N26" s="24">
        <f t="shared" si="19"/>
        <v>51.4</v>
      </c>
      <c r="O26" s="24">
        <f t="shared" si="19"/>
        <v>64</v>
      </c>
      <c r="P26" s="24">
        <f t="shared" si="19"/>
        <v>78</v>
      </c>
      <c r="Q26" s="24">
        <f t="shared" si="19"/>
        <v>91</v>
      </c>
      <c r="R26" s="24">
        <f t="shared" ref="R26" si="20">R25/5</f>
        <v>105</v>
      </c>
    </row>
    <row r="27" spans="1:19" ht="25.5">
      <c r="A27" s="5">
        <f t="shared" si="4"/>
        <v>18.379173679952583</v>
      </c>
      <c r="B27" s="5">
        <f t="shared" si="15"/>
        <v>4.200000000000002</v>
      </c>
      <c r="C27" s="5">
        <v>21</v>
      </c>
      <c r="E27" s="4" t="s">
        <v>39</v>
      </c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9">
      <c r="A28" s="5">
        <f t="shared" si="4"/>
        <v>21.112126572366336</v>
      </c>
      <c r="B28" s="5">
        <f t="shared" si="15"/>
        <v>4.4000000000000021</v>
      </c>
      <c r="C28" s="5">
        <v>22</v>
      </c>
      <c r="E28" t="s">
        <v>47</v>
      </c>
      <c r="F28">
        <v>0</v>
      </c>
      <c r="G28">
        <f t="shared" ref="G28:Q28" si="21">1+G25/200</f>
        <v>1</v>
      </c>
      <c r="H28">
        <f t="shared" si="21"/>
        <v>1.05</v>
      </c>
      <c r="I28">
        <f t="shared" si="21"/>
        <v>1.175</v>
      </c>
      <c r="J28">
        <f t="shared" si="21"/>
        <v>1.325</v>
      </c>
      <c r="K28">
        <f t="shared" si="21"/>
        <v>1.51</v>
      </c>
      <c r="L28">
        <f t="shared" si="21"/>
        <v>1.76</v>
      </c>
      <c r="M28">
        <f t="shared" si="21"/>
        <v>2.0350000000000001</v>
      </c>
      <c r="N28">
        <f t="shared" si="21"/>
        <v>2.2850000000000001</v>
      </c>
      <c r="O28">
        <f t="shared" si="21"/>
        <v>2.6</v>
      </c>
      <c r="P28">
        <f t="shared" si="21"/>
        <v>2.95</v>
      </c>
      <c r="Q28">
        <f t="shared" si="21"/>
        <v>3.2749999999999999</v>
      </c>
      <c r="R28">
        <f t="shared" ref="R28" si="22">1+R25/200</f>
        <v>3.625</v>
      </c>
    </row>
    <row r="29" spans="1:19">
      <c r="A29" s="5">
        <f t="shared" si="4"/>
        <v>24.251465064166407</v>
      </c>
      <c r="B29" s="5">
        <f t="shared" si="15"/>
        <v>4.6000000000000023</v>
      </c>
      <c r="C29" s="5">
        <v>23</v>
      </c>
      <c r="E29" t="s">
        <v>48</v>
      </c>
      <c r="F29">
        <f>F28</f>
        <v>0</v>
      </c>
      <c r="G29">
        <f>F29+G28</f>
        <v>1</v>
      </c>
      <c r="H29">
        <f t="shared" ref="H29" si="23">G29+H28</f>
        <v>2.0499999999999998</v>
      </c>
      <c r="I29">
        <f t="shared" ref="I29" si="24">H29+I28</f>
        <v>3.2249999999999996</v>
      </c>
      <c r="J29">
        <f t="shared" ref="J29" si="25">I29+J28</f>
        <v>4.55</v>
      </c>
      <c r="K29">
        <f t="shared" ref="K29" si="26">J29+K28</f>
        <v>6.06</v>
      </c>
      <c r="L29">
        <f t="shared" ref="L29" si="27">K29+L28</f>
        <v>7.8199999999999994</v>
      </c>
      <c r="M29">
        <f t="shared" ref="M29" si="28">L29+M28</f>
        <v>9.8550000000000004</v>
      </c>
      <c r="N29">
        <f t="shared" ref="N29" si="29">M29+N28</f>
        <v>12.14</v>
      </c>
      <c r="O29">
        <f t="shared" ref="O29" si="30">N29+O28</f>
        <v>14.74</v>
      </c>
      <c r="P29">
        <f t="shared" ref="P29" si="31">O29+P28</f>
        <v>17.690000000000001</v>
      </c>
      <c r="Q29">
        <f t="shared" ref="Q29:R29" si="32">P29+Q28</f>
        <v>20.965</v>
      </c>
      <c r="R29">
        <f t="shared" si="32"/>
        <v>24.59</v>
      </c>
    </row>
    <row r="30" spans="1:19">
      <c r="A30" s="5">
        <f t="shared" si="4"/>
        <v>27.857618025476015</v>
      </c>
      <c r="B30" s="5">
        <f t="shared" si="15"/>
        <v>4.8000000000000025</v>
      </c>
      <c r="C30" s="5">
        <v>24</v>
      </c>
    </row>
    <row r="31" spans="1:19">
      <c r="A31" s="5">
        <f t="shared" si="4"/>
        <v>32.000000000000057</v>
      </c>
      <c r="B31" s="5">
        <f t="shared" si="15"/>
        <v>5.0000000000000027</v>
      </c>
      <c r="C31" s="5">
        <v>25</v>
      </c>
      <c r="G31">
        <f t="shared" ref="G31" si="33">G25-F25</f>
        <v>0</v>
      </c>
      <c r="H31">
        <f t="shared" ref="H31" si="34">H25-G25</f>
        <v>10</v>
      </c>
      <c r="I31">
        <f t="shared" ref="I31" si="35">I25-H25</f>
        <v>25</v>
      </c>
      <c r="J31">
        <f t="shared" ref="J31" si="36">J25-I25</f>
        <v>30</v>
      </c>
      <c r="K31">
        <f t="shared" ref="K31" si="37">K25-J25</f>
        <v>37</v>
      </c>
      <c r="L31">
        <f t="shared" ref="L31" si="38">L25-K25</f>
        <v>50</v>
      </c>
      <c r="M31">
        <f t="shared" ref="M31" si="39">M25-L25</f>
        <v>55</v>
      </c>
      <c r="N31">
        <f t="shared" ref="N31" si="40">N25-M25</f>
        <v>50</v>
      </c>
      <c r="O31">
        <f t="shared" ref="O31" si="41">O25-N25</f>
        <v>63</v>
      </c>
      <c r="P31">
        <f t="shared" ref="P31" si="42">P25-O25</f>
        <v>70</v>
      </c>
      <c r="Q31">
        <f t="shared" ref="Q31:R31" si="43">Q25-P25</f>
        <v>65</v>
      </c>
      <c r="R31">
        <f t="shared" si="43"/>
        <v>70</v>
      </c>
    </row>
    <row r="32" spans="1:19">
      <c r="A32" s="5">
        <f t="shared" si="4"/>
        <v>36.75834735990518</v>
      </c>
      <c r="B32" s="5">
        <f t="shared" si="15"/>
        <v>5.2000000000000028</v>
      </c>
      <c r="C32" s="5">
        <v>26</v>
      </c>
    </row>
    <row r="33" spans="1:18">
      <c r="A33" s="5">
        <f t="shared" si="4"/>
        <v>42.224253144732685</v>
      </c>
      <c r="B33" s="5">
        <f t="shared" si="15"/>
        <v>5.400000000000003</v>
      </c>
      <c r="C33" s="5">
        <v>27</v>
      </c>
      <c r="G33">
        <f>G28*8</f>
        <v>8</v>
      </c>
      <c r="H33">
        <f t="shared" ref="H33:Q33" si="44">H28*8</f>
        <v>8.4</v>
      </c>
      <c r="I33">
        <f t="shared" si="44"/>
        <v>9.4</v>
      </c>
      <c r="J33">
        <f t="shared" si="44"/>
        <v>10.6</v>
      </c>
      <c r="K33">
        <f t="shared" si="44"/>
        <v>12.08</v>
      </c>
      <c r="L33">
        <f t="shared" si="44"/>
        <v>14.08</v>
      </c>
      <c r="M33">
        <f t="shared" si="44"/>
        <v>16.28</v>
      </c>
      <c r="N33">
        <f t="shared" si="44"/>
        <v>18.28</v>
      </c>
      <c r="O33">
        <f t="shared" si="44"/>
        <v>20.8</v>
      </c>
      <c r="P33">
        <f t="shared" si="44"/>
        <v>23.6</v>
      </c>
      <c r="Q33">
        <f t="shared" si="44"/>
        <v>26.2</v>
      </c>
      <c r="R33">
        <f t="shared" ref="R33" si="45">R28*8</f>
        <v>29</v>
      </c>
    </row>
    <row r="34" spans="1:18">
      <c r="A34" s="5">
        <f t="shared" si="4"/>
        <v>48.502930128332828</v>
      </c>
      <c r="B34" s="5">
        <f t="shared" si="15"/>
        <v>5.6000000000000032</v>
      </c>
      <c r="C34" s="5">
        <v>28</v>
      </c>
      <c r="G34">
        <f>G33-G28</f>
        <v>7</v>
      </c>
      <c r="H34">
        <f t="shared" ref="H34:Q34" si="46">H33-H28</f>
        <v>7.3500000000000005</v>
      </c>
      <c r="I34">
        <f t="shared" si="46"/>
        <v>8.2249999999999996</v>
      </c>
      <c r="J34">
        <f t="shared" si="46"/>
        <v>9.2750000000000004</v>
      </c>
      <c r="K34">
        <f t="shared" si="46"/>
        <v>10.57</v>
      </c>
      <c r="L34">
        <f t="shared" si="46"/>
        <v>12.32</v>
      </c>
      <c r="M34">
        <f t="shared" si="46"/>
        <v>14.245000000000001</v>
      </c>
      <c r="N34">
        <f t="shared" si="46"/>
        <v>15.995000000000001</v>
      </c>
      <c r="O34">
        <f t="shared" si="46"/>
        <v>18.2</v>
      </c>
      <c r="P34">
        <f t="shared" si="46"/>
        <v>20.650000000000002</v>
      </c>
      <c r="Q34">
        <f t="shared" si="46"/>
        <v>22.925000000000001</v>
      </c>
      <c r="R34">
        <f t="shared" ref="R34" si="47">R33-R28</f>
        <v>25.375</v>
      </c>
    </row>
    <row r="35" spans="1:18">
      <c r="A35" s="5">
        <f t="shared" si="4"/>
        <v>55.715236050952051</v>
      </c>
      <c r="B35" s="5">
        <f t="shared" si="15"/>
        <v>5.8000000000000034</v>
      </c>
      <c r="C35" s="5">
        <v>29</v>
      </c>
      <c r="O35">
        <f>Q29*POWER(1.3,1)</f>
        <v>27.2545</v>
      </c>
      <c r="P35">
        <f>Q29*POWER(1.3,2)</f>
        <v>35.430850000000007</v>
      </c>
      <c r="Q35">
        <f>Q29*POWER(1.3,3)</f>
        <v>46.060105000000007</v>
      </c>
      <c r="R35">
        <f>R29*POWER(1.3,3)</f>
        <v>54.02423000000001</v>
      </c>
    </row>
    <row r="36" spans="1:18">
      <c r="A36" s="5">
        <f t="shared" si="4"/>
        <v>64.000000000000114</v>
      </c>
      <c r="B36" s="5">
        <f t="shared" si="15"/>
        <v>6.0000000000000027</v>
      </c>
      <c r="C36" s="6">
        <v>30</v>
      </c>
      <c r="O36">
        <f>O35-$Q$7</f>
        <v>3.7794999999999987</v>
      </c>
      <c r="P36">
        <f>P35-$Q$7</f>
        <v>11.955850000000005</v>
      </c>
      <c r="Q36">
        <f>Q35-$Q$7</f>
        <v>22.585105000000006</v>
      </c>
      <c r="R36">
        <f>R35-$Q$7</f>
        <v>30.549230000000009</v>
      </c>
    </row>
    <row r="37" spans="1:18">
      <c r="A37" s="5">
        <f t="shared" si="4"/>
        <v>73.516694719810388</v>
      </c>
      <c r="B37" s="5">
        <f t="shared" si="15"/>
        <v>6.2000000000000037</v>
      </c>
      <c r="C37" s="5">
        <v>31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>
      <c r="A38" s="5">
        <f t="shared" si="4"/>
        <v>84.448506289465413</v>
      </c>
      <c r="B38" s="5">
        <f t="shared" si="15"/>
        <v>6.4000000000000039</v>
      </c>
      <c r="C38" s="5">
        <v>32</v>
      </c>
      <c r="G38">
        <v>0</v>
      </c>
      <c r="H38">
        <v>2</v>
      </c>
      <c r="I38">
        <v>5</v>
      </c>
      <c r="J38">
        <v>7</v>
      </c>
      <c r="K38">
        <v>10</v>
      </c>
      <c r="L38">
        <v>12</v>
      </c>
      <c r="M38">
        <v>15</v>
      </c>
      <c r="N38">
        <v>17</v>
      </c>
      <c r="O38">
        <v>3</v>
      </c>
      <c r="P38">
        <v>8</v>
      </c>
      <c r="Q38">
        <v>13</v>
      </c>
      <c r="R38">
        <v>13</v>
      </c>
    </row>
    <row r="39" spans="1:18">
      <c r="A39" s="5">
        <f t="shared" si="4"/>
        <v>97.005860256665699</v>
      </c>
      <c r="B39" s="5">
        <f t="shared" si="15"/>
        <v>6.6000000000000032</v>
      </c>
      <c r="C39" s="5">
        <v>33</v>
      </c>
    </row>
    <row r="40" spans="1:18">
      <c r="A40" s="5">
        <f t="shared" si="4"/>
        <v>111.43047210190414</v>
      </c>
      <c r="B40" s="5">
        <f t="shared" si="15"/>
        <v>6.8000000000000034</v>
      </c>
      <c r="C40" s="5">
        <v>34</v>
      </c>
    </row>
    <row r="41" spans="1:18">
      <c r="A41" s="5">
        <f t="shared" si="4"/>
        <v>128.00000000000031</v>
      </c>
      <c r="B41" s="5">
        <f t="shared" si="15"/>
        <v>7.0000000000000036</v>
      </c>
      <c r="C41" s="5">
        <v>35</v>
      </c>
    </row>
    <row r="42" spans="1:18">
      <c r="A42" s="5">
        <f t="shared" si="4"/>
        <v>147.03338943962083</v>
      </c>
      <c r="B42" s="5">
        <f t="shared" si="15"/>
        <v>7.2000000000000037</v>
      </c>
      <c r="C42" s="5">
        <v>36</v>
      </c>
    </row>
    <row r="43" spans="1:18">
      <c r="A43" s="5">
        <f t="shared" si="4"/>
        <v>168.89701257893086</v>
      </c>
      <c r="B43" s="5">
        <f t="shared" si="15"/>
        <v>7.4000000000000039</v>
      </c>
      <c r="C43" s="5">
        <v>37</v>
      </c>
      <c r="I43">
        <f>POWER(2,13)</f>
        <v>8192</v>
      </c>
    </row>
    <row r="44" spans="1:18">
      <c r="A44" s="5">
        <f t="shared" si="4"/>
        <v>194.01172051333143</v>
      </c>
      <c r="B44" s="5">
        <f t="shared" si="15"/>
        <v>7.6000000000000041</v>
      </c>
      <c r="C44" s="5">
        <v>38</v>
      </c>
    </row>
    <row r="45" spans="1:18">
      <c r="A45" s="5">
        <f t="shared" si="4"/>
        <v>222.86094420380837</v>
      </c>
      <c r="B45" s="5">
        <f t="shared" si="15"/>
        <v>7.8000000000000034</v>
      </c>
      <c r="C45" s="5">
        <v>39</v>
      </c>
    </row>
    <row r="46" spans="1:18">
      <c r="A46" s="5">
        <f t="shared" si="4"/>
        <v>256.00000000000068</v>
      </c>
      <c r="B46" s="5">
        <f t="shared" si="15"/>
        <v>8.0000000000000036</v>
      </c>
      <c r="C46" s="6">
        <v>40</v>
      </c>
    </row>
    <row r="47" spans="1:18">
      <c r="A47" s="5">
        <f t="shared" si="4"/>
        <v>294.06677887924178</v>
      </c>
      <c r="B47" s="5">
        <f t="shared" si="15"/>
        <v>8.2000000000000046</v>
      </c>
      <c r="C47" s="5">
        <v>41</v>
      </c>
    </row>
    <row r="48" spans="1:18">
      <c r="A48" s="5">
        <f t="shared" si="4"/>
        <v>337.79402515786188</v>
      </c>
      <c r="B48" s="5">
        <f t="shared" si="15"/>
        <v>8.4000000000000039</v>
      </c>
      <c r="C48" s="5">
        <v>42</v>
      </c>
    </row>
    <row r="49" spans="1:3">
      <c r="A49" s="5">
        <f t="shared" si="4"/>
        <v>388.02344102666302</v>
      </c>
      <c r="B49" s="5">
        <f t="shared" si="15"/>
        <v>8.6000000000000032</v>
      </c>
      <c r="C49" s="5">
        <v>43</v>
      </c>
    </row>
    <row r="50" spans="1:3">
      <c r="A50" s="5">
        <f t="shared" si="4"/>
        <v>445.72188840761686</v>
      </c>
      <c r="B50" s="5">
        <f t="shared" si="15"/>
        <v>8.8000000000000043</v>
      </c>
      <c r="C50" s="5">
        <v>44</v>
      </c>
    </row>
    <row r="51" spans="1:3">
      <c r="A51" s="5">
        <f t="shared" si="4"/>
        <v>512.00000000000148</v>
      </c>
      <c r="B51" s="5">
        <f t="shared" si="15"/>
        <v>9.0000000000000036</v>
      </c>
      <c r="C51" s="5">
        <v>45</v>
      </c>
    </row>
    <row r="52" spans="1:3">
      <c r="A52" s="5">
        <f t="shared" si="4"/>
        <v>588.13355775848368</v>
      </c>
      <c r="B52" s="5">
        <f t="shared" si="15"/>
        <v>9.2000000000000046</v>
      </c>
      <c r="C52" s="5">
        <v>46</v>
      </c>
    </row>
    <row r="53" spans="1:3">
      <c r="A53" s="5">
        <f t="shared" si="4"/>
        <v>675.58805031572388</v>
      </c>
      <c r="B53" s="5">
        <f t="shared" si="15"/>
        <v>9.4000000000000039</v>
      </c>
      <c r="C53" s="5">
        <v>47</v>
      </c>
    </row>
    <row r="54" spans="1:3">
      <c r="A54" s="5">
        <f t="shared" si="4"/>
        <v>776.04688205332627</v>
      </c>
      <c r="B54" s="5">
        <f t="shared" si="15"/>
        <v>9.600000000000005</v>
      </c>
      <c r="C54" s="5">
        <v>48</v>
      </c>
    </row>
    <row r="55" spans="1:3">
      <c r="A55" s="5">
        <f t="shared" si="4"/>
        <v>891.44377681523406</v>
      </c>
      <c r="B55" s="5">
        <f t="shared" si="15"/>
        <v>9.800000000000006</v>
      </c>
      <c r="C55" s="5">
        <v>49</v>
      </c>
    </row>
    <row r="56" spans="1:3">
      <c r="A56" s="5">
        <f t="shared" si="4"/>
        <v>1024.0000000000034</v>
      </c>
      <c r="B56" s="5">
        <f t="shared" si="15"/>
        <v>10.000000000000005</v>
      </c>
      <c r="C56" s="6">
        <v>50</v>
      </c>
    </row>
    <row r="57" spans="1:3">
      <c r="A57" s="5">
        <f t="shared" si="4"/>
        <v>1176.2671155169678</v>
      </c>
      <c r="B57" s="5">
        <f t="shared" si="15"/>
        <v>10.200000000000005</v>
      </c>
      <c r="C57" s="5">
        <v>51</v>
      </c>
    </row>
    <row r="58" spans="1:3">
      <c r="A58" s="5">
        <f t="shared" si="4"/>
        <v>1351.1761006314484</v>
      </c>
      <c r="B58" s="5">
        <f t="shared" si="15"/>
        <v>10.400000000000006</v>
      </c>
      <c r="C58" s="5">
        <v>52</v>
      </c>
    </row>
    <row r="59" spans="1:3">
      <c r="A59" s="5">
        <f t="shared" si="4"/>
        <v>1552.093764106653</v>
      </c>
      <c r="B59" s="5">
        <f t="shared" si="15"/>
        <v>10.600000000000005</v>
      </c>
      <c r="C59" s="5">
        <v>53</v>
      </c>
    </row>
    <row r="60" spans="1:3">
      <c r="A60" s="5">
        <f t="shared" si="4"/>
        <v>1782.8875536304683</v>
      </c>
      <c r="B60" s="5">
        <f t="shared" si="15"/>
        <v>10.800000000000006</v>
      </c>
      <c r="C60" s="5">
        <v>54</v>
      </c>
    </row>
    <row r="61" spans="1:3">
      <c r="A61" s="5">
        <f t="shared" si="4"/>
        <v>2048.0000000000077</v>
      </c>
      <c r="B61" s="5">
        <f t="shared" si="15"/>
        <v>11.000000000000005</v>
      </c>
      <c r="C61" s="5">
        <v>55</v>
      </c>
    </row>
    <row r="62" spans="1:3">
      <c r="A62" s="5">
        <f t="shared" si="4"/>
        <v>2352.5342310339365</v>
      </c>
      <c r="B62" s="5">
        <f t="shared" si="15"/>
        <v>11.200000000000006</v>
      </c>
      <c r="C62" s="5">
        <v>56</v>
      </c>
    </row>
    <row r="63" spans="1:3">
      <c r="A63" s="5">
        <f t="shared" si="4"/>
        <v>2702.3522012628982</v>
      </c>
      <c r="B63" s="5">
        <f t="shared" si="15"/>
        <v>11.400000000000006</v>
      </c>
      <c r="C63" s="5">
        <v>57</v>
      </c>
    </row>
    <row r="64" spans="1:3">
      <c r="A64" s="5">
        <f t="shared" si="4"/>
        <v>3104.1875282133069</v>
      </c>
      <c r="B64" s="5">
        <f t="shared" si="15"/>
        <v>11.600000000000007</v>
      </c>
      <c r="C64" s="5">
        <v>58</v>
      </c>
    </row>
    <row r="65" spans="1:3">
      <c r="A65" s="5">
        <f t="shared" si="4"/>
        <v>3565.7751072609381</v>
      </c>
      <c r="B65" s="5">
        <f t="shared" si="15"/>
        <v>11.800000000000008</v>
      </c>
      <c r="C65" s="5">
        <v>59</v>
      </c>
    </row>
    <row r="66" spans="1:3">
      <c r="A66" s="5">
        <f t="shared" si="4"/>
        <v>4096.0000000000164</v>
      </c>
      <c r="B66" s="5">
        <f t="shared" si="15"/>
        <v>12.000000000000007</v>
      </c>
      <c r="C66" s="6">
        <v>60</v>
      </c>
    </row>
    <row r="67" spans="1:3">
      <c r="A67" s="5">
        <f t="shared" si="4"/>
        <v>4705.068462067874</v>
      </c>
      <c r="B67" s="5">
        <f t="shared" si="15"/>
        <v>12.200000000000006</v>
      </c>
      <c r="C67" s="5">
        <v>61</v>
      </c>
    </row>
    <row r="68" spans="1:3">
      <c r="A68" s="5">
        <f t="shared" si="4"/>
        <v>5404.7044025257965</v>
      </c>
      <c r="B68" s="5">
        <f t="shared" si="15"/>
        <v>12.400000000000007</v>
      </c>
      <c r="C68" s="5">
        <v>62</v>
      </c>
    </row>
    <row r="69" spans="1:3">
      <c r="A69" s="5">
        <f t="shared" si="4"/>
        <v>6208.3750564266165</v>
      </c>
      <c r="B69" s="5">
        <f t="shared" si="15"/>
        <v>12.600000000000007</v>
      </c>
      <c r="C69" s="5">
        <v>63</v>
      </c>
    </row>
    <row r="70" spans="1:3">
      <c r="A70" s="5">
        <f t="shared" si="4"/>
        <v>7131.5502145218798</v>
      </c>
      <c r="B70" s="5">
        <f t="shared" si="15"/>
        <v>12.800000000000008</v>
      </c>
      <c r="C70" s="5">
        <v>64</v>
      </c>
    </row>
    <row r="71" spans="1:3">
      <c r="A71" s="5">
        <f t="shared" ref="A71:A134" si="48">POWER($B$1,C71)</f>
        <v>8192.0000000000364</v>
      </c>
      <c r="B71" s="5">
        <f t="shared" si="15"/>
        <v>13.000000000000007</v>
      </c>
      <c r="C71" s="5">
        <v>65</v>
      </c>
    </row>
    <row r="72" spans="1:3">
      <c r="A72" s="5">
        <f t="shared" si="48"/>
        <v>9410.1369241357534</v>
      </c>
      <c r="B72" s="5">
        <f t="shared" ref="B72:B135" si="49">LOG(A72,2)</f>
        <v>13.200000000000006</v>
      </c>
      <c r="C72" s="5">
        <v>66</v>
      </c>
    </row>
    <row r="73" spans="1:3">
      <c r="A73" s="5">
        <f t="shared" si="48"/>
        <v>10809.408805051598</v>
      </c>
      <c r="B73" s="5">
        <f t="shared" si="49"/>
        <v>13.400000000000007</v>
      </c>
      <c r="C73" s="5">
        <v>67</v>
      </c>
    </row>
    <row r="74" spans="1:3">
      <c r="A74" s="5">
        <f t="shared" si="48"/>
        <v>12416.750112853239</v>
      </c>
      <c r="B74" s="5">
        <f t="shared" si="49"/>
        <v>13.600000000000007</v>
      </c>
      <c r="C74" s="5">
        <v>68</v>
      </c>
    </row>
    <row r="75" spans="1:3">
      <c r="A75" s="5">
        <f t="shared" si="48"/>
        <v>14263.100429043763</v>
      </c>
      <c r="B75" s="5">
        <f t="shared" si="49"/>
        <v>13.800000000000008</v>
      </c>
      <c r="C75" s="5">
        <v>69</v>
      </c>
    </row>
    <row r="76" spans="1:3">
      <c r="A76" s="5">
        <f t="shared" si="48"/>
        <v>16384.000000000076</v>
      </c>
      <c r="B76" s="5">
        <f t="shared" si="49"/>
        <v>14.000000000000007</v>
      </c>
      <c r="C76" s="6">
        <v>70</v>
      </c>
    </row>
    <row r="77" spans="1:3">
      <c r="A77" s="5">
        <f t="shared" si="48"/>
        <v>18820.27384827151</v>
      </c>
      <c r="B77" s="5">
        <f t="shared" si="49"/>
        <v>14.200000000000008</v>
      </c>
      <c r="C77" s="5">
        <v>71</v>
      </c>
    </row>
    <row r="78" spans="1:3">
      <c r="A78" s="5">
        <f t="shared" si="48"/>
        <v>21618.817610103204</v>
      </c>
      <c r="B78" s="5">
        <f t="shared" si="49"/>
        <v>14.400000000000007</v>
      </c>
      <c r="C78" s="5">
        <v>72</v>
      </c>
    </row>
    <row r="79" spans="1:3">
      <c r="A79" s="5">
        <f t="shared" si="48"/>
        <v>24833.500225706484</v>
      </c>
      <c r="B79" s="5">
        <f t="shared" si="49"/>
        <v>14.600000000000007</v>
      </c>
      <c r="C79" s="5">
        <v>73</v>
      </c>
    </row>
    <row r="80" spans="1:3">
      <c r="A80" s="5">
        <f t="shared" si="48"/>
        <v>28526.200858087537</v>
      </c>
      <c r="B80" s="5">
        <f t="shared" si="49"/>
        <v>14.800000000000008</v>
      </c>
      <c r="C80" s="5">
        <v>74</v>
      </c>
    </row>
    <row r="81" spans="1:3">
      <c r="A81" s="5">
        <f t="shared" si="48"/>
        <v>32768.00000000016</v>
      </c>
      <c r="B81" s="5">
        <f t="shared" si="49"/>
        <v>15.000000000000007</v>
      </c>
      <c r="C81" s="5">
        <v>75</v>
      </c>
    </row>
    <row r="82" spans="1:3">
      <c r="A82" s="5">
        <f t="shared" si="48"/>
        <v>37640.547696543035</v>
      </c>
      <c r="B82" s="5">
        <f t="shared" si="49"/>
        <v>15.200000000000008</v>
      </c>
      <c r="C82" s="5">
        <v>76</v>
      </c>
    </row>
    <row r="83" spans="1:3">
      <c r="A83" s="5">
        <f t="shared" si="48"/>
        <v>43237.635220206423</v>
      </c>
      <c r="B83" s="5">
        <f t="shared" si="49"/>
        <v>15.400000000000007</v>
      </c>
      <c r="C83" s="5">
        <v>77</v>
      </c>
    </row>
    <row r="84" spans="1:3">
      <c r="A84" s="5">
        <f t="shared" si="48"/>
        <v>49667.000451412976</v>
      </c>
      <c r="B84" s="5">
        <f t="shared" si="49"/>
        <v>15.600000000000007</v>
      </c>
      <c r="C84" s="5">
        <v>78</v>
      </c>
    </row>
    <row r="85" spans="1:3">
      <c r="A85" s="5">
        <f t="shared" si="48"/>
        <v>57052.401716175089</v>
      </c>
      <c r="B85" s="5">
        <f t="shared" si="49"/>
        <v>15.800000000000008</v>
      </c>
      <c r="C85" s="5">
        <v>79</v>
      </c>
    </row>
    <row r="86" spans="1:3">
      <c r="A86" s="5">
        <f t="shared" si="48"/>
        <v>65536.000000000349</v>
      </c>
      <c r="B86" s="5">
        <f t="shared" si="49"/>
        <v>16.000000000000007</v>
      </c>
      <c r="C86" s="6">
        <v>80</v>
      </c>
    </row>
    <row r="87" spans="1:3">
      <c r="A87" s="5">
        <f t="shared" si="48"/>
        <v>75281.0953930861</v>
      </c>
      <c r="B87" s="5">
        <f t="shared" si="49"/>
        <v>16.200000000000006</v>
      </c>
      <c r="C87" s="5">
        <v>81</v>
      </c>
    </row>
    <row r="88" spans="1:3">
      <c r="A88" s="5">
        <f t="shared" si="48"/>
        <v>86475.270440412874</v>
      </c>
      <c r="B88" s="5">
        <f t="shared" si="49"/>
        <v>16.400000000000009</v>
      </c>
      <c r="C88" s="5">
        <v>82</v>
      </c>
    </row>
    <row r="89" spans="1:3">
      <c r="A89" s="5">
        <f t="shared" si="48"/>
        <v>99334.000902825996</v>
      </c>
      <c r="B89" s="5">
        <f t="shared" si="49"/>
        <v>16.600000000000009</v>
      </c>
      <c r="C89" s="5">
        <v>83</v>
      </c>
    </row>
    <row r="90" spans="1:3">
      <c r="A90" s="5">
        <f t="shared" si="48"/>
        <v>114104.80343235022</v>
      </c>
      <c r="B90" s="5">
        <f t="shared" si="49"/>
        <v>16.800000000000008</v>
      </c>
      <c r="C90" s="5">
        <v>84</v>
      </c>
    </row>
    <row r="91" spans="1:3">
      <c r="A91" s="5">
        <f t="shared" si="48"/>
        <v>131072.00000000073</v>
      </c>
      <c r="B91" s="5">
        <f t="shared" si="49"/>
        <v>17.000000000000007</v>
      </c>
      <c r="C91" s="5">
        <v>85</v>
      </c>
    </row>
    <row r="92" spans="1:3">
      <c r="A92" s="5">
        <f t="shared" si="48"/>
        <v>150562.19078617223</v>
      </c>
      <c r="B92" s="5">
        <f t="shared" si="49"/>
        <v>17.200000000000006</v>
      </c>
      <c r="C92" s="5">
        <v>86</v>
      </c>
    </row>
    <row r="93" spans="1:3">
      <c r="A93" s="5">
        <f t="shared" si="48"/>
        <v>172950.54088082581</v>
      </c>
      <c r="B93" s="5">
        <f t="shared" si="49"/>
        <v>17.400000000000009</v>
      </c>
      <c r="C93" s="5">
        <v>87</v>
      </c>
    </row>
    <row r="94" spans="1:3">
      <c r="A94" s="5">
        <f t="shared" si="48"/>
        <v>198668.00180565205</v>
      </c>
      <c r="B94" s="5">
        <f t="shared" si="49"/>
        <v>17.600000000000009</v>
      </c>
      <c r="C94" s="5">
        <v>88</v>
      </c>
    </row>
    <row r="95" spans="1:3">
      <c r="A95" s="5">
        <f t="shared" si="48"/>
        <v>228209.60686470056</v>
      </c>
      <c r="B95" s="5">
        <f t="shared" si="49"/>
        <v>17.800000000000011</v>
      </c>
      <c r="C95" s="5">
        <v>89</v>
      </c>
    </row>
    <row r="96" spans="1:3">
      <c r="A96" s="5">
        <f t="shared" si="48"/>
        <v>262144.00000000157</v>
      </c>
      <c r="B96" s="5">
        <f t="shared" si="49"/>
        <v>18.000000000000007</v>
      </c>
      <c r="C96" s="6">
        <v>90</v>
      </c>
    </row>
    <row r="97" spans="1:3">
      <c r="A97" s="5">
        <f t="shared" si="48"/>
        <v>301124.38157234452</v>
      </c>
      <c r="B97" s="5">
        <f t="shared" si="49"/>
        <v>18.200000000000006</v>
      </c>
      <c r="C97" s="5">
        <v>91</v>
      </c>
    </row>
    <row r="98" spans="1:3">
      <c r="A98" s="5">
        <f t="shared" si="48"/>
        <v>345901.08176165173</v>
      </c>
      <c r="B98" s="5">
        <f t="shared" si="49"/>
        <v>18.400000000000009</v>
      </c>
      <c r="C98" s="5">
        <v>92</v>
      </c>
    </row>
    <row r="99" spans="1:3">
      <c r="A99" s="5">
        <f t="shared" si="48"/>
        <v>397336.00361130427</v>
      </c>
      <c r="B99" s="5">
        <f t="shared" si="49"/>
        <v>18.600000000000012</v>
      </c>
      <c r="C99" s="5">
        <v>93</v>
      </c>
    </row>
    <row r="100" spans="1:3">
      <c r="A100" s="5">
        <f t="shared" si="48"/>
        <v>456419.21372940112</v>
      </c>
      <c r="B100" s="5">
        <f t="shared" si="49"/>
        <v>18.800000000000011</v>
      </c>
      <c r="C100" s="5">
        <v>94</v>
      </c>
    </row>
    <row r="101" spans="1:3">
      <c r="A101" s="5">
        <f t="shared" si="48"/>
        <v>524288.00000000338</v>
      </c>
      <c r="B101" s="5">
        <f t="shared" si="49"/>
        <v>19.000000000000011</v>
      </c>
      <c r="C101" s="5">
        <v>95</v>
      </c>
    </row>
    <row r="102" spans="1:3">
      <c r="A102" s="5">
        <f t="shared" si="48"/>
        <v>602248.76314468938</v>
      </c>
      <c r="B102" s="5">
        <f t="shared" si="49"/>
        <v>19.20000000000001</v>
      </c>
      <c r="C102" s="5">
        <v>96</v>
      </c>
    </row>
    <row r="103" spans="1:3">
      <c r="A103" s="5">
        <f t="shared" si="48"/>
        <v>691802.16352330381</v>
      </c>
      <c r="B103" s="5">
        <f t="shared" si="49"/>
        <v>19.400000000000009</v>
      </c>
      <c r="C103" s="5">
        <v>97</v>
      </c>
    </row>
    <row r="104" spans="1:3">
      <c r="A104" s="5">
        <f t="shared" si="48"/>
        <v>794672.00722260878</v>
      </c>
      <c r="B104" s="5">
        <f t="shared" si="49"/>
        <v>19.600000000000012</v>
      </c>
      <c r="C104" s="5">
        <v>98</v>
      </c>
    </row>
    <row r="105" spans="1:3">
      <c r="A105" s="5">
        <f t="shared" si="48"/>
        <v>912838.42745880282</v>
      </c>
      <c r="B105" s="5">
        <f t="shared" si="49"/>
        <v>19.800000000000011</v>
      </c>
      <c r="C105" s="5">
        <v>99</v>
      </c>
    </row>
    <row r="106" spans="1:3">
      <c r="A106" s="5">
        <f t="shared" si="48"/>
        <v>1048576.000000007</v>
      </c>
      <c r="B106" s="5">
        <f t="shared" si="49"/>
        <v>20.000000000000011</v>
      </c>
      <c r="C106" s="6">
        <v>100</v>
      </c>
    </row>
    <row r="107" spans="1:3">
      <c r="A107" s="5">
        <f t="shared" si="48"/>
        <v>1204497.526289379</v>
      </c>
      <c r="B107" s="5">
        <f t="shared" si="49"/>
        <v>20.20000000000001</v>
      </c>
      <c r="C107" s="5">
        <v>101</v>
      </c>
    </row>
    <row r="108" spans="1:3">
      <c r="A108" s="5">
        <f t="shared" si="48"/>
        <v>1383604.3270466076</v>
      </c>
      <c r="B108" s="5">
        <f t="shared" si="49"/>
        <v>20.400000000000009</v>
      </c>
      <c r="C108" s="5">
        <v>102</v>
      </c>
    </row>
    <row r="109" spans="1:3">
      <c r="A109" s="5">
        <f t="shared" si="48"/>
        <v>1589344.0144452183</v>
      </c>
      <c r="B109" s="5">
        <f t="shared" si="49"/>
        <v>20.600000000000012</v>
      </c>
      <c r="C109" s="5">
        <v>103</v>
      </c>
    </row>
    <row r="110" spans="1:3">
      <c r="A110" s="5">
        <f t="shared" si="48"/>
        <v>1825676.8549176061</v>
      </c>
      <c r="B110" s="5">
        <f t="shared" si="49"/>
        <v>20.800000000000011</v>
      </c>
      <c r="C110" s="5">
        <v>104</v>
      </c>
    </row>
    <row r="111" spans="1:3">
      <c r="A111" s="5">
        <f t="shared" si="48"/>
        <v>2097152.0000000149</v>
      </c>
      <c r="B111" s="5">
        <f t="shared" si="49"/>
        <v>21.000000000000011</v>
      </c>
      <c r="C111" s="5">
        <v>105</v>
      </c>
    </row>
    <row r="112" spans="1:3">
      <c r="A112" s="5">
        <f t="shared" si="48"/>
        <v>2408995.0525787589</v>
      </c>
      <c r="B112" s="5">
        <f t="shared" si="49"/>
        <v>21.20000000000001</v>
      </c>
      <c r="C112" s="5">
        <v>106</v>
      </c>
    </row>
    <row r="113" spans="1:3">
      <c r="A113" s="5">
        <f t="shared" si="48"/>
        <v>2767208.6540932166</v>
      </c>
      <c r="B113" s="5">
        <f t="shared" si="49"/>
        <v>21.400000000000013</v>
      </c>
      <c r="C113" s="5">
        <v>107</v>
      </c>
    </row>
    <row r="114" spans="1:3">
      <c r="A114" s="5">
        <f t="shared" si="48"/>
        <v>3178688.0288904374</v>
      </c>
      <c r="B114" s="5">
        <f t="shared" si="49"/>
        <v>21.600000000000012</v>
      </c>
      <c r="C114" s="5">
        <v>108</v>
      </c>
    </row>
    <row r="115" spans="1:3">
      <c r="A115" s="5">
        <f t="shared" si="48"/>
        <v>3651353.7098352131</v>
      </c>
      <c r="B115" s="5">
        <f t="shared" si="49"/>
        <v>21.800000000000011</v>
      </c>
      <c r="C115" s="5">
        <v>109</v>
      </c>
    </row>
    <row r="116" spans="1:3">
      <c r="A116" s="5">
        <f t="shared" si="48"/>
        <v>4194304.0000000307</v>
      </c>
      <c r="B116" s="5">
        <f t="shared" si="49"/>
        <v>22.000000000000011</v>
      </c>
      <c r="C116" s="6">
        <v>110</v>
      </c>
    </row>
    <row r="117" spans="1:3">
      <c r="A117" s="5">
        <f t="shared" si="48"/>
        <v>4817990.1051575188</v>
      </c>
      <c r="B117" s="5">
        <f t="shared" si="49"/>
        <v>22.20000000000001</v>
      </c>
      <c r="C117" s="5">
        <v>111</v>
      </c>
    </row>
    <row r="118" spans="1:3">
      <c r="A118" s="5">
        <f t="shared" si="48"/>
        <v>5534417.3081864351</v>
      </c>
      <c r="B118" s="5">
        <f t="shared" si="49"/>
        <v>22.400000000000013</v>
      </c>
      <c r="C118" s="5">
        <v>112</v>
      </c>
    </row>
    <row r="119" spans="1:3">
      <c r="A119" s="5">
        <f t="shared" si="48"/>
        <v>6357376.0577808768</v>
      </c>
      <c r="B119" s="5">
        <f t="shared" si="49"/>
        <v>22.600000000000012</v>
      </c>
      <c r="C119" s="5">
        <v>113</v>
      </c>
    </row>
    <row r="120" spans="1:3">
      <c r="A120" s="5">
        <f t="shared" si="48"/>
        <v>7302707.4196704291</v>
      </c>
      <c r="B120" s="5">
        <f t="shared" si="49"/>
        <v>22.800000000000011</v>
      </c>
      <c r="C120" s="5">
        <v>114</v>
      </c>
    </row>
    <row r="121" spans="1:3">
      <c r="A121" s="5">
        <f t="shared" si="48"/>
        <v>8388608.0000000652</v>
      </c>
      <c r="B121" s="5">
        <f t="shared" si="49"/>
        <v>23.000000000000011</v>
      </c>
      <c r="C121" s="5">
        <v>115</v>
      </c>
    </row>
    <row r="122" spans="1:3">
      <c r="A122" s="5">
        <f t="shared" si="48"/>
        <v>9635980.2103150431</v>
      </c>
      <c r="B122" s="5">
        <f t="shared" si="49"/>
        <v>23.200000000000014</v>
      </c>
      <c r="C122" s="5">
        <v>116</v>
      </c>
    </row>
    <row r="123" spans="1:3">
      <c r="A123" s="5">
        <f t="shared" si="48"/>
        <v>11068834.616372872</v>
      </c>
      <c r="B123" s="5">
        <f t="shared" si="49"/>
        <v>23.400000000000013</v>
      </c>
      <c r="C123" s="5">
        <v>117</v>
      </c>
    </row>
    <row r="124" spans="1:3">
      <c r="A124" s="5">
        <f t="shared" si="48"/>
        <v>12714752.115561755</v>
      </c>
      <c r="B124" s="5">
        <f t="shared" si="49"/>
        <v>23.600000000000016</v>
      </c>
      <c r="C124" s="5">
        <v>118</v>
      </c>
    </row>
    <row r="125" spans="1:3">
      <c r="A125" s="5">
        <f t="shared" si="48"/>
        <v>14605414.839340866</v>
      </c>
      <c r="B125" s="5">
        <f t="shared" si="49"/>
        <v>23.800000000000011</v>
      </c>
      <c r="C125" s="5">
        <v>119</v>
      </c>
    </row>
    <row r="126" spans="1:3">
      <c r="A126" s="5">
        <f t="shared" si="48"/>
        <v>16777216.000000134</v>
      </c>
      <c r="B126" s="5">
        <f t="shared" si="49"/>
        <v>24.000000000000014</v>
      </c>
      <c r="C126" s="6">
        <v>120</v>
      </c>
    </row>
    <row r="127" spans="1:3">
      <c r="A127" s="5">
        <f t="shared" si="48"/>
        <v>19271960.420630097</v>
      </c>
      <c r="B127" s="5">
        <f t="shared" si="49"/>
        <v>24.20000000000001</v>
      </c>
      <c r="C127" s="5">
        <v>121</v>
      </c>
    </row>
    <row r="128" spans="1:3">
      <c r="A128" s="5">
        <f t="shared" si="48"/>
        <v>22137669.232745752</v>
      </c>
      <c r="B128" s="5">
        <f t="shared" si="49"/>
        <v>24.400000000000013</v>
      </c>
      <c r="C128" s="5">
        <v>122</v>
      </c>
    </row>
    <row r="129" spans="1:3">
      <c r="A129" s="5">
        <f t="shared" si="48"/>
        <v>25429504.231123522</v>
      </c>
      <c r="B129" s="5">
        <f t="shared" si="49"/>
        <v>24.600000000000012</v>
      </c>
      <c r="C129" s="5">
        <v>123</v>
      </c>
    </row>
    <row r="130" spans="1:3">
      <c r="A130" s="5">
        <f t="shared" si="48"/>
        <v>29210829.678681735</v>
      </c>
      <c r="B130" s="5">
        <f t="shared" si="49"/>
        <v>24.800000000000015</v>
      </c>
      <c r="C130" s="5">
        <v>124</v>
      </c>
    </row>
    <row r="131" spans="1:3">
      <c r="A131" s="5">
        <f t="shared" si="48"/>
        <v>33554432.000000276</v>
      </c>
      <c r="B131" s="5">
        <f t="shared" si="49"/>
        <v>25.000000000000011</v>
      </c>
      <c r="C131" s="5">
        <v>125</v>
      </c>
    </row>
    <row r="132" spans="1:3">
      <c r="A132" s="5">
        <f t="shared" si="48"/>
        <v>38543920.841260195</v>
      </c>
      <c r="B132" s="5">
        <f t="shared" si="49"/>
        <v>25.200000000000014</v>
      </c>
      <c r="C132" s="5">
        <v>126</v>
      </c>
    </row>
    <row r="133" spans="1:3">
      <c r="A133" s="5">
        <f t="shared" si="48"/>
        <v>44275338.465491526</v>
      </c>
      <c r="B133" s="5">
        <f t="shared" si="49"/>
        <v>25.400000000000013</v>
      </c>
      <c r="C133" s="5">
        <v>127</v>
      </c>
    </row>
    <row r="134" spans="1:3">
      <c r="A134" s="5">
        <f t="shared" si="48"/>
        <v>50859008.462247066</v>
      </c>
      <c r="B134" s="5">
        <f t="shared" si="49"/>
        <v>25.600000000000016</v>
      </c>
      <c r="C134" s="5">
        <v>128</v>
      </c>
    </row>
    <row r="135" spans="1:3">
      <c r="A135" s="5">
        <f t="shared" ref="A135:A198" si="50">POWER($B$1,C135)</f>
        <v>58421659.357363492</v>
      </c>
      <c r="B135" s="5">
        <f t="shared" si="49"/>
        <v>25.800000000000011</v>
      </c>
      <c r="C135" s="5">
        <v>129</v>
      </c>
    </row>
    <row r="136" spans="1:3">
      <c r="A136" s="5">
        <f t="shared" si="50"/>
        <v>67108864.000000581</v>
      </c>
      <c r="B136" s="5">
        <f t="shared" ref="B136:B199" si="51">LOG(A136,2)</f>
        <v>26.000000000000014</v>
      </c>
      <c r="C136" s="6">
        <v>130</v>
      </c>
    </row>
    <row r="137" spans="1:3">
      <c r="A137" s="5">
        <f t="shared" si="50"/>
        <v>77087841.682520419</v>
      </c>
      <c r="B137" s="5">
        <f t="shared" si="51"/>
        <v>26.200000000000014</v>
      </c>
      <c r="C137" s="5">
        <v>131</v>
      </c>
    </row>
    <row r="138" spans="1:3">
      <c r="A138" s="5">
        <f t="shared" si="50"/>
        <v>88550676.930983081</v>
      </c>
      <c r="B138" s="5">
        <f t="shared" si="51"/>
        <v>26.400000000000013</v>
      </c>
      <c r="C138" s="5">
        <v>132</v>
      </c>
    </row>
    <row r="139" spans="1:3">
      <c r="A139" s="5">
        <f t="shared" si="50"/>
        <v>101718016.92449416</v>
      </c>
      <c r="B139" s="5">
        <f t="shared" si="51"/>
        <v>26.600000000000012</v>
      </c>
      <c r="C139" s="5">
        <v>133</v>
      </c>
    </row>
    <row r="140" spans="1:3">
      <c r="A140" s="5">
        <f t="shared" si="50"/>
        <v>116843318.71472701</v>
      </c>
      <c r="B140" s="5">
        <f t="shared" si="51"/>
        <v>26.800000000000015</v>
      </c>
      <c r="C140" s="5">
        <v>134</v>
      </c>
    </row>
    <row r="141" spans="1:3">
      <c r="A141" s="5">
        <f t="shared" si="50"/>
        <v>134217728.00000122</v>
      </c>
      <c r="B141" s="5">
        <f t="shared" si="51"/>
        <v>27.000000000000011</v>
      </c>
      <c r="C141" s="5">
        <v>135</v>
      </c>
    </row>
    <row r="142" spans="1:3">
      <c r="A142" s="5">
        <f t="shared" si="50"/>
        <v>154175683.3650409</v>
      </c>
      <c r="B142" s="5">
        <f t="shared" si="51"/>
        <v>27.200000000000014</v>
      </c>
      <c r="C142" s="5">
        <v>136</v>
      </c>
    </row>
    <row r="143" spans="1:3">
      <c r="A143" s="5">
        <f t="shared" si="50"/>
        <v>177101353.86196622</v>
      </c>
      <c r="B143" s="5">
        <f t="shared" si="51"/>
        <v>27.400000000000013</v>
      </c>
      <c r="C143" s="5">
        <v>137</v>
      </c>
    </row>
    <row r="144" spans="1:3">
      <c r="A144" s="5">
        <f t="shared" si="50"/>
        <v>203436033.84898841</v>
      </c>
      <c r="B144" s="5">
        <f t="shared" si="51"/>
        <v>27.600000000000016</v>
      </c>
      <c r="C144" s="5">
        <v>138</v>
      </c>
    </row>
    <row r="145" spans="1:3">
      <c r="A145" s="5">
        <f t="shared" si="50"/>
        <v>233686637.42945412</v>
      </c>
      <c r="B145" s="5">
        <f t="shared" si="51"/>
        <v>27.800000000000011</v>
      </c>
      <c r="C145" s="5">
        <v>139</v>
      </c>
    </row>
    <row r="146" spans="1:3">
      <c r="A146" s="5">
        <f t="shared" si="50"/>
        <v>268435456.0000025</v>
      </c>
      <c r="B146" s="5">
        <f t="shared" si="51"/>
        <v>28.000000000000014</v>
      </c>
      <c r="C146" s="6">
        <v>140</v>
      </c>
    </row>
    <row r="147" spans="1:3">
      <c r="A147" s="5">
        <f t="shared" si="50"/>
        <v>308351366.73008186</v>
      </c>
      <c r="B147" s="5">
        <f t="shared" si="51"/>
        <v>28.200000000000014</v>
      </c>
      <c r="C147" s="5">
        <v>141</v>
      </c>
    </row>
    <row r="148" spans="1:3">
      <c r="A148" s="5">
        <f t="shared" si="50"/>
        <v>354202707.7239325</v>
      </c>
      <c r="B148" s="5">
        <f t="shared" si="51"/>
        <v>28.400000000000016</v>
      </c>
      <c r="C148" s="5">
        <v>142</v>
      </c>
    </row>
    <row r="149" spans="1:3">
      <c r="A149" s="5">
        <f t="shared" si="50"/>
        <v>406872067.69797689</v>
      </c>
      <c r="B149" s="5">
        <f t="shared" si="51"/>
        <v>28.600000000000012</v>
      </c>
      <c r="C149" s="5">
        <v>143</v>
      </c>
    </row>
    <row r="150" spans="1:3">
      <c r="A150" s="5">
        <f t="shared" si="50"/>
        <v>467373274.85890841</v>
      </c>
      <c r="B150" s="5">
        <f t="shared" si="51"/>
        <v>28.800000000000015</v>
      </c>
      <c r="C150" s="5">
        <v>144</v>
      </c>
    </row>
    <row r="151" spans="1:3">
      <c r="A151" s="5">
        <f t="shared" si="50"/>
        <v>536870912.00000525</v>
      </c>
      <c r="B151" s="5">
        <f t="shared" si="51"/>
        <v>29.000000000000018</v>
      </c>
      <c r="C151" s="5">
        <v>145</v>
      </c>
    </row>
    <row r="152" spans="1:3">
      <c r="A152" s="5">
        <f t="shared" si="50"/>
        <v>616702733.46016395</v>
      </c>
      <c r="B152" s="5">
        <f t="shared" si="51"/>
        <v>29.200000000000014</v>
      </c>
      <c r="C152" s="5">
        <v>146</v>
      </c>
    </row>
    <row r="153" spans="1:3">
      <c r="A153" s="5">
        <f t="shared" si="50"/>
        <v>708405415.44786537</v>
      </c>
      <c r="B153" s="5">
        <f t="shared" si="51"/>
        <v>29.400000000000016</v>
      </c>
      <c r="C153" s="5">
        <v>147</v>
      </c>
    </row>
    <row r="154" spans="1:3">
      <c r="A154" s="5">
        <f t="shared" si="50"/>
        <v>813744135.39595413</v>
      </c>
      <c r="B154" s="5">
        <f t="shared" si="51"/>
        <v>29.600000000000016</v>
      </c>
      <c r="C154" s="5">
        <v>148</v>
      </c>
    </row>
    <row r="155" spans="1:3">
      <c r="A155" s="5">
        <f t="shared" si="50"/>
        <v>934746549.71781695</v>
      </c>
      <c r="B155" s="5">
        <f t="shared" si="51"/>
        <v>29.800000000000018</v>
      </c>
      <c r="C155" s="5">
        <v>149</v>
      </c>
    </row>
    <row r="156" spans="1:3">
      <c r="A156" s="5">
        <f t="shared" si="50"/>
        <v>1073741824.0000107</v>
      </c>
      <c r="B156" s="5">
        <f t="shared" si="51"/>
        <v>30.000000000000014</v>
      </c>
      <c r="C156" s="6">
        <v>150</v>
      </c>
    </row>
    <row r="157" spans="1:3">
      <c r="A157" s="5">
        <f t="shared" si="50"/>
        <v>1233405466.9203284</v>
      </c>
      <c r="B157" s="5">
        <f t="shared" si="51"/>
        <v>30.200000000000017</v>
      </c>
      <c r="C157" s="5">
        <v>151</v>
      </c>
    </row>
    <row r="158" spans="1:3">
      <c r="A158" s="5">
        <f t="shared" si="50"/>
        <v>1416810830.895731</v>
      </c>
      <c r="B158" s="5">
        <f t="shared" si="51"/>
        <v>30.400000000000016</v>
      </c>
      <c r="C158" s="5">
        <v>152</v>
      </c>
    </row>
    <row r="159" spans="1:3">
      <c r="A159" s="5">
        <f t="shared" si="50"/>
        <v>1627488270.791909</v>
      </c>
      <c r="B159" s="5">
        <f t="shared" si="51"/>
        <v>30.600000000000019</v>
      </c>
      <c r="C159" s="5">
        <v>153</v>
      </c>
    </row>
    <row r="160" spans="1:3">
      <c r="A160" s="5">
        <f t="shared" si="50"/>
        <v>1869493099.4356346</v>
      </c>
      <c r="B160" s="5">
        <f t="shared" si="51"/>
        <v>30.800000000000015</v>
      </c>
      <c r="C160" s="5">
        <v>154</v>
      </c>
    </row>
    <row r="161" spans="1:3">
      <c r="A161" s="5">
        <f t="shared" si="50"/>
        <v>2147483648.0000219</v>
      </c>
      <c r="B161" s="5">
        <f t="shared" si="51"/>
        <v>31.000000000000018</v>
      </c>
      <c r="C161" s="5">
        <v>155</v>
      </c>
    </row>
    <row r="162" spans="1:3">
      <c r="A162" s="5">
        <f t="shared" si="50"/>
        <v>2466810933.8406577</v>
      </c>
      <c r="B162" s="5">
        <f t="shared" si="51"/>
        <v>31.200000000000014</v>
      </c>
      <c r="C162" s="5">
        <v>156</v>
      </c>
    </row>
    <row r="163" spans="1:3">
      <c r="A163" s="5">
        <f t="shared" si="50"/>
        <v>2833621661.7914634</v>
      </c>
      <c r="B163" s="5">
        <f t="shared" si="51"/>
        <v>31.400000000000016</v>
      </c>
      <c r="C163" s="5">
        <v>157</v>
      </c>
    </row>
    <row r="164" spans="1:3">
      <c r="A164" s="5">
        <f t="shared" si="50"/>
        <v>3254976541.583818</v>
      </c>
      <c r="B164" s="5">
        <f t="shared" si="51"/>
        <v>31.600000000000016</v>
      </c>
      <c r="C164" s="5">
        <v>158</v>
      </c>
    </row>
    <row r="165" spans="1:3">
      <c r="A165" s="5">
        <f t="shared" si="50"/>
        <v>3738986198.8712707</v>
      </c>
      <c r="B165" s="5">
        <f t="shared" si="51"/>
        <v>31.800000000000018</v>
      </c>
      <c r="C165" s="5">
        <v>159</v>
      </c>
    </row>
    <row r="166" spans="1:3">
      <c r="A166" s="5">
        <f t="shared" si="50"/>
        <v>4294967296.0000458</v>
      </c>
      <c r="B166" s="5">
        <f t="shared" si="51"/>
        <v>32.000000000000014</v>
      </c>
      <c r="C166" s="6">
        <v>160</v>
      </c>
    </row>
    <row r="167" spans="1:3">
      <c r="A167" s="5">
        <f t="shared" si="50"/>
        <v>4933621867.6813173</v>
      </c>
      <c r="B167" s="5">
        <f t="shared" si="51"/>
        <v>32.200000000000017</v>
      </c>
      <c r="C167" s="5">
        <v>161</v>
      </c>
    </row>
    <row r="168" spans="1:3">
      <c r="A168" s="5">
        <f t="shared" si="50"/>
        <v>5667243323.5829287</v>
      </c>
      <c r="B168" s="5">
        <f t="shared" si="51"/>
        <v>32.400000000000013</v>
      </c>
      <c r="C168" s="5">
        <v>162</v>
      </c>
    </row>
    <row r="169" spans="1:3">
      <c r="A169" s="5">
        <f t="shared" si="50"/>
        <v>6509953083.1676407</v>
      </c>
      <c r="B169" s="5">
        <f t="shared" si="51"/>
        <v>32.600000000000016</v>
      </c>
      <c r="C169" s="5">
        <v>163</v>
      </c>
    </row>
    <row r="170" spans="1:3">
      <c r="A170" s="5">
        <f t="shared" si="50"/>
        <v>7477972397.7425442</v>
      </c>
      <c r="B170" s="5">
        <f t="shared" si="51"/>
        <v>32.800000000000018</v>
      </c>
      <c r="C170" s="5">
        <v>164</v>
      </c>
    </row>
    <row r="171" spans="1:3">
      <c r="A171" s="5">
        <f t="shared" si="50"/>
        <v>8589934592.0000935</v>
      </c>
      <c r="B171" s="5">
        <f t="shared" si="51"/>
        <v>33.000000000000021</v>
      </c>
      <c r="C171" s="5">
        <v>165</v>
      </c>
    </row>
    <row r="172" spans="1:3">
      <c r="A172" s="5">
        <f t="shared" si="50"/>
        <v>9867243735.3626366</v>
      </c>
      <c r="B172" s="5">
        <f t="shared" si="51"/>
        <v>33.200000000000017</v>
      </c>
      <c r="C172" s="5">
        <v>166</v>
      </c>
    </row>
    <row r="173" spans="1:3">
      <c r="A173" s="5">
        <f t="shared" si="50"/>
        <v>11334486647.165861</v>
      </c>
      <c r="B173" s="5">
        <f t="shared" si="51"/>
        <v>33.40000000000002</v>
      </c>
      <c r="C173" s="5">
        <v>167</v>
      </c>
    </row>
    <row r="174" spans="1:3">
      <c r="A174" s="5">
        <f t="shared" si="50"/>
        <v>13019906166.335283</v>
      </c>
      <c r="B174" s="5">
        <f t="shared" si="51"/>
        <v>33.600000000000016</v>
      </c>
      <c r="C174" s="5">
        <v>168</v>
      </c>
    </row>
    <row r="175" spans="1:3">
      <c r="A175" s="5">
        <f t="shared" si="50"/>
        <v>14955944795.485094</v>
      </c>
      <c r="B175" s="5">
        <f t="shared" si="51"/>
        <v>33.800000000000018</v>
      </c>
      <c r="C175" s="5">
        <v>169</v>
      </c>
    </row>
    <row r="176" spans="1:3">
      <c r="A176" s="5">
        <f t="shared" si="50"/>
        <v>17179869184.000195</v>
      </c>
      <c r="B176" s="5">
        <f t="shared" si="51"/>
        <v>34.000000000000014</v>
      </c>
      <c r="C176" s="6">
        <v>170</v>
      </c>
    </row>
    <row r="177" spans="1:3">
      <c r="A177" s="5">
        <f t="shared" si="50"/>
        <v>19734487470.725281</v>
      </c>
      <c r="B177" s="5">
        <f t="shared" si="51"/>
        <v>34.200000000000017</v>
      </c>
      <c r="C177" s="5">
        <v>171</v>
      </c>
    </row>
    <row r="178" spans="1:3">
      <c r="A178" s="5">
        <f t="shared" si="50"/>
        <v>22668973294.33173</v>
      </c>
      <c r="B178" s="5">
        <f t="shared" si="51"/>
        <v>34.400000000000013</v>
      </c>
      <c r="C178" s="5">
        <v>172</v>
      </c>
    </row>
    <row r="179" spans="1:3">
      <c r="A179" s="5">
        <f t="shared" si="50"/>
        <v>26039812332.670574</v>
      </c>
      <c r="B179" s="5">
        <f t="shared" si="51"/>
        <v>34.600000000000016</v>
      </c>
      <c r="C179" s="5">
        <v>173</v>
      </c>
    </row>
    <row r="180" spans="1:3">
      <c r="A180" s="5">
        <f t="shared" si="50"/>
        <v>29911889590.970196</v>
      </c>
      <c r="B180" s="5">
        <f t="shared" si="51"/>
        <v>34.800000000000018</v>
      </c>
      <c r="C180" s="5">
        <v>174</v>
      </c>
    </row>
    <row r="181" spans="1:3">
      <c r="A181" s="5">
        <f t="shared" si="50"/>
        <v>34359738368.000397</v>
      </c>
      <c r="B181" s="5">
        <f t="shared" si="51"/>
        <v>35.000000000000021</v>
      </c>
      <c r="C181" s="5">
        <v>175</v>
      </c>
    </row>
    <row r="182" spans="1:3">
      <c r="A182" s="5">
        <f t="shared" si="50"/>
        <v>39468974941.450569</v>
      </c>
      <c r="B182" s="5">
        <f t="shared" si="51"/>
        <v>35.200000000000017</v>
      </c>
      <c r="C182" s="5">
        <v>176</v>
      </c>
    </row>
    <row r="183" spans="1:3">
      <c r="A183" s="5">
        <f t="shared" si="50"/>
        <v>45337946588.663475</v>
      </c>
      <c r="B183" s="5">
        <f t="shared" si="51"/>
        <v>35.40000000000002</v>
      </c>
      <c r="C183" s="5">
        <v>177</v>
      </c>
    </row>
    <row r="184" spans="1:3">
      <c r="A184" s="5">
        <f t="shared" si="50"/>
        <v>52079624665.341171</v>
      </c>
      <c r="B184" s="5">
        <f t="shared" si="51"/>
        <v>35.600000000000016</v>
      </c>
      <c r="C184" s="5">
        <v>178</v>
      </c>
    </row>
    <row r="185" spans="1:3">
      <c r="A185" s="5">
        <f t="shared" si="50"/>
        <v>59823779181.940414</v>
      </c>
      <c r="B185" s="5">
        <f t="shared" si="51"/>
        <v>35.800000000000018</v>
      </c>
      <c r="C185" s="5">
        <v>179</v>
      </c>
    </row>
    <row r="186" spans="1:3">
      <c r="A186" s="5">
        <f t="shared" si="50"/>
        <v>68719476736.000824</v>
      </c>
      <c r="B186" s="5">
        <f t="shared" si="51"/>
        <v>36.000000000000014</v>
      </c>
      <c r="C186" s="6">
        <v>180</v>
      </c>
    </row>
    <row r="187" spans="1:3">
      <c r="A187" s="5">
        <f t="shared" si="50"/>
        <v>78937949882.901169</v>
      </c>
      <c r="B187" s="5">
        <f t="shared" si="51"/>
        <v>36.200000000000017</v>
      </c>
      <c r="C187" s="5">
        <v>181</v>
      </c>
    </row>
    <row r="188" spans="1:3">
      <c r="A188" s="5">
        <f t="shared" si="50"/>
        <v>90675893177.326965</v>
      </c>
      <c r="B188" s="5">
        <f t="shared" si="51"/>
        <v>36.400000000000013</v>
      </c>
      <c r="C188" s="5">
        <v>182</v>
      </c>
    </row>
    <row r="189" spans="1:3">
      <c r="A189" s="5">
        <f t="shared" si="50"/>
        <v>104159249330.68239</v>
      </c>
      <c r="B189" s="5">
        <f t="shared" si="51"/>
        <v>36.600000000000016</v>
      </c>
      <c r="C189" s="5">
        <v>183</v>
      </c>
    </row>
    <row r="190" spans="1:3">
      <c r="A190" s="5">
        <f t="shared" si="50"/>
        <v>119647558363.88087</v>
      </c>
      <c r="B190" s="5">
        <f t="shared" si="51"/>
        <v>36.800000000000018</v>
      </c>
      <c r="C190" s="5">
        <v>184</v>
      </c>
    </row>
    <row r="191" spans="1:3">
      <c r="A191" s="5">
        <f t="shared" si="50"/>
        <v>137438953472.00174</v>
      </c>
      <c r="B191" s="5">
        <f t="shared" si="51"/>
        <v>37.000000000000021</v>
      </c>
      <c r="C191" s="5">
        <v>185</v>
      </c>
    </row>
    <row r="192" spans="1:3">
      <c r="A192" s="5">
        <f t="shared" si="50"/>
        <v>157875899765.80237</v>
      </c>
      <c r="B192" s="5">
        <f t="shared" si="51"/>
        <v>37.200000000000024</v>
      </c>
      <c r="C192" s="5">
        <v>186</v>
      </c>
    </row>
    <row r="193" spans="1:3">
      <c r="A193" s="5">
        <f t="shared" si="50"/>
        <v>181351786354.65399</v>
      </c>
      <c r="B193" s="5">
        <f t="shared" si="51"/>
        <v>37.40000000000002</v>
      </c>
      <c r="C193" s="5">
        <v>187</v>
      </c>
    </row>
    <row r="194" spans="1:3">
      <c r="A194" s="5">
        <f t="shared" si="50"/>
        <v>208318498661.36481</v>
      </c>
      <c r="B194" s="5">
        <f t="shared" si="51"/>
        <v>37.600000000000023</v>
      </c>
      <c r="C194" s="5">
        <v>188</v>
      </c>
    </row>
    <row r="195" spans="1:3">
      <c r="A195" s="5">
        <f t="shared" si="50"/>
        <v>239295116727.76178</v>
      </c>
      <c r="B195" s="5">
        <f t="shared" si="51"/>
        <v>37.800000000000018</v>
      </c>
      <c r="C195" s="5">
        <v>189</v>
      </c>
    </row>
    <row r="196" spans="1:3">
      <c r="A196" s="5">
        <f t="shared" si="50"/>
        <v>274877906944.00348</v>
      </c>
      <c r="B196" s="5">
        <f t="shared" si="51"/>
        <v>38.000000000000021</v>
      </c>
      <c r="C196" s="6">
        <v>190</v>
      </c>
    </row>
    <row r="197" spans="1:3">
      <c r="A197" s="5">
        <f t="shared" si="50"/>
        <v>315751799531.60492</v>
      </c>
      <c r="B197" s="5">
        <f t="shared" si="51"/>
        <v>38.200000000000017</v>
      </c>
      <c r="C197" s="5">
        <v>191</v>
      </c>
    </row>
    <row r="198" spans="1:3">
      <c r="A198" s="5">
        <f t="shared" si="50"/>
        <v>362703572709.30817</v>
      </c>
      <c r="B198" s="5">
        <f t="shared" si="51"/>
        <v>38.40000000000002</v>
      </c>
      <c r="C198" s="5">
        <v>192</v>
      </c>
    </row>
    <row r="199" spans="1:3">
      <c r="A199" s="5">
        <f t="shared" ref="A199:A262" si="52">POWER($B$1,C199)</f>
        <v>416636997322.7298</v>
      </c>
      <c r="B199" s="5">
        <f t="shared" si="51"/>
        <v>38.600000000000016</v>
      </c>
      <c r="C199" s="5">
        <v>193</v>
      </c>
    </row>
    <row r="200" spans="1:3">
      <c r="A200" s="5">
        <f t="shared" si="52"/>
        <v>478590233455.52386</v>
      </c>
      <c r="B200" s="5">
        <f t="shared" ref="B200:B263" si="53">LOG(A200,2)</f>
        <v>38.800000000000018</v>
      </c>
      <c r="C200" s="5">
        <v>194</v>
      </c>
    </row>
    <row r="201" spans="1:3">
      <c r="A201" s="5">
        <f t="shared" si="52"/>
        <v>549755813888.0072</v>
      </c>
      <c r="B201" s="5">
        <f t="shared" si="53"/>
        <v>39.000000000000021</v>
      </c>
      <c r="C201" s="5">
        <v>195</v>
      </c>
    </row>
    <row r="202" spans="1:3">
      <c r="A202" s="5">
        <f t="shared" si="52"/>
        <v>631503599063.21008</v>
      </c>
      <c r="B202" s="5">
        <f t="shared" si="53"/>
        <v>39.200000000000024</v>
      </c>
      <c r="C202" s="5">
        <v>196</v>
      </c>
    </row>
    <row r="203" spans="1:3">
      <c r="A203" s="5">
        <f t="shared" si="52"/>
        <v>725407145418.61646</v>
      </c>
      <c r="B203" s="5">
        <f t="shared" si="53"/>
        <v>39.40000000000002</v>
      </c>
      <c r="C203" s="5">
        <v>197</v>
      </c>
    </row>
    <row r="204" spans="1:3">
      <c r="A204" s="5">
        <f t="shared" si="52"/>
        <v>833273994645.45984</v>
      </c>
      <c r="B204" s="5">
        <f t="shared" si="53"/>
        <v>39.600000000000023</v>
      </c>
      <c r="C204" s="5">
        <v>198</v>
      </c>
    </row>
    <row r="205" spans="1:3">
      <c r="A205" s="5">
        <f t="shared" si="52"/>
        <v>957180466911.04785</v>
      </c>
      <c r="B205" s="5">
        <f t="shared" si="53"/>
        <v>39.800000000000018</v>
      </c>
      <c r="C205" s="5">
        <v>199</v>
      </c>
    </row>
    <row r="206" spans="1:3">
      <c r="A206" s="5">
        <f t="shared" si="52"/>
        <v>1099511627776.0146</v>
      </c>
      <c r="B206" s="5">
        <f t="shared" si="53"/>
        <v>40.000000000000021</v>
      </c>
      <c r="C206" s="6">
        <v>200</v>
      </c>
    </row>
    <row r="207" spans="1:3">
      <c r="A207" s="5">
        <f t="shared" si="52"/>
        <v>1263007198126.4204</v>
      </c>
      <c r="B207" s="5">
        <f t="shared" si="53"/>
        <v>40.200000000000017</v>
      </c>
      <c r="C207" s="5">
        <v>201</v>
      </c>
    </row>
    <row r="208" spans="1:3">
      <c r="A208" s="5">
        <f t="shared" si="52"/>
        <v>1450814290837.2336</v>
      </c>
      <c r="B208" s="5">
        <f t="shared" si="53"/>
        <v>40.40000000000002</v>
      </c>
      <c r="C208" s="5">
        <v>202</v>
      </c>
    </row>
    <row r="209" spans="1:3">
      <c r="A209" s="5">
        <f t="shared" si="52"/>
        <v>1666547989290.9199</v>
      </c>
      <c r="B209" s="5">
        <f t="shared" si="53"/>
        <v>40.600000000000023</v>
      </c>
      <c r="C209" s="5">
        <v>203</v>
      </c>
    </row>
    <row r="210" spans="1:3">
      <c r="A210" s="5">
        <f t="shared" si="52"/>
        <v>1914360933822.0964</v>
      </c>
      <c r="B210" s="5">
        <f t="shared" si="53"/>
        <v>40.800000000000018</v>
      </c>
      <c r="C210" s="5">
        <v>204</v>
      </c>
    </row>
    <row r="211" spans="1:3">
      <c r="A211" s="5">
        <f t="shared" si="52"/>
        <v>2199023255552.0303</v>
      </c>
      <c r="B211" s="5">
        <f t="shared" si="53"/>
        <v>41.000000000000021</v>
      </c>
      <c r="C211" s="5">
        <v>205</v>
      </c>
    </row>
    <row r="212" spans="1:3">
      <c r="A212" s="5">
        <f t="shared" si="52"/>
        <v>2526014396252.8413</v>
      </c>
      <c r="B212" s="5">
        <f t="shared" si="53"/>
        <v>41.200000000000024</v>
      </c>
      <c r="C212" s="5">
        <v>206</v>
      </c>
    </row>
    <row r="213" spans="1:3">
      <c r="A213" s="5">
        <f t="shared" si="52"/>
        <v>2901628581674.4678</v>
      </c>
      <c r="B213" s="5">
        <f t="shared" si="53"/>
        <v>41.40000000000002</v>
      </c>
      <c r="C213" s="5">
        <v>207</v>
      </c>
    </row>
    <row r="214" spans="1:3">
      <c r="A214" s="5">
        <f t="shared" si="52"/>
        <v>3333095978581.8413</v>
      </c>
      <c r="B214" s="5">
        <f t="shared" si="53"/>
        <v>41.600000000000023</v>
      </c>
      <c r="C214" s="5">
        <v>208</v>
      </c>
    </row>
    <row r="215" spans="1:3">
      <c r="A215" s="5">
        <f t="shared" si="52"/>
        <v>3828721867644.1943</v>
      </c>
      <c r="B215" s="5">
        <f t="shared" si="53"/>
        <v>41.800000000000018</v>
      </c>
      <c r="C215" s="5">
        <v>209</v>
      </c>
    </row>
    <row r="216" spans="1:3">
      <c r="A216" s="5">
        <f t="shared" si="52"/>
        <v>4398046511104.0615</v>
      </c>
      <c r="B216" s="5">
        <f t="shared" si="53"/>
        <v>42.000000000000021</v>
      </c>
      <c r="C216" s="6">
        <v>210</v>
      </c>
    </row>
    <row r="217" spans="1:3">
      <c r="A217" s="5">
        <f t="shared" si="52"/>
        <v>5052028792505.6846</v>
      </c>
      <c r="B217" s="5">
        <f t="shared" si="53"/>
        <v>42.200000000000017</v>
      </c>
      <c r="C217" s="5">
        <v>211</v>
      </c>
    </row>
    <row r="218" spans="1:3">
      <c r="A218" s="5">
        <f t="shared" si="52"/>
        <v>5803257163348.9385</v>
      </c>
      <c r="B218" s="5">
        <f t="shared" si="53"/>
        <v>42.40000000000002</v>
      </c>
      <c r="C218" s="5">
        <v>212</v>
      </c>
    </row>
    <row r="219" spans="1:3">
      <c r="A219" s="5">
        <f t="shared" si="52"/>
        <v>6666191957163.6846</v>
      </c>
      <c r="B219" s="5">
        <f t="shared" si="53"/>
        <v>42.600000000000023</v>
      </c>
      <c r="C219" s="5">
        <v>213</v>
      </c>
    </row>
    <row r="220" spans="1:3">
      <c r="A220" s="5">
        <f t="shared" si="52"/>
        <v>7657443735288.3906</v>
      </c>
      <c r="B220" s="5">
        <f t="shared" si="53"/>
        <v>42.800000000000026</v>
      </c>
      <c r="C220" s="5">
        <v>214</v>
      </c>
    </row>
    <row r="221" spans="1:3">
      <c r="A221" s="5">
        <f t="shared" si="52"/>
        <v>8796093022208.127</v>
      </c>
      <c r="B221" s="5">
        <f t="shared" si="53"/>
        <v>43.000000000000021</v>
      </c>
      <c r="C221" s="5">
        <v>215</v>
      </c>
    </row>
    <row r="222" spans="1:3">
      <c r="A222" s="5">
        <f t="shared" si="52"/>
        <v>10104057585011.373</v>
      </c>
      <c r="B222" s="5">
        <f t="shared" si="53"/>
        <v>43.200000000000024</v>
      </c>
      <c r="C222" s="5">
        <v>216</v>
      </c>
    </row>
    <row r="223" spans="1:3">
      <c r="A223" s="5">
        <f t="shared" si="52"/>
        <v>11606514326697.883</v>
      </c>
      <c r="B223" s="5">
        <f t="shared" si="53"/>
        <v>43.400000000000027</v>
      </c>
      <c r="C223" s="5">
        <v>217</v>
      </c>
    </row>
    <row r="224" spans="1:3">
      <c r="A224" s="5">
        <f t="shared" si="52"/>
        <v>13332383914327.375</v>
      </c>
      <c r="B224" s="5">
        <f t="shared" si="53"/>
        <v>43.600000000000023</v>
      </c>
      <c r="C224" s="5">
        <v>218</v>
      </c>
    </row>
    <row r="225" spans="1:3">
      <c r="A225" s="5">
        <f t="shared" si="52"/>
        <v>15314887470576.785</v>
      </c>
      <c r="B225" s="5">
        <f t="shared" si="53"/>
        <v>43.800000000000026</v>
      </c>
      <c r="C225" s="5">
        <v>219</v>
      </c>
    </row>
    <row r="226" spans="1:3">
      <c r="A226" s="5">
        <f t="shared" si="52"/>
        <v>17592186044416.258</v>
      </c>
      <c r="B226" s="5">
        <f t="shared" si="53"/>
        <v>44.000000000000021</v>
      </c>
      <c r="C226" s="6">
        <v>220</v>
      </c>
    </row>
    <row r="227" spans="1:3">
      <c r="A227" s="5">
        <f t="shared" si="52"/>
        <v>20208115170022.754</v>
      </c>
      <c r="B227" s="5">
        <f t="shared" si="53"/>
        <v>44.200000000000024</v>
      </c>
      <c r="C227" s="5">
        <v>221</v>
      </c>
    </row>
    <row r="228" spans="1:3">
      <c r="A228" s="5">
        <f t="shared" si="52"/>
        <v>23213028653395.766</v>
      </c>
      <c r="B228" s="5">
        <f t="shared" si="53"/>
        <v>44.40000000000002</v>
      </c>
      <c r="C228" s="5">
        <v>222</v>
      </c>
    </row>
    <row r="229" spans="1:3">
      <c r="A229" s="5">
        <f t="shared" si="52"/>
        <v>26664767828654.762</v>
      </c>
      <c r="B229" s="5">
        <f t="shared" si="53"/>
        <v>44.600000000000023</v>
      </c>
      <c r="C229" s="5">
        <v>223</v>
      </c>
    </row>
    <row r="230" spans="1:3">
      <c r="A230" s="5">
        <f t="shared" si="52"/>
        <v>30629774941153.586</v>
      </c>
      <c r="B230" s="5">
        <f t="shared" si="53"/>
        <v>44.800000000000026</v>
      </c>
      <c r="C230" s="5">
        <v>224</v>
      </c>
    </row>
    <row r="231" spans="1:3">
      <c r="A231" s="5">
        <f t="shared" si="52"/>
        <v>35184372088832.539</v>
      </c>
      <c r="B231" s="5">
        <f t="shared" si="53"/>
        <v>45.000000000000028</v>
      </c>
      <c r="C231" s="5">
        <v>225</v>
      </c>
    </row>
    <row r="232" spans="1:3">
      <c r="A232" s="5">
        <f t="shared" si="52"/>
        <v>40416230340045.523</v>
      </c>
      <c r="B232" s="5">
        <f t="shared" si="53"/>
        <v>45.200000000000024</v>
      </c>
      <c r="C232" s="5">
        <v>226</v>
      </c>
    </row>
    <row r="233" spans="1:3">
      <c r="A233" s="5">
        <f t="shared" si="52"/>
        <v>46426057306791.555</v>
      </c>
      <c r="B233" s="5">
        <f t="shared" si="53"/>
        <v>45.400000000000027</v>
      </c>
      <c r="C233" s="5">
        <v>227</v>
      </c>
    </row>
    <row r="234" spans="1:3">
      <c r="A234" s="5">
        <f t="shared" si="52"/>
        <v>53329535657309.531</v>
      </c>
      <c r="B234" s="5">
        <f t="shared" si="53"/>
        <v>45.600000000000023</v>
      </c>
      <c r="C234" s="5">
        <v>228</v>
      </c>
    </row>
    <row r="235" spans="1:3">
      <c r="A235" s="5">
        <f t="shared" si="52"/>
        <v>61259549882307.187</v>
      </c>
      <c r="B235" s="5">
        <f t="shared" si="53"/>
        <v>45.800000000000026</v>
      </c>
      <c r="C235" s="5">
        <v>229</v>
      </c>
    </row>
    <row r="236" spans="1:3">
      <c r="A236" s="5">
        <f t="shared" si="52"/>
        <v>70368744177665.078</v>
      </c>
      <c r="B236" s="5">
        <f t="shared" si="53"/>
        <v>46.000000000000021</v>
      </c>
      <c r="C236" s="6">
        <v>230</v>
      </c>
    </row>
    <row r="237" spans="1:3">
      <c r="A237" s="5">
        <f t="shared" si="52"/>
        <v>80832460680091.078</v>
      </c>
      <c r="B237" s="5">
        <f t="shared" si="53"/>
        <v>46.200000000000024</v>
      </c>
      <c r="C237" s="5">
        <v>231</v>
      </c>
    </row>
    <row r="238" spans="1:3">
      <c r="A238" s="5">
        <f t="shared" si="52"/>
        <v>92852114613583.141</v>
      </c>
      <c r="B238" s="5">
        <f t="shared" si="53"/>
        <v>46.400000000000027</v>
      </c>
      <c r="C238" s="5">
        <v>232</v>
      </c>
    </row>
    <row r="239" spans="1:3">
      <c r="A239" s="5">
        <f t="shared" si="52"/>
        <v>106659071314619.12</v>
      </c>
      <c r="B239" s="5">
        <f t="shared" si="53"/>
        <v>46.600000000000023</v>
      </c>
      <c r="C239" s="5">
        <v>233</v>
      </c>
    </row>
    <row r="240" spans="1:3">
      <c r="A240" s="5">
        <f t="shared" si="52"/>
        <v>122519099764614.42</v>
      </c>
      <c r="B240" s="5">
        <f t="shared" si="53"/>
        <v>46.800000000000026</v>
      </c>
      <c r="C240" s="5">
        <v>234</v>
      </c>
    </row>
    <row r="241" spans="1:3">
      <c r="A241" s="5">
        <f t="shared" si="52"/>
        <v>140737488355330.22</v>
      </c>
      <c r="B241" s="5">
        <f t="shared" si="53"/>
        <v>47.000000000000028</v>
      </c>
      <c r="C241" s="5">
        <v>235</v>
      </c>
    </row>
    <row r="242" spans="1:3">
      <c r="A242" s="5">
        <f t="shared" si="52"/>
        <v>161664921360182.22</v>
      </c>
      <c r="B242" s="5">
        <f t="shared" si="53"/>
        <v>47.200000000000031</v>
      </c>
      <c r="C242" s="5">
        <v>236</v>
      </c>
    </row>
    <row r="243" spans="1:3">
      <c r="A243" s="5">
        <f t="shared" si="52"/>
        <v>185704229227166.31</v>
      </c>
      <c r="B243" s="5">
        <f t="shared" si="53"/>
        <v>47.40000000000002</v>
      </c>
      <c r="C243" s="5">
        <v>237</v>
      </c>
    </row>
    <row r="244" spans="1:3">
      <c r="A244" s="5">
        <f t="shared" si="52"/>
        <v>213318142629238.28</v>
      </c>
      <c r="B244" s="5">
        <f t="shared" si="53"/>
        <v>47.600000000000023</v>
      </c>
      <c r="C244" s="5">
        <v>238</v>
      </c>
    </row>
    <row r="245" spans="1:3">
      <c r="A245" s="5">
        <f t="shared" si="52"/>
        <v>245038199529228.87</v>
      </c>
      <c r="B245" s="5">
        <f t="shared" si="53"/>
        <v>47.800000000000026</v>
      </c>
      <c r="C245" s="5">
        <v>239</v>
      </c>
    </row>
    <row r="246" spans="1:3">
      <c r="A246" s="5">
        <f t="shared" si="52"/>
        <v>281474976710660.56</v>
      </c>
      <c r="B246" s="5">
        <f t="shared" si="53"/>
        <v>48.000000000000028</v>
      </c>
      <c r="C246" s="6">
        <v>240</v>
      </c>
    </row>
    <row r="247" spans="1:3">
      <c r="A247" s="5">
        <f t="shared" si="52"/>
        <v>323329842720364.5</v>
      </c>
      <c r="B247" s="5">
        <f t="shared" si="53"/>
        <v>48.200000000000017</v>
      </c>
      <c r="C247" s="5">
        <v>241</v>
      </c>
    </row>
    <row r="248" spans="1:3">
      <c r="A248" s="5">
        <f t="shared" si="52"/>
        <v>371408458454332.81</v>
      </c>
      <c r="B248" s="5">
        <f t="shared" si="53"/>
        <v>48.40000000000002</v>
      </c>
      <c r="C248" s="5">
        <v>242</v>
      </c>
    </row>
    <row r="249" spans="1:3">
      <c r="A249" s="5">
        <f t="shared" si="52"/>
        <v>426636285258476.75</v>
      </c>
      <c r="B249" s="5">
        <f t="shared" si="53"/>
        <v>48.600000000000023</v>
      </c>
      <c r="C249" s="5">
        <v>243</v>
      </c>
    </row>
    <row r="250" spans="1:3">
      <c r="A250" s="5">
        <f t="shared" si="52"/>
        <v>490076399058458.06</v>
      </c>
      <c r="B250" s="5">
        <f t="shared" si="53"/>
        <v>48.800000000000026</v>
      </c>
      <c r="C250" s="5">
        <v>244</v>
      </c>
    </row>
    <row r="251" spans="1:3">
      <c r="A251" s="5">
        <f t="shared" si="52"/>
        <v>562949953421321.12</v>
      </c>
      <c r="B251" s="5">
        <f t="shared" si="53"/>
        <v>49.000000000000021</v>
      </c>
      <c r="C251" s="5">
        <v>245</v>
      </c>
    </row>
    <row r="252" spans="1:3">
      <c r="A252" s="5">
        <f t="shared" si="52"/>
        <v>646659685440729.12</v>
      </c>
      <c r="B252" s="5">
        <f t="shared" si="53"/>
        <v>49.200000000000024</v>
      </c>
      <c r="C252" s="5">
        <v>246</v>
      </c>
    </row>
    <row r="253" spans="1:3">
      <c r="A253" s="5">
        <f t="shared" si="52"/>
        <v>742816916908666</v>
      </c>
      <c r="B253" s="5">
        <f t="shared" si="53"/>
        <v>49.400000000000027</v>
      </c>
      <c r="C253" s="5">
        <v>247</v>
      </c>
    </row>
    <row r="254" spans="1:3">
      <c r="A254" s="5">
        <f t="shared" si="52"/>
        <v>853272570516953.75</v>
      </c>
      <c r="B254" s="5">
        <f t="shared" si="53"/>
        <v>49.60000000000003</v>
      </c>
      <c r="C254" s="5">
        <v>248</v>
      </c>
    </row>
    <row r="255" spans="1:3">
      <c r="A255" s="5">
        <f t="shared" si="52"/>
        <v>980152798116916.62</v>
      </c>
      <c r="B255" s="5">
        <f t="shared" si="53"/>
        <v>49.800000000000033</v>
      </c>
      <c r="C255" s="5">
        <v>249</v>
      </c>
    </row>
    <row r="256" spans="1:3">
      <c r="A256" s="5">
        <f t="shared" si="52"/>
        <v>1125899906842642.8</v>
      </c>
      <c r="B256" s="5">
        <f t="shared" si="53"/>
        <v>50.000000000000021</v>
      </c>
      <c r="C256" s="6">
        <v>250</v>
      </c>
    </row>
    <row r="257" spans="1:3">
      <c r="A257" s="5">
        <f t="shared" si="52"/>
        <v>1293319370881458.7</v>
      </c>
      <c r="B257" s="5">
        <f t="shared" si="53"/>
        <v>50.200000000000024</v>
      </c>
      <c r="C257" s="5">
        <v>251</v>
      </c>
    </row>
    <row r="258" spans="1:3">
      <c r="A258" s="5">
        <f t="shared" si="52"/>
        <v>1485633833817332</v>
      </c>
      <c r="B258" s="5">
        <f t="shared" si="53"/>
        <v>50.400000000000027</v>
      </c>
      <c r="C258" s="5">
        <v>252</v>
      </c>
    </row>
    <row r="259" spans="1:3">
      <c r="A259" s="5">
        <f t="shared" si="52"/>
        <v>1706545141033907.7</v>
      </c>
      <c r="B259" s="5">
        <f t="shared" si="53"/>
        <v>50.600000000000023</v>
      </c>
      <c r="C259" s="5">
        <v>253</v>
      </c>
    </row>
    <row r="260" spans="1:3">
      <c r="A260" s="5">
        <f t="shared" si="52"/>
        <v>1960305596233833.2</v>
      </c>
      <c r="B260" s="5">
        <f t="shared" si="53"/>
        <v>50.800000000000026</v>
      </c>
      <c r="C260" s="5">
        <v>254</v>
      </c>
    </row>
    <row r="261" spans="1:3">
      <c r="A261" s="5">
        <f t="shared" si="52"/>
        <v>2251799813685286.5</v>
      </c>
      <c r="B261" s="5">
        <f t="shared" si="53"/>
        <v>51.000000000000028</v>
      </c>
      <c r="C261" s="5">
        <v>255</v>
      </c>
    </row>
    <row r="262" spans="1:3">
      <c r="A262" s="5">
        <f t="shared" si="52"/>
        <v>2586638741762918.5</v>
      </c>
      <c r="B262" s="5">
        <f t="shared" si="53"/>
        <v>51.200000000000031</v>
      </c>
      <c r="C262" s="5">
        <v>256</v>
      </c>
    </row>
    <row r="263" spans="1:3">
      <c r="A263" s="5">
        <f t="shared" ref="A263:A326" si="54">POWER($B$1,C263)</f>
        <v>2971267667634665</v>
      </c>
      <c r="B263" s="5">
        <f t="shared" si="53"/>
        <v>51.400000000000034</v>
      </c>
      <c r="C263" s="5">
        <v>257</v>
      </c>
    </row>
    <row r="264" spans="1:3">
      <c r="A264" s="5">
        <f t="shared" si="54"/>
        <v>3413090282067817</v>
      </c>
      <c r="B264" s="5">
        <f t="shared" ref="B264:B327" si="55">LOG(A264,2)</f>
        <v>51.600000000000023</v>
      </c>
      <c r="C264" s="5">
        <v>258</v>
      </c>
    </row>
    <row r="265" spans="1:3">
      <c r="A265" s="5">
        <f t="shared" si="54"/>
        <v>3920611192467668</v>
      </c>
      <c r="B265" s="5">
        <f t="shared" si="55"/>
        <v>51.800000000000026</v>
      </c>
      <c r="C265" s="5">
        <v>259</v>
      </c>
    </row>
    <row r="266" spans="1:3">
      <c r="A266" s="5">
        <f t="shared" si="54"/>
        <v>4503599627370574</v>
      </c>
      <c r="B266" s="5">
        <f t="shared" si="55"/>
        <v>52.000000000000028</v>
      </c>
      <c r="C266" s="6">
        <v>260</v>
      </c>
    </row>
    <row r="267" spans="1:3">
      <c r="A267" s="5">
        <f t="shared" si="54"/>
        <v>5173277483525838</v>
      </c>
      <c r="B267" s="5">
        <f t="shared" si="55"/>
        <v>52.200000000000031</v>
      </c>
      <c r="C267" s="5">
        <v>261</v>
      </c>
    </row>
    <row r="268" spans="1:3">
      <c r="A268" s="5">
        <f t="shared" si="54"/>
        <v>5942535335269331</v>
      </c>
      <c r="B268" s="5">
        <f t="shared" si="55"/>
        <v>52.400000000000027</v>
      </c>
      <c r="C268" s="5">
        <v>262</v>
      </c>
    </row>
    <row r="269" spans="1:3">
      <c r="A269" s="5">
        <f t="shared" si="54"/>
        <v>6826180564135636</v>
      </c>
      <c r="B269" s="5">
        <f t="shared" si="55"/>
        <v>52.60000000000003</v>
      </c>
      <c r="C269" s="5">
        <v>263</v>
      </c>
    </row>
    <row r="270" spans="1:3">
      <c r="A270" s="5">
        <f t="shared" si="54"/>
        <v>7841222384935338</v>
      </c>
      <c r="B270" s="5">
        <f t="shared" si="55"/>
        <v>52.800000000000026</v>
      </c>
      <c r="C270" s="5">
        <v>264</v>
      </c>
    </row>
    <row r="271" spans="1:3">
      <c r="A271" s="5">
        <f t="shared" si="54"/>
        <v>9007199254741152</v>
      </c>
      <c r="B271" s="5">
        <f t="shared" si="55"/>
        <v>53.000000000000028</v>
      </c>
      <c r="C271" s="5">
        <v>265</v>
      </c>
    </row>
    <row r="272" spans="1:3">
      <c r="A272" s="5">
        <f t="shared" si="54"/>
        <v>1.034655496705168E+16</v>
      </c>
      <c r="B272" s="5">
        <f t="shared" si="55"/>
        <v>53.200000000000024</v>
      </c>
      <c r="C272" s="5">
        <v>266</v>
      </c>
    </row>
    <row r="273" spans="1:3">
      <c r="A273" s="5">
        <f t="shared" si="54"/>
        <v>1.1885070670538668E+16</v>
      </c>
      <c r="B273" s="5">
        <f t="shared" si="55"/>
        <v>53.400000000000027</v>
      </c>
      <c r="C273" s="5">
        <v>267</v>
      </c>
    </row>
    <row r="274" spans="1:3">
      <c r="A274" s="5">
        <f t="shared" si="54"/>
        <v>1.3652361128271278E+16</v>
      </c>
      <c r="B274" s="5">
        <f t="shared" si="55"/>
        <v>53.60000000000003</v>
      </c>
      <c r="C274" s="5">
        <v>268</v>
      </c>
    </row>
    <row r="275" spans="1:3">
      <c r="A275" s="5">
        <f t="shared" si="54"/>
        <v>1.5682444769870682E+16</v>
      </c>
      <c r="B275" s="5">
        <f t="shared" si="55"/>
        <v>53.800000000000033</v>
      </c>
      <c r="C275" s="5">
        <v>269</v>
      </c>
    </row>
    <row r="276" spans="1:3">
      <c r="A276" s="5">
        <f t="shared" si="54"/>
        <v>1.8014398509482304E+16</v>
      </c>
      <c r="B276" s="5">
        <f t="shared" si="55"/>
        <v>54.000000000000021</v>
      </c>
      <c r="C276" s="6">
        <v>270</v>
      </c>
    </row>
    <row r="277" spans="1:3">
      <c r="A277" s="5">
        <f t="shared" si="54"/>
        <v>2.0693109934103368E+16</v>
      </c>
      <c r="B277" s="5">
        <f t="shared" si="55"/>
        <v>54.200000000000024</v>
      </c>
      <c r="C277" s="5">
        <v>271</v>
      </c>
    </row>
    <row r="278" spans="1:3">
      <c r="A278" s="5">
        <f t="shared" si="54"/>
        <v>2.3770141341077344E+16</v>
      </c>
      <c r="B278" s="5">
        <f t="shared" si="55"/>
        <v>54.400000000000027</v>
      </c>
      <c r="C278" s="5">
        <v>272</v>
      </c>
    </row>
    <row r="279" spans="1:3">
      <c r="A279" s="5">
        <f t="shared" si="54"/>
        <v>2.7304722256542564E+16</v>
      </c>
      <c r="B279" s="5">
        <f t="shared" si="55"/>
        <v>54.60000000000003</v>
      </c>
      <c r="C279" s="5">
        <v>273</v>
      </c>
    </row>
    <row r="280" spans="1:3">
      <c r="A280" s="5">
        <f t="shared" si="54"/>
        <v>3.1364889539741372E+16</v>
      </c>
      <c r="B280" s="5">
        <f t="shared" si="55"/>
        <v>54.800000000000026</v>
      </c>
      <c r="C280" s="5">
        <v>274</v>
      </c>
    </row>
    <row r="281" spans="1:3">
      <c r="A281" s="5">
        <f t="shared" si="54"/>
        <v>3.6028797018964632E+16</v>
      </c>
      <c r="B281" s="5">
        <f t="shared" si="55"/>
        <v>55.000000000000028</v>
      </c>
      <c r="C281" s="5">
        <v>275</v>
      </c>
    </row>
    <row r="282" spans="1:3">
      <c r="A282" s="5">
        <f t="shared" si="54"/>
        <v>4.1386219868206752E+16</v>
      </c>
      <c r="B282" s="5">
        <f t="shared" si="55"/>
        <v>55.200000000000031</v>
      </c>
      <c r="C282" s="5">
        <v>276</v>
      </c>
    </row>
    <row r="283" spans="1:3">
      <c r="A283" s="5">
        <f t="shared" si="54"/>
        <v>4.7540282682154696E+16</v>
      </c>
      <c r="B283" s="5">
        <f t="shared" si="55"/>
        <v>55.400000000000034</v>
      </c>
      <c r="C283" s="5">
        <v>277</v>
      </c>
    </row>
    <row r="284" spans="1:3">
      <c r="A284" s="5">
        <f t="shared" si="54"/>
        <v>5.4609444513085136E+16</v>
      </c>
      <c r="B284" s="5">
        <f t="shared" si="55"/>
        <v>55.600000000000023</v>
      </c>
      <c r="C284" s="5">
        <v>278</v>
      </c>
    </row>
    <row r="285" spans="1:3">
      <c r="A285" s="5">
        <f t="shared" si="54"/>
        <v>6.2729779079482768E+16</v>
      </c>
      <c r="B285" s="5">
        <f t="shared" si="55"/>
        <v>55.800000000000026</v>
      </c>
      <c r="C285" s="5">
        <v>279</v>
      </c>
    </row>
    <row r="286" spans="1:3">
      <c r="A286" s="5">
        <f t="shared" si="54"/>
        <v>7.205759403792928E+16</v>
      </c>
      <c r="B286" s="5">
        <f t="shared" si="55"/>
        <v>56.000000000000028</v>
      </c>
      <c r="C286" s="6">
        <v>280</v>
      </c>
    </row>
    <row r="287" spans="1:3">
      <c r="A287" s="5">
        <f t="shared" si="54"/>
        <v>8.2772439736413536E+16</v>
      </c>
      <c r="B287" s="5">
        <f t="shared" si="55"/>
        <v>56.200000000000031</v>
      </c>
      <c r="C287" s="5">
        <v>281</v>
      </c>
    </row>
    <row r="288" spans="1:3">
      <c r="A288" s="5">
        <f t="shared" si="54"/>
        <v>9.5080565364309424E+16</v>
      </c>
      <c r="B288" s="5">
        <f t="shared" si="55"/>
        <v>56.400000000000027</v>
      </c>
      <c r="C288" s="5">
        <v>282</v>
      </c>
    </row>
    <row r="289" spans="1:3">
      <c r="A289" s="5">
        <f t="shared" si="54"/>
        <v>1.092188890261703E+17</v>
      </c>
      <c r="B289" s="5">
        <f t="shared" si="55"/>
        <v>56.60000000000003</v>
      </c>
      <c r="C289" s="5">
        <v>283</v>
      </c>
    </row>
    <row r="290" spans="1:3">
      <c r="A290" s="5">
        <f t="shared" si="54"/>
        <v>1.2545955815896558E+17</v>
      </c>
      <c r="B290" s="5">
        <f t="shared" si="55"/>
        <v>56.800000000000033</v>
      </c>
      <c r="C290" s="5">
        <v>284</v>
      </c>
    </row>
    <row r="291" spans="1:3">
      <c r="A291" s="5">
        <f t="shared" si="54"/>
        <v>1.4411518807585862E+17</v>
      </c>
      <c r="B291" s="5">
        <f t="shared" si="55"/>
        <v>57.000000000000036</v>
      </c>
      <c r="C291" s="5">
        <v>285</v>
      </c>
    </row>
    <row r="292" spans="1:3">
      <c r="A292" s="5">
        <f t="shared" si="54"/>
        <v>1.6554487947282707E+17</v>
      </c>
      <c r="B292" s="5">
        <f t="shared" si="55"/>
        <v>57.200000000000024</v>
      </c>
      <c r="C292" s="5">
        <v>286</v>
      </c>
    </row>
    <row r="293" spans="1:3">
      <c r="A293" s="5">
        <f t="shared" si="54"/>
        <v>1.9016113072861894E+17</v>
      </c>
      <c r="B293" s="5">
        <f t="shared" si="55"/>
        <v>57.400000000000027</v>
      </c>
      <c r="C293" s="5">
        <v>287</v>
      </c>
    </row>
    <row r="294" spans="1:3">
      <c r="A294" s="5">
        <f t="shared" si="54"/>
        <v>2.1843777805234074E+17</v>
      </c>
      <c r="B294" s="5">
        <f t="shared" si="55"/>
        <v>57.60000000000003</v>
      </c>
      <c r="C294" s="5">
        <v>288</v>
      </c>
    </row>
    <row r="295" spans="1:3">
      <c r="A295" s="5">
        <f t="shared" si="54"/>
        <v>2.5091911631793126E+17</v>
      </c>
      <c r="B295" s="5">
        <f t="shared" si="55"/>
        <v>57.800000000000033</v>
      </c>
      <c r="C295" s="5">
        <v>289</v>
      </c>
    </row>
    <row r="296" spans="1:3">
      <c r="A296" s="5">
        <f t="shared" si="54"/>
        <v>2.8823037615171731E+17</v>
      </c>
      <c r="B296" s="5">
        <f t="shared" si="55"/>
        <v>58.000000000000036</v>
      </c>
      <c r="C296" s="6">
        <v>290</v>
      </c>
    </row>
    <row r="297" spans="1:3">
      <c r="A297" s="5">
        <f t="shared" si="54"/>
        <v>3.310897589456544E+17</v>
      </c>
      <c r="B297" s="5">
        <f t="shared" si="55"/>
        <v>58.200000000000024</v>
      </c>
      <c r="C297" s="5">
        <v>291</v>
      </c>
    </row>
    <row r="298" spans="1:3">
      <c r="A298" s="5">
        <f t="shared" si="54"/>
        <v>3.8032226145723802E+17</v>
      </c>
      <c r="B298" s="5">
        <f t="shared" si="55"/>
        <v>58.400000000000027</v>
      </c>
      <c r="C298" s="5">
        <v>292</v>
      </c>
    </row>
    <row r="299" spans="1:3">
      <c r="A299" s="5">
        <f t="shared" si="54"/>
        <v>4.3687555610468154E+17</v>
      </c>
      <c r="B299" s="5">
        <f t="shared" si="55"/>
        <v>58.60000000000003</v>
      </c>
      <c r="C299" s="5">
        <v>293</v>
      </c>
    </row>
    <row r="300" spans="1:3">
      <c r="A300" s="5">
        <f t="shared" si="54"/>
        <v>5.0183823263586259E+17</v>
      </c>
      <c r="B300" s="5">
        <f t="shared" si="55"/>
        <v>58.800000000000033</v>
      </c>
      <c r="C300" s="5">
        <v>294</v>
      </c>
    </row>
    <row r="301" spans="1:3">
      <c r="A301" s="5">
        <f t="shared" si="54"/>
        <v>5.7646075230343488E+17</v>
      </c>
      <c r="B301" s="5">
        <f t="shared" si="55"/>
        <v>59.000000000000028</v>
      </c>
      <c r="C301" s="5">
        <v>295</v>
      </c>
    </row>
    <row r="302" spans="1:3">
      <c r="A302" s="5">
        <f t="shared" si="54"/>
        <v>6.6217951789130893E+17</v>
      </c>
      <c r="B302" s="5">
        <f t="shared" si="55"/>
        <v>59.200000000000031</v>
      </c>
      <c r="C302" s="5">
        <v>296</v>
      </c>
    </row>
    <row r="303" spans="1:3">
      <c r="A303" s="5">
        <f t="shared" si="54"/>
        <v>7.6064452291447629E+17</v>
      </c>
      <c r="B303" s="5">
        <f t="shared" si="55"/>
        <v>59.400000000000034</v>
      </c>
      <c r="C303" s="5">
        <v>297</v>
      </c>
    </row>
    <row r="304" spans="1:3">
      <c r="A304" s="5">
        <f t="shared" si="54"/>
        <v>8.7375111220936346E+17</v>
      </c>
      <c r="B304" s="5">
        <f t="shared" si="55"/>
        <v>59.600000000000037</v>
      </c>
      <c r="C304" s="5">
        <v>298</v>
      </c>
    </row>
    <row r="305" spans="1:3">
      <c r="A305" s="5">
        <f t="shared" si="54"/>
        <v>1.0036764652717257E+18</v>
      </c>
      <c r="B305" s="5">
        <f t="shared" si="55"/>
        <v>59.800000000000026</v>
      </c>
      <c r="C305" s="5">
        <v>299</v>
      </c>
    </row>
    <row r="306" spans="1:3">
      <c r="A306" s="5">
        <f t="shared" si="54"/>
        <v>1.15292150460687E+18</v>
      </c>
      <c r="B306" s="5">
        <f t="shared" si="55"/>
        <v>60.000000000000028</v>
      </c>
      <c r="C306" s="6">
        <v>300</v>
      </c>
    </row>
    <row r="307" spans="1:3">
      <c r="A307" s="5">
        <f t="shared" si="54"/>
        <v>1.3243590357826181E+18</v>
      </c>
      <c r="B307" s="5">
        <f t="shared" si="55"/>
        <v>60.200000000000031</v>
      </c>
      <c r="C307" s="5">
        <v>301</v>
      </c>
    </row>
    <row r="308" spans="1:3">
      <c r="A308" s="5">
        <f t="shared" si="54"/>
        <v>1.5212890458289531E+18</v>
      </c>
      <c r="B308" s="5">
        <f t="shared" si="55"/>
        <v>60.400000000000034</v>
      </c>
      <c r="C308" s="5">
        <v>302</v>
      </c>
    </row>
    <row r="309" spans="1:3">
      <c r="A309" s="5">
        <f t="shared" si="54"/>
        <v>1.7475022244187272E+18</v>
      </c>
      <c r="B309" s="5">
        <f t="shared" si="55"/>
        <v>60.60000000000003</v>
      </c>
      <c r="C309" s="5">
        <v>303</v>
      </c>
    </row>
    <row r="310" spans="1:3">
      <c r="A310" s="5">
        <f t="shared" si="54"/>
        <v>2.0073529305434519E+18</v>
      </c>
      <c r="B310" s="5">
        <f t="shared" si="55"/>
        <v>60.800000000000033</v>
      </c>
      <c r="C310" s="5">
        <v>304</v>
      </c>
    </row>
    <row r="311" spans="1:3">
      <c r="A311" s="5">
        <f t="shared" si="54"/>
        <v>2.3058430092137411E+18</v>
      </c>
      <c r="B311" s="5">
        <f t="shared" si="55"/>
        <v>61.000000000000036</v>
      </c>
      <c r="C311" s="5">
        <v>305</v>
      </c>
    </row>
    <row r="312" spans="1:3">
      <c r="A312" s="5">
        <f t="shared" si="54"/>
        <v>2.6487180715652372E+18</v>
      </c>
      <c r="B312" s="5">
        <f t="shared" si="55"/>
        <v>61.200000000000038</v>
      </c>
      <c r="C312" s="5">
        <v>306</v>
      </c>
    </row>
    <row r="313" spans="1:3">
      <c r="A313" s="5">
        <f t="shared" si="54"/>
        <v>3.0425780916579072E+18</v>
      </c>
      <c r="B313" s="5">
        <f t="shared" si="55"/>
        <v>61.400000000000027</v>
      </c>
      <c r="C313" s="5">
        <v>307</v>
      </c>
    </row>
    <row r="314" spans="1:3">
      <c r="A314" s="5">
        <f t="shared" si="54"/>
        <v>3.4950044488374564E+18</v>
      </c>
      <c r="B314" s="5">
        <f t="shared" si="55"/>
        <v>61.60000000000003</v>
      </c>
      <c r="C314" s="5">
        <v>308</v>
      </c>
    </row>
    <row r="315" spans="1:3">
      <c r="A315" s="5">
        <f t="shared" si="54"/>
        <v>4.0147058610869048E+18</v>
      </c>
      <c r="B315" s="5">
        <f t="shared" si="55"/>
        <v>61.800000000000033</v>
      </c>
      <c r="C315" s="5">
        <v>309</v>
      </c>
    </row>
    <row r="316" spans="1:3">
      <c r="A316" s="5">
        <f t="shared" si="54"/>
        <v>4.6116860184274821E+18</v>
      </c>
      <c r="B316" s="5">
        <f t="shared" si="55"/>
        <v>62.000000000000036</v>
      </c>
      <c r="C316" s="5">
        <v>310</v>
      </c>
    </row>
    <row r="317" spans="1:3">
      <c r="A317" s="5">
        <f t="shared" si="54"/>
        <v>5.2974361431304776E+18</v>
      </c>
      <c r="B317" s="5">
        <f t="shared" si="55"/>
        <v>62.200000000000031</v>
      </c>
      <c r="C317" s="5">
        <v>311</v>
      </c>
    </row>
    <row r="318" spans="1:3">
      <c r="A318" s="5">
        <f t="shared" si="54"/>
        <v>6.0851561833158164E+18</v>
      </c>
      <c r="B318" s="5">
        <f t="shared" si="55"/>
        <v>62.400000000000027</v>
      </c>
      <c r="C318" s="5">
        <v>312</v>
      </c>
    </row>
    <row r="319" spans="1:3">
      <c r="A319" s="5">
        <f t="shared" si="54"/>
        <v>6.9900088976749158E+18</v>
      </c>
      <c r="B319" s="5">
        <f t="shared" si="55"/>
        <v>62.60000000000003</v>
      </c>
      <c r="C319" s="5">
        <v>313</v>
      </c>
    </row>
    <row r="320" spans="1:3">
      <c r="A320" s="5">
        <f t="shared" si="54"/>
        <v>8.0294117221738127E+18</v>
      </c>
      <c r="B320" s="5">
        <f t="shared" si="55"/>
        <v>62.800000000000033</v>
      </c>
      <c r="C320" s="5">
        <v>314</v>
      </c>
    </row>
    <row r="321" spans="1:3">
      <c r="A321" s="5">
        <f t="shared" si="54"/>
        <v>9.2233720368549683E+18</v>
      </c>
      <c r="B321" s="5">
        <f t="shared" si="55"/>
        <v>63.000000000000028</v>
      </c>
      <c r="C321" s="5">
        <v>315</v>
      </c>
    </row>
    <row r="322" spans="1:3">
      <c r="A322" s="5">
        <f t="shared" si="54"/>
        <v>1.0594872286260957E+19</v>
      </c>
      <c r="B322" s="5">
        <f t="shared" si="55"/>
        <v>63.200000000000031</v>
      </c>
      <c r="C322" s="5">
        <v>316</v>
      </c>
    </row>
    <row r="323" spans="1:3">
      <c r="A323" s="5">
        <f t="shared" si="54"/>
        <v>1.2170312366631635E+19</v>
      </c>
      <c r="B323" s="5">
        <f t="shared" si="55"/>
        <v>63.400000000000034</v>
      </c>
      <c r="C323" s="5">
        <v>317</v>
      </c>
    </row>
    <row r="324" spans="1:3">
      <c r="A324" s="5">
        <f t="shared" si="54"/>
        <v>1.3980017795349832E+19</v>
      </c>
      <c r="B324" s="5">
        <f t="shared" si="55"/>
        <v>63.600000000000037</v>
      </c>
      <c r="C324" s="5">
        <v>318</v>
      </c>
    </row>
    <row r="325" spans="1:3">
      <c r="A325" s="5">
        <f t="shared" si="54"/>
        <v>1.6058823444347632E+19</v>
      </c>
      <c r="B325" s="5">
        <f t="shared" si="55"/>
        <v>63.800000000000026</v>
      </c>
      <c r="C325" s="5">
        <v>319</v>
      </c>
    </row>
    <row r="326" spans="1:3">
      <c r="A326" s="5">
        <f t="shared" si="54"/>
        <v>1.8446744073709945E+19</v>
      </c>
      <c r="B326" s="5">
        <f t="shared" si="55"/>
        <v>64.000000000000028</v>
      </c>
      <c r="C326" s="5">
        <v>320</v>
      </c>
    </row>
    <row r="327" spans="1:3">
      <c r="A327" s="5">
        <f t="shared" ref="A327:A390" si="56">POWER($B$1,C327)</f>
        <v>2.1189744572521923E+19</v>
      </c>
      <c r="B327" s="5">
        <f t="shared" si="55"/>
        <v>64.200000000000031</v>
      </c>
      <c r="C327" s="5">
        <v>321</v>
      </c>
    </row>
    <row r="328" spans="1:3">
      <c r="A328" s="5">
        <f t="shared" si="56"/>
        <v>2.4340624733263286E+19</v>
      </c>
      <c r="B328" s="5">
        <f t="shared" ref="B328:B391" si="57">LOG(A328,2)</f>
        <v>64.400000000000034</v>
      </c>
      <c r="C328" s="5">
        <v>322</v>
      </c>
    </row>
    <row r="329" spans="1:3">
      <c r="A329" s="5">
        <f t="shared" si="56"/>
        <v>2.796003559069968E+19</v>
      </c>
      <c r="B329" s="5">
        <f t="shared" si="57"/>
        <v>64.600000000000023</v>
      </c>
      <c r="C329" s="5">
        <v>323</v>
      </c>
    </row>
    <row r="330" spans="1:3">
      <c r="A330" s="5">
        <f t="shared" si="56"/>
        <v>3.2117646888695276E+19</v>
      </c>
      <c r="B330" s="5">
        <f t="shared" si="57"/>
        <v>64.800000000000026</v>
      </c>
      <c r="C330" s="5">
        <v>324</v>
      </c>
    </row>
    <row r="331" spans="1:3">
      <c r="A331" s="5">
        <f t="shared" si="56"/>
        <v>3.6893488147419906E+19</v>
      </c>
      <c r="B331" s="5">
        <f t="shared" si="57"/>
        <v>65.000000000000028</v>
      </c>
      <c r="C331" s="5">
        <v>325</v>
      </c>
    </row>
    <row r="332" spans="1:3">
      <c r="A332" s="5">
        <f t="shared" si="56"/>
        <v>4.2379489145043853E+19</v>
      </c>
      <c r="B332" s="5">
        <f t="shared" si="57"/>
        <v>65.200000000000031</v>
      </c>
      <c r="C332" s="5">
        <v>326</v>
      </c>
    </row>
    <row r="333" spans="1:3">
      <c r="A333" s="5">
        <f t="shared" si="56"/>
        <v>4.8681249466526581E+19</v>
      </c>
      <c r="B333" s="5">
        <f t="shared" si="57"/>
        <v>65.400000000000034</v>
      </c>
      <c r="C333" s="5">
        <v>327</v>
      </c>
    </row>
    <row r="334" spans="1:3">
      <c r="A334" s="5">
        <f t="shared" si="56"/>
        <v>5.5920071181399376E+19</v>
      </c>
      <c r="B334" s="5">
        <f t="shared" si="57"/>
        <v>65.600000000000037</v>
      </c>
      <c r="C334" s="5">
        <v>328</v>
      </c>
    </row>
    <row r="335" spans="1:3">
      <c r="A335" s="5">
        <f t="shared" si="56"/>
        <v>6.4235293777390576E+19</v>
      </c>
      <c r="B335" s="5">
        <f t="shared" si="57"/>
        <v>65.80000000000004</v>
      </c>
      <c r="C335" s="5">
        <v>329</v>
      </c>
    </row>
    <row r="336" spans="1:3">
      <c r="A336" s="5">
        <f t="shared" si="56"/>
        <v>7.3786976294839828E+19</v>
      </c>
      <c r="B336" s="5">
        <f t="shared" si="57"/>
        <v>66.000000000000043</v>
      </c>
      <c r="C336" s="5">
        <v>330</v>
      </c>
    </row>
    <row r="337" spans="1:3">
      <c r="A337" s="5">
        <f t="shared" si="56"/>
        <v>8.4758978290087723E+19</v>
      </c>
      <c r="B337" s="5">
        <f t="shared" si="57"/>
        <v>66.200000000000045</v>
      </c>
      <c r="C337" s="5">
        <v>331</v>
      </c>
    </row>
    <row r="338" spans="1:3">
      <c r="A338" s="5">
        <f t="shared" si="56"/>
        <v>9.7362498933053194E+19</v>
      </c>
      <c r="B338" s="5">
        <f t="shared" si="57"/>
        <v>66.400000000000034</v>
      </c>
      <c r="C338" s="5">
        <v>332</v>
      </c>
    </row>
    <row r="339" spans="1:3">
      <c r="A339" s="5">
        <f t="shared" si="56"/>
        <v>1.1184014236279878E+20</v>
      </c>
      <c r="B339" s="5">
        <f t="shared" si="57"/>
        <v>66.600000000000037</v>
      </c>
      <c r="C339" s="5">
        <v>333</v>
      </c>
    </row>
    <row r="340" spans="1:3">
      <c r="A340" s="5">
        <f t="shared" si="56"/>
        <v>1.2847058755478117E+20</v>
      </c>
      <c r="B340" s="5">
        <f t="shared" si="57"/>
        <v>66.80000000000004</v>
      </c>
      <c r="C340" s="5">
        <v>334</v>
      </c>
    </row>
    <row r="341" spans="1:3">
      <c r="A341" s="5">
        <f t="shared" si="56"/>
        <v>1.4757395258967969E+20</v>
      </c>
      <c r="B341" s="5">
        <f t="shared" si="57"/>
        <v>67.000000000000043</v>
      </c>
      <c r="C341" s="5">
        <v>335</v>
      </c>
    </row>
    <row r="342" spans="1:3">
      <c r="A342" s="5">
        <f t="shared" si="56"/>
        <v>1.6951795658017554E+20</v>
      </c>
      <c r="B342" s="5">
        <f t="shared" si="57"/>
        <v>67.200000000000031</v>
      </c>
      <c r="C342" s="5">
        <v>336</v>
      </c>
    </row>
    <row r="343" spans="1:3">
      <c r="A343" s="5">
        <f t="shared" si="56"/>
        <v>1.9472499786610645E+20</v>
      </c>
      <c r="B343" s="5">
        <f t="shared" si="57"/>
        <v>67.400000000000034</v>
      </c>
      <c r="C343" s="5">
        <v>337</v>
      </c>
    </row>
    <row r="344" spans="1:3">
      <c r="A344" s="5">
        <f t="shared" si="56"/>
        <v>2.2368028472559767E+20</v>
      </c>
      <c r="B344" s="5">
        <f t="shared" si="57"/>
        <v>67.600000000000037</v>
      </c>
      <c r="C344" s="5">
        <v>338</v>
      </c>
    </row>
    <row r="345" spans="1:3">
      <c r="A345" s="5">
        <f t="shared" si="56"/>
        <v>2.5694117510956243E+20</v>
      </c>
      <c r="B345" s="5">
        <f t="shared" si="57"/>
        <v>67.80000000000004</v>
      </c>
      <c r="C345" s="5">
        <v>339</v>
      </c>
    </row>
    <row r="346" spans="1:3">
      <c r="A346" s="5">
        <f t="shared" si="56"/>
        <v>2.9514790517935951E+20</v>
      </c>
      <c r="B346" s="5">
        <f t="shared" si="57"/>
        <v>68.000000000000028</v>
      </c>
      <c r="C346" s="5">
        <v>340</v>
      </c>
    </row>
    <row r="347" spans="1:3">
      <c r="A347" s="5">
        <f t="shared" si="56"/>
        <v>3.3903591316035115E+20</v>
      </c>
      <c r="B347" s="5">
        <f t="shared" si="57"/>
        <v>68.200000000000031</v>
      </c>
      <c r="C347" s="5">
        <v>341</v>
      </c>
    </row>
    <row r="348" spans="1:3">
      <c r="A348" s="5">
        <f t="shared" si="56"/>
        <v>3.8944999573221304E+20</v>
      </c>
      <c r="B348" s="5">
        <f t="shared" si="57"/>
        <v>68.400000000000034</v>
      </c>
      <c r="C348" s="5">
        <v>342</v>
      </c>
    </row>
    <row r="349" spans="1:3">
      <c r="A349" s="5">
        <f t="shared" si="56"/>
        <v>4.4736056945119547E+20</v>
      </c>
      <c r="B349" s="5">
        <f t="shared" si="57"/>
        <v>68.600000000000037</v>
      </c>
      <c r="C349" s="5">
        <v>343</v>
      </c>
    </row>
    <row r="350" spans="1:3">
      <c r="A350" s="5">
        <f t="shared" si="56"/>
        <v>5.1388235021912506E+20</v>
      </c>
      <c r="B350" s="5">
        <f t="shared" si="57"/>
        <v>68.800000000000026</v>
      </c>
      <c r="C350" s="5">
        <v>344</v>
      </c>
    </row>
    <row r="351" spans="1:3">
      <c r="A351" s="5">
        <f t="shared" si="56"/>
        <v>5.9029581035871928E+20</v>
      </c>
      <c r="B351" s="5">
        <f t="shared" si="57"/>
        <v>69.000000000000028</v>
      </c>
      <c r="C351" s="5">
        <v>345</v>
      </c>
    </row>
    <row r="352" spans="1:3">
      <c r="A352" s="5">
        <f t="shared" si="56"/>
        <v>6.7807182632070257E+20</v>
      </c>
      <c r="B352" s="5">
        <f t="shared" si="57"/>
        <v>69.200000000000031</v>
      </c>
      <c r="C352" s="5">
        <v>346</v>
      </c>
    </row>
    <row r="353" spans="1:3">
      <c r="A353" s="5">
        <f t="shared" si="56"/>
        <v>7.7889999146442621E+20</v>
      </c>
      <c r="B353" s="5">
        <f t="shared" si="57"/>
        <v>69.400000000000034</v>
      </c>
      <c r="C353" s="5">
        <v>347</v>
      </c>
    </row>
    <row r="354" spans="1:3">
      <c r="A354" s="5">
        <f t="shared" si="56"/>
        <v>8.9472113890239119E+20</v>
      </c>
      <c r="B354" s="5">
        <f t="shared" si="57"/>
        <v>69.600000000000037</v>
      </c>
      <c r="C354" s="5">
        <v>348</v>
      </c>
    </row>
    <row r="355" spans="1:3">
      <c r="A355" s="5">
        <f t="shared" si="56"/>
        <v>1.0277647004382505E+21</v>
      </c>
      <c r="B355" s="5">
        <f t="shared" si="57"/>
        <v>69.80000000000004</v>
      </c>
      <c r="C355" s="5">
        <v>349</v>
      </c>
    </row>
    <row r="356" spans="1:3">
      <c r="A356" s="5">
        <f t="shared" si="56"/>
        <v>1.1805916207174386E+21</v>
      </c>
      <c r="B356" s="5">
        <f t="shared" si="57"/>
        <v>70.000000000000043</v>
      </c>
      <c r="C356" s="5">
        <v>350</v>
      </c>
    </row>
    <row r="357" spans="1:3">
      <c r="A357" s="5">
        <f t="shared" si="56"/>
        <v>1.3561436526414057E+21</v>
      </c>
      <c r="B357" s="5">
        <f t="shared" si="57"/>
        <v>70.200000000000045</v>
      </c>
      <c r="C357" s="5">
        <v>351</v>
      </c>
    </row>
    <row r="358" spans="1:3">
      <c r="A358" s="5">
        <f t="shared" si="56"/>
        <v>1.5577999829288532E+21</v>
      </c>
      <c r="B358" s="5">
        <f t="shared" si="57"/>
        <v>70.400000000000034</v>
      </c>
      <c r="C358" s="5">
        <v>352</v>
      </c>
    </row>
    <row r="359" spans="1:3">
      <c r="A359" s="5">
        <f t="shared" si="56"/>
        <v>1.7894422778047834E+21</v>
      </c>
      <c r="B359" s="5">
        <f t="shared" si="57"/>
        <v>70.600000000000037</v>
      </c>
      <c r="C359" s="5">
        <v>353</v>
      </c>
    </row>
    <row r="360" spans="1:3">
      <c r="A360" s="5">
        <f t="shared" si="56"/>
        <v>2.0555294008765016E+21</v>
      </c>
      <c r="B360" s="5">
        <f t="shared" si="57"/>
        <v>70.80000000000004</v>
      </c>
      <c r="C360" s="5">
        <v>354</v>
      </c>
    </row>
    <row r="361" spans="1:3">
      <c r="A361" s="5">
        <f t="shared" si="56"/>
        <v>2.3611832414348787E+21</v>
      </c>
      <c r="B361" s="5">
        <f t="shared" si="57"/>
        <v>71.000000000000043</v>
      </c>
      <c r="C361" s="5">
        <v>355</v>
      </c>
    </row>
    <row r="362" spans="1:3">
      <c r="A362" s="5">
        <f t="shared" si="56"/>
        <v>2.7122873052828119E+21</v>
      </c>
      <c r="B362" s="5">
        <f t="shared" si="57"/>
        <v>71.200000000000031</v>
      </c>
      <c r="C362" s="5">
        <v>356</v>
      </c>
    </row>
    <row r="363" spans="1:3">
      <c r="A363" s="5">
        <f t="shared" si="56"/>
        <v>3.1155999658577069E+21</v>
      </c>
      <c r="B363" s="5">
        <f t="shared" si="57"/>
        <v>71.400000000000034</v>
      </c>
      <c r="C363" s="5">
        <v>357</v>
      </c>
    </row>
    <row r="364" spans="1:3">
      <c r="A364" s="5">
        <f t="shared" si="56"/>
        <v>3.5788845556095669E+21</v>
      </c>
      <c r="B364" s="5">
        <f t="shared" si="57"/>
        <v>71.600000000000037</v>
      </c>
      <c r="C364" s="5">
        <v>358</v>
      </c>
    </row>
    <row r="365" spans="1:3">
      <c r="A365" s="5">
        <f t="shared" si="56"/>
        <v>4.1110588017530052E+21</v>
      </c>
      <c r="B365" s="5">
        <f t="shared" si="57"/>
        <v>71.80000000000004</v>
      </c>
      <c r="C365" s="5">
        <v>359</v>
      </c>
    </row>
    <row r="366" spans="1:3">
      <c r="A366" s="5">
        <f t="shared" si="56"/>
        <v>4.7223664828697585E+21</v>
      </c>
      <c r="B366" s="5">
        <f t="shared" si="57"/>
        <v>72.000000000000028</v>
      </c>
      <c r="C366" s="5">
        <v>360</v>
      </c>
    </row>
    <row r="367" spans="1:3">
      <c r="A367" s="5">
        <f t="shared" si="56"/>
        <v>5.4245746105656269E+21</v>
      </c>
      <c r="B367" s="5">
        <f t="shared" si="57"/>
        <v>72.200000000000031</v>
      </c>
      <c r="C367" s="5">
        <v>361</v>
      </c>
    </row>
    <row r="368" spans="1:3">
      <c r="A368" s="5">
        <f t="shared" si="56"/>
        <v>6.231199931715417E+21</v>
      </c>
      <c r="B368" s="5">
        <f t="shared" si="57"/>
        <v>72.400000000000034</v>
      </c>
      <c r="C368" s="5">
        <v>362</v>
      </c>
    </row>
    <row r="369" spans="1:3">
      <c r="A369" s="5">
        <f t="shared" si="56"/>
        <v>7.1577691112191369E+21</v>
      </c>
      <c r="B369" s="5">
        <f t="shared" si="57"/>
        <v>72.600000000000037</v>
      </c>
      <c r="C369" s="5">
        <v>363</v>
      </c>
    </row>
    <row r="370" spans="1:3">
      <c r="A370" s="5">
        <f t="shared" si="56"/>
        <v>8.2221176035060126E+21</v>
      </c>
      <c r="B370" s="5">
        <f t="shared" si="57"/>
        <v>72.80000000000004</v>
      </c>
      <c r="C370" s="5">
        <v>364</v>
      </c>
    </row>
    <row r="371" spans="1:3">
      <c r="A371" s="5">
        <f t="shared" si="56"/>
        <v>9.4447329657395211E+21</v>
      </c>
      <c r="B371" s="5">
        <f t="shared" si="57"/>
        <v>73.000000000000028</v>
      </c>
      <c r="C371" s="5">
        <v>365</v>
      </c>
    </row>
    <row r="372" spans="1:3">
      <c r="A372" s="5">
        <f t="shared" si="56"/>
        <v>1.0849149221131256E+22</v>
      </c>
      <c r="B372" s="5">
        <f t="shared" si="57"/>
        <v>73.200000000000031</v>
      </c>
      <c r="C372" s="5">
        <v>366</v>
      </c>
    </row>
    <row r="373" spans="1:3">
      <c r="A373" s="5">
        <f t="shared" si="56"/>
        <v>1.2462399863430836E+22</v>
      </c>
      <c r="B373" s="5">
        <f t="shared" si="57"/>
        <v>73.400000000000034</v>
      </c>
      <c r="C373" s="5">
        <v>367</v>
      </c>
    </row>
    <row r="374" spans="1:3">
      <c r="A374" s="5">
        <f t="shared" si="56"/>
        <v>1.4315538222438278E+22</v>
      </c>
      <c r="B374" s="5">
        <f t="shared" si="57"/>
        <v>73.600000000000037</v>
      </c>
      <c r="C374" s="5">
        <v>368</v>
      </c>
    </row>
    <row r="375" spans="1:3">
      <c r="A375" s="5">
        <f t="shared" si="56"/>
        <v>1.6444235207012029E+22</v>
      </c>
      <c r="B375" s="5">
        <f t="shared" si="57"/>
        <v>73.80000000000004</v>
      </c>
      <c r="C375" s="5">
        <v>369</v>
      </c>
    </row>
    <row r="376" spans="1:3">
      <c r="A376" s="5">
        <f t="shared" si="56"/>
        <v>1.8889465931479046E+22</v>
      </c>
      <c r="B376" s="5">
        <f t="shared" si="57"/>
        <v>74.000000000000043</v>
      </c>
      <c r="C376" s="5">
        <v>370</v>
      </c>
    </row>
    <row r="377" spans="1:3">
      <c r="A377" s="5">
        <f t="shared" si="56"/>
        <v>2.169829844226252E+22</v>
      </c>
      <c r="B377" s="5">
        <f t="shared" si="57"/>
        <v>74.200000000000045</v>
      </c>
      <c r="C377" s="5">
        <v>371</v>
      </c>
    </row>
    <row r="378" spans="1:3">
      <c r="A378" s="5">
        <f t="shared" si="56"/>
        <v>2.4924799726861685E+22</v>
      </c>
      <c r="B378" s="5">
        <f t="shared" si="57"/>
        <v>74.400000000000048</v>
      </c>
      <c r="C378" s="5">
        <v>372</v>
      </c>
    </row>
    <row r="379" spans="1:3">
      <c r="A379" s="5">
        <f t="shared" si="56"/>
        <v>2.8631076444876564E+22</v>
      </c>
      <c r="B379" s="5">
        <f t="shared" si="57"/>
        <v>74.600000000000037</v>
      </c>
      <c r="C379" s="5">
        <v>373</v>
      </c>
    </row>
    <row r="380" spans="1:3">
      <c r="A380" s="5">
        <f t="shared" si="56"/>
        <v>3.2888470414024067E+22</v>
      </c>
      <c r="B380" s="5">
        <f t="shared" si="57"/>
        <v>74.80000000000004</v>
      </c>
      <c r="C380" s="5">
        <v>374</v>
      </c>
    </row>
    <row r="381" spans="1:3">
      <c r="A381" s="5">
        <f t="shared" si="56"/>
        <v>3.7778931862958118E+22</v>
      </c>
      <c r="B381" s="5">
        <f t="shared" si="57"/>
        <v>75.000000000000043</v>
      </c>
      <c r="C381" s="5">
        <v>375</v>
      </c>
    </row>
    <row r="382" spans="1:3">
      <c r="A382" s="5">
        <f t="shared" si="56"/>
        <v>4.3396596884525048E+22</v>
      </c>
      <c r="B382" s="5">
        <f t="shared" si="57"/>
        <v>75.200000000000045</v>
      </c>
      <c r="C382" s="5">
        <v>376</v>
      </c>
    </row>
    <row r="383" spans="1:3">
      <c r="A383" s="5">
        <f t="shared" si="56"/>
        <v>4.9849599453723403E+22</v>
      </c>
      <c r="B383" s="5">
        <f t="shared" si="57"/>
        <v>75.400000000000034</v>
      </c>
      <c r="C383" s="5">
        <v>377</v>
      </c>
    </row>
    <row r="384" spans="1:3">
      <c r="A384" s="5">
        <f t="shared" si="56"/>
        <v>5.7262152889753145E+22</v>
      </c>
      <c r="B384" s="5">
        <f t="shared" si="57"/>
        <v>75.600000000000037</v>
      </c>
      <c r="C384" s="5">
        <v>378</v>
      </c>
    </row>
    <row r="385" spans="1:3">
      <c r="A385" s="5">
        <f t="shared" si="56"/>
        <v>6.5776940828048159E+22</v>
      </c>
      <c r="B385" s="5">
        <f t="shared" si="57"/>
        <v>75.80000000000004</v>
      </c>
      <c r="C385" s="5">
        <v>379</v>
      </c>
    </row>
    <row r="386" spans="1:3">
      <c r="A386" s="5">
        <f t="shared" si="56"/>
        <v>7.5557863725916236E+22</v>
      </c>
      <c r="B386" s="5">
        <f t="shared" si="57"/>
        <v>76.000000000000043</v>
      </c>
      <c r="C386" s="5">
        <v>380</v>
      </c>
    </row>
    <row r="387" spans="1:3">
      <c r="A387" s="5">
        <f t="shared" si="56"/>
        <v>8.679319376905013E+22</v>
      </c>
      <c r="B387" s="5">
        <f t="shared" si="57"/>
        <v>76.200000000000031</v>
      </c>
      <c r="C387" s="5">
        <v>381</v>
      </c>
    </row>
    <row r="388" spans="1:3">
      <c r="A388" s="5">
        <f t="shared" si="56"/>
        <v>9.9699198907446806E+22</v>
      </c>
      <c r="B388" s="5">
        <f t="shared" si="57"/>
        <v>76.400000000000034</v>
      </c>
      <c r="C388" s="5">
        <v>382</v>
      </c>
    </row>
    <row r="389" spans="1:3">
      <c r="A389" s="5">
        <f t="shared" si="56"/>
        <v>1.1452430577950634E+23</v>
      </c>
      <c r="B389" s="5">
        <f t="shared" si="57"/>
        <v>76.600000000000037</v>
      </c>
      <c r="C389" s="5">
        <v>383</v>
      </c>
    </row>
    <row r="390" spans="1:3">
      <c r="A390" s="5">
        <f t="shared" si="56"/>
        <v>1.3155388165609637E+23</v>
      </c>
      <c r="B390" s="5">
        <f t="shared" si="57"/>
        <v>76.80000000000004</v>
      </c>
      <c r="C390" s="5">
        <v>384</v>
      </c>
    </row>
    <row r="391" spans="1:3">
      <c r="A391" s="5">
        <f t="shared" ref="A391:A454" si="58">POWER($B$1,C391)</f>
        <v>1.5111572745183254E+23</v>
      </c>
      <c r="B391" s="5">
        <f t="shared" si="57"/>
        <v>77.000000000000028</v>
      </c>
      <c r="C391" s="5">
        <v>385</v>
      </c>
    </row>
    <row r="392" spans="1:3">
      <c r="A392" s="5">
        <f t="shared" si="58"/>
        <v>1.7358638753810033E+23</v>
      </c>
      <c r="B392" s="5">
        <f t="shared" ref="B392:B455" si="59">LOG(A392,2)</f>
        <v>77.200000000000031</v>
      </c>
      <c r="C392" s="5">
        <v>386</v>
      </c>
    </row>
    <row r="393" spans="1:3">
      <c r="A393" s="5">
        <f t="shared" si="58"/>
        <v>1.9939839781489368E+23</v>
      </c>
      <c r="B393" s="5">
        <f t="shared" si="59"/>
        <v>77.400000000000034</v>
      </c>
      <c r="C393" s="5">
        <v>387</v>
      </c>
    </row>
    <row r="394" spans="1:3">
      <c r="A394" s="5">
        <f t="shared" si="58"/>
        <v>2.2904861155901278E+23</v>
      </c>
      <c r="B394" s="5">
        <f t="shared" si="59"/>
        <v>77.600000000000037</v>
      </c>
      <c r="C394" s="5">
        <v>388</v>
      </c>
    </row>
    <row r="395" spans="1:3">
      <c r="A395" s="5">
        <f t="shared" si="58"/>
        <v>2.6310776331219284E+23</v>
      </c>
      <c r="B395" s="5">
        <f t="shared" si="59"/>
        <v>77.80000000000004</v>
      </c>
      <c r="C395" s="5">
        <v>389</v>
      </c>
    </row>
    <row r="396" spans="1:3">
      <c r="A396" s="5">
        <f t="shared" si="58"/>
        <v>3.0223145490366515E+23</v>
      </c>
      <c r="B396" s="5">
        <f t="shared" si="59"/>
        <v>78.000000000000043</v>
      </c>
      <c r="C396" s="5">
        <v>390</v>
      </c>
    </row>
    <row r="397" spans="1:3">
      <c r="A397" s="5">
        <f t="shared" si="58"/>
        <v>3.4717277507620079E+23</v>
      </c>
      <c r="B397" s="5">
        <f t="shared" si="59"/>
        <v>78.200000000000045</v>
      </c>
      <c r="C397" s="5">
        <v>391</v>
      </c>
    </row>
    <row r="398" spans="1:3">
      <c r="A398" s="5">
        <f t="shared" si="58"/>
        <v>3.9879679562978749E+23</v>
      </c>
      <c r="B398" s="5">
        <f t="shared" si="59"/>
        <v>78.400000000000048</v>
      </c>
      <c r="C398" s="5">
        <v>392</v>
      </c>
    </row>
    <row r="399" spans="1:3">
      <c r="A399" s="5">
        <f t="shared" si="58"/>
        <v>4.580972231180257E+23</v>
      </c>
      <c r="B399" s="5">
        <f t="shared" si="59"/>
        <v>78.600000000000037</v>
      </c>
      <c r="C399" s="5">
        <v>393</v>
      </c>
    </row>
    <row r="400" spans="1:3">
      <c r="A400" s="5">
        <f t="shared" si="58"/>
        <v>5.2621552662438588E+23</v>
      </c>
      <c r="B400" s="5">
        <f t="shared" si="59"/>
        <v>78.80000000000004</v>
      </c>
      <c r="C400" s="5">
        <v>394</v>
      </c>
    </row>
    <row r="401" spans="1:3">
      <c r="A401" s="5">
        <f t="shared" si="58"/>
        <v>6.0446290980733056E+23</v>
      </c>
      <c r="B401" s="5">
        <f t="shared" si="59"/>
        <v>79.000000000000043</v>
      </c>
      <c r="C401" s="5">
        <v>395</v>
      </c>
    </row>
    <row r="402" spans="1:3">
      <c r="A402" s="5">
        <f t="shared" si="58"/>
        <v>6.9434555015240171E+23</v>
      </c>
      <c r="B402" s="5">
        <f t="shared" si="59"/>
        <v>79.200000000000045</v>
      </c>
      <c r="C402" s="5">
        <v>396</v>
      </c>
    </row>
    <row r="403" spans="1:3">
      <c r="A403" s="5">
        <f t="shared" si="58"/>
        <v>7.9759359125957512E+23</v>
      </c>
      <c r="B403" s="5">
        <f t="shared" si="59"/>
        <v>79.400000000000034</v>
      </c>
      <c r="C403" s="5">
        <v>397</v>
      </c>
    </row>
    <row r="404" spans="1:3">
      <c r="A404" s="5">
        <f t="shared" si="58"/>
        <v>9.1619444623605154E+23</v>
      </c>
      <c r="B404" s="5">
        <f t="shared" si="59"/>
        <v>79.600000000000037</v>
      </c>
      <c r="C404" s="5">
        <v>398</v>
      </c>
    </row>
    <row r="405" spans="1:3">
      <c r="A405" s="5">
        <f t="shared" si="58"/>
        <v>1.0524310532487719E+24</v>
      </c>
      <c r="B405" s="5">
        <f t="shared" si="59"/>
        <v>79.80000000000004</v>
      </c>
      <c r="C405" s="5">
        <v>399</v>
      </c>
    </row>
    <row r="406" spans="1:3">
      <c r="A406" s="5">
        <f t="shared" si="58"/>
        <v>1.2089258196146617E+24</v>
      </c>
      <c r="B406" s="5">
        <f t="shared" si="59"/>
        <v>80.000000000000043</v>
      </c>
      <c r="C406" s="5">
        <v>400</v>
      </c>
    </row>
    <row r="407" spans="1:3">
      <c r="A407" s="5">
        <f t="shared" si="58"/>
        <v>1.3886911003048042E+24</v>
      </c>
      <c r="B407" s="5">
        <f t="shared" si="59"/>
        <v>80.200000000000045</v>
      </c>
      <c r="C407" s="5">
        <v>401</v>
      </c>
    </row>
    <row r="408" spans="1:3">
      <c r="A408" s="5">
        <f t="shared" si="58"/>
        <v>1.5951871825191511E+24</v>
      </c>
      <c r="B408" s="5">
        <f t="shared" si="59"/>
        <v>80.400000000000034</v>
      </c>
      <c r="C408" s="5">
        <v>402</v>
      </c>
    </row>
    <row r="409" spans="1:3">
      <c r="A409" s="5">
        <f t="shared" si="58"/>
        <v>1.8323888924721041E+24</v>
      </c>
      <c r="B409" s="5">
        <f t="shared" si="59"/>
        <v>80.600000000000037</v>
      </c>
      <c r="C409" s="5">
        <v>403</v>
      </c>
    </row>
    <row r="410" spans="1:3">
      <c r="A410" s="5">
        <f t="shared" si="58"/>
        <v>2.1048621064975449E+24</v>
      </c>
      <c r="B410" s="5">
        <f t="shared" si="59"/>
        <v>80.80000000000004</v>
      </c>
      <c r="C410" s="5">
        <v>404</v>
      </c>
    </row>
    <row r="411" spans="1:3">
      <c r="A411" s="5">
        <f t="shared" si="58"/>
        <v>2.4178516392293233E+24</v>
      </c>
      <c r="B411" s="5">
        <f t="shared" si="59"/>
        <v>81.000000000000043</v>
      </c>
      <c r="C411" s="5">
        <v>405</v>
      </c>
    </row>
    <row r="412" spans="1:3">
      <c r="A412" s="5">
        <f t="shared" si="58"/>
        <v>2.777382200609609E+24</v>
      </c>
      <c r="B412" s="5">
        <f t="shared" si="59"/>
        <v>81.200000000000045</v>
      </c>
      <c r="C412" s="5">
        <v>406</v>
      </c>
    </row>
    <row r="413" spans="1:3">
      <c r="A413" s="5">
        <f t="shared" si="58"/>
        <v>3.1903743650383032E+24</v>
      </c>
      <c r="B413" s="5">
        <f t="shared" si="59"/>
        <v>81.400000000000048</v>
      </c>
      <c r="C413" s="5">
        <v>407</v>
      </c>
    </row>
    <row r="414" spans="1:3">
      <c r="A414" s="5">
        <f t="shared" si="58"/>
        <v>3.6647777849442088E+24</v>
      </c>
      <c r="B414" s="5">
        <f t="shared" si="59"/>
        <v>81.600000000000037</v>
      </c>
      <c r="C414" s="5">
        <v>408</v>
      </c>
    </row>
    <row r="415" spans="1:3">
      <c r="A415" s="5">
        <f t="shared" si="58"/>
        <v>4.2097242129950913E+24</v>
      </c>
      <c r="B415" s="5">
        <f t="shared" si="59"/>
        <v>81.80000000000004</v>
      </c>
      <c r="C415" s="5">
        <v>409</v>
      </c>
    </row>
    <row r="416" spans="1:3">
      <c r="A416" s="5">
        <f t="shared" si="58"/>
        <v>4.8357032784586488E+24</v>
      </c>
      <c r="B416" s="5">
        <f t="shared" si="59"/>
        <v>82.000000000000043</v>
      </c>
      <c r="C416" s="5">
        <v>410</v>
      </c>
    </row>
    <row r="417" spans="1:3">
      <c r="A417" s="5">
        <f t="shared" si="58"/>
        <v>5.5547644012192191E+24</v>
      </c>
      <c r="B417" s="5">
        <f t="shared" si="59"/>
        <v>82.200000000000045</v>
      </c>
      <c r="C417" s="5">
        <v>411</v>
      </c>
    </row>
    <row r="418" spans="1:3">
      <c r="A418" s="5">
        <f t="shared" si="58"/>
        <v>6.3807487300766085E+24</v>
      </c>
      <c r="B418" s="5">
        <f t="shared" si="59"/>
        <v>82.400000000000048</v>
      </c>
      <c r="C418" s="5">
        <v>412</v>
      </c>
    </row>
    <row r="419" spans="1:3">
      <c r="A419" s="5">
        <f t="shared" si="58"/>
        <v>7.3295555698884209E+24</v>
      </c>
      <c r="B419" s="5">
        <f t="shared" si="59"/>
        <v>82.600000000000051</v>
      </c>
      <c r="C419" s="5">
        <v>413</v>
      </c>
    </row>
    <row r="420" spans="1:3">
      <c r="A420" s="5">
        <f t="shared" si="58"/>
        <v>8.4194484259901826E+24</v>
      </c>
      <c r="B420" s="5">
        <f t="shared" si="59"/>
        <v>82.80000000000004</v>
      </c>
      <c r="C420" s="5">
        <v>414</v>
      </c>
    </row>
    <row r="421" spans="1:3">
      <c r="A421" s="5">
        <f t="shared" si="58"/>
        <v>9.6714065569173018E+24</v>
      </c>
      <c r="B421" s="5">
        <f t="shared" si="59"/>
        <v>83.000000000000043</v>
      </c>
      <c r="C421" s="5">
        <v>415</v>
      </c>
    </row>
    <row r="422" spans="1:3">
      <c r="A422" s="5">
        <f t="shared" si="58"/>
        <v>1.1109528802438442E+25</v>
      </c>
      <c r="B422" s="5">
        <f t="shared" si="59"/>
        <v>83.200000000000045</v>
      </c>
      <c r="C422" s="5">
        <v>416</v>
      </c>
    </row>
    <row r="423" spans="1:3">
      <c r="A423" s="5">
        <f t="shared" si="58"/>
        <v>1.2761497460153223E+25</v>
      </c>
      <c r="B423" s="5">
        <f t="shared" si="59"/>
        <v>83.400000000000048</v>
      </c>
      <c r="C423" s="5">
        <v>417</v>
      </c>
    </row>
    <row r="424" spans="1:3">
      <c r="A424" s="5">
        <f t="shared" si="58"/>
        <v>1.4659111139776846E+25</v>
      </c>
      <c r="B424" s="5">
        <f t="shared" si="59"/>
        <v>83.600000000000037</v>
      </c>
      <c r="C424" s="5">
        <v>418</v>
      </c>
    </row>
    <row r="425" spans="1:3">
      <c r="A425" s="5">
        <f t="shared" si="58"/>
        <v>1.6838896851980378E+25</v>
      </c>
      <c r="B425" s="5">
        <f t="shared" si="59"/>
        <v>83.80000000000004</v>
      </c>
      <c r="C425" s="5">
        <v>419</v>
      </c>
    </row>
    <row r="426" spans="1:3">
      <c r="A426" s="5">
        <f t="shared" si="58"/>
        <v>1.9342813113834608E+25</v>
      </c>
      <c r="B426" s="5">
        <f t="shared" si="59"/>
        <v>84.000000000000043</v>
      </c>
      <c r="C426" s="5">
        <v>420</v>
      </c>
    </row>
    <row r="427" spans="1:3">
      <c r="A427" s="5">
        <f t="shared" si="58"/>
        <v>2.2219057604876889E+25</v>
      </c>
      <c r="B427" s="5">
        <f t="shared" si="59"/>
        <v>84.200000000000045</v>
      </c>
      <c r="C427" s="5">
        <v>421</v>
      </c>
    </row>
    <row r="428" spans="1:3">
      <c r="A428" s="5">
        <f t="shared" si="58"/>
        <v>2.5522994920306451E+25</v>
      </c>
      <c r="B428" s="5">
        <f t="shared" si="59"/>
        <v>84.400000000000034</v>
      </c>
      <c r="C428" s="5">
        <v>422</v>
      </c>
    </row>
    <row r="429" spans="1:3">
      <c r="A429" s="5">
        <f t="shared" si="58"/>
        <v>2.9318222279553705E+25</v>
      </c>
      <c r="B429" s="5">
        <f t="shared" si="59"/>
        <v>84.600000000000037</v>
      </c>
      <c r="C429" s="5">
        <v>423</v>
      </c>
    </row>
    <row r="430" spans="1:3">
      <c r="A430" s="5">
        <f t="shared" si="58"/>
        <v>3.3677793703960761E+25</v>
      </c>
      <c r="B430" s="5">
        <f t="shared" si="59"/>
        <v>84.80000000000004</v>
      </c>
      <c r="C430" s="5">
        <v>424</v>
      </c>
    </row>
    <row r="431" spans="1:3">
      <c r="A431" s="5">
        <f t="shared" si="58"/>
        <v>3.8685626227669233E+25</v>
      </c>
      <c r="B431" s="5">
        <f t="shared" si="59"/>
        <v>85.000000000000043</v>
      </c>
      <c r="C431" s="5">
        <v>425</v>
      </c>
    </row>
    <row r="432" spans="1:3">
      <c r="A432" s="5">
        <f t="shared" si="58"/>
        <v>4.4438115209753804E+25</v>
      </c>
      <c r="B432" s="5">
        <f t="shared" si="59"/>
        <v>85.200000000000045</v>
      </c>
      <c r="C432" s="5">
        <v>426</v>
      </c>
    </row>
    <row r="433" spans="1:3">
      <c r="A433" s="5">
        <f t="shared" si="58"/>
        <v>5.104598984061292E+25</v>
      </c>
      <c r="B433" s="5">
        <f t="shared" si="59"/>
        <v>85.400000000000048</v>
      </c>
      <c r="C433" s="5">
        <v>427</v>
      </c>
    </row>
    <row r="434" spans="1:3">
      <c r="A434" s="5">
        <f t="shared" si="58"/>
        <v>5.8636444559107427E+25</v>
      </c>
      <c r="B434" s="5">
        <f t="shared" si="59"/>
        <v>85.600000000000051</v>
      </c>
      <c r="C434" s="5">
        <v>428</v>
      </c>
    </row>
    <row r="435" spans="1:3">
      <c r="A435" s="5">
        <f t="shared" si="58"/>
        <v>6.7355587407921538E+25</v>
      </c>
      <c r="B435" s="5">
        <f t="shared" si="59"/>
        <v>85.800000000000054</v>
      </c>
      <c r="C435" s="5">
        <v>429</v>
      </c>
    </row>
    <row r="436" spans="1:3">
      <c r="A436" s="5">
        <f t="shared" si="58"/>
        <v>7.7371252455338483E+25</v>
      </c>
      <c r="B436" s="5">
        <f t="shared" si="59"/>
        <v>86.000000000000043</v>
      </c>
      <c r="C436" s="5">
        <v>430</v>
      </c>
    </row>
    <row r="437" spans="1:3">
      <c r="A437" s="5">
        <f t="shared" si="58"/>
        <v>8.8876230419507626E+25</v>
      </c>
      <c r="B437" s="5">
        <f t="shared" si="59"/>
        <v>86.200000000000045</v>
      </c>
      <c r="C437" s="5">
        <v>431</v>
      </c>
    </row>
    <row r="438" spans="1:3">
      <c r="A438" s="5">
        <f t="shared" si="58"/>
        <v>1.0209197968122586E+26</v>
      </c>
      <c r="B438" s="5">
        <f t="shared" si="59"/>
        <v>86.400000000000048</v>
      </c>
      <c r="C438" s="5">
        <v>432</v>
      </c>
    </row>
    <row r="439" spans="1:3">
      <c r="A439" s="5">
        <f t="shared" si="58"/>
        <v>1.1727288911821489E+26</v>
      </c>
      <c r="B439" s="5">
        <f t="shared" si="59"/>
        <v>86.600000000000051</v>
      </c>
      <c r="C439" s="5">
        <v>433</v>
      </c>
    </row>
    <row r="440" spans="1:3">
      <c r="A440" s="5">
        <f t="shared" si="58"/>
        <v>1.3471117481584315E+26</v>
      </c>
      <c r="B440" s="5">
        <f t="shared" si="59"/>
        <v>86.800000000000054</v>
      </c>
      <c r="C440" s="5">
        <v>434</v>
      </c>
    </row>
    <row r="441" spans="1:3">
      <c r="A441" s="5">
        <f t="shared" si="58"/>
        <v>1.5474250491067704E+26</v>
      </c>
      <c r="B441" s="5">
        <f t="shared" si="59"/>
        <v>87.000000000000043</v>
      </c>
      <c r="C441" s="5">
        <v>435</v>
      </c>
    </row>
    <row r="442" spans="1:3">
      <c r="A442" s="5">
        <f t="shared" si="58"/>
        <v>1.7775246083901532E+26</v>
      </c>
      <c r="B442" s="5">
        <f t="shared" si="59"/>
        <v>87.200000000000045</v>
      </c>
      <c r="C442" s="5">
        <v>436</v>
      </c>
    </row>
    <row r="443" spans="1:3">
      <c r="A443" s="5">
        <f t="shared" si="58"/>
        <v>2.0418395936245182E+26</v>
      </c>
      <c r="B443" s="5">
        <f t="shared" si="59"/>
        <v>87.400000000000048</v>
      </c>
      <c r="C443" s="5">
        <v>437</v>
      </c>
    </row>
    <row r="444" spans="1:3">
      <c r="A444" s="5">
        <f t="shared" si="58"/>
        <v>2.3454577823642981E+26</v>
      </c>
      <c r="B444" s="5">
        <f t="shared" si="59"/>
        <v>87.600000000000051</v>
      </c>
      <c r="C444" s="5">
        <v>438</v>
      </c>
    </row>
    <row r="445" spans="1:3">
      <c r="A445" s="5">
        <f t="shared" si="58"/>
        <v>2.6942234963168639E+26</v>
      </c>
      <c r="B445" s="5">
        <f t="shared" si="59"/>
        <v>87.80000000000004</v>
      </c>
      <c r="C445" s="5">
        <v>439</v>
      </c>
    </row>
    <row r="446" spans="1:3">
      <c r="A446" s="5">
        <f t="shared" si="58"/>
        <v>3.0948500982135421E+26</v>
      </c>
      <c r="B446" s="5">
        <f t="shared" si="59"/>
        <v>88.000000000000043</v>
      </c>
      <c r="C446" s="5">
        <v>440</v>
      </c>
    </row>
    <row r="447" spans="1:3">
      <c r="A447" s="5">
        <f t="shared" si="58"/>
        <v>3.5550492167803085E+26</v>
      </c>
      <c r="B447" s="5">
        <f t="shared" si="59"/>
        <v>88.200000000000045</v>
      </c>
      <c r="C447" s="5">
        <v>441</v>
      </c>
    </row>
    <row r="448" spans="1:3">
      <c r="A448" s="5">
        <f t="shared" si="58"/>
        <v>4.083679187249037E+26</v>
      </c>
      <c r="B448" s="5">
        <f t="shared" si="59"/>
        <v>88.400000000000048</v>
      </c>
      <c r="C448" s="5">
        <v>442</v>
      </c>
    </row>
    <row r="449" spans="1:3">
      <c r="A449" s="5">
        <f t="shared" si="58"/>
        <v>4.6909155647285983E+26</v>
      </c>
      <c r="B449" s="5">
        <f t="shared" si="59"/>
        <v>88.600000000000037</v>
      </c>
      <c r="C449" s="5">
        <v>443</v>
      </c>
    </row>
    <row r="450" spans="1:3">
      <c r="A450" s="5">
        <f t="shared" si="58"/>
        <v>5.3884469926337286E+26</v>
      </c>
      <c r="B450" s="5">
        <f t="shared" si="59"/>
        <v>88.80000000000004</v>
      </c>
      <c r="C450" s="5">
        <v>444</v>
      </c>
    </row>
    <row r="451" spans="1:3">
      <c r="A451" s="5">
        <f t="shared" si="58"/>
        <v>6.1897001964270842E+26</v>
      </c>
      <c r="B451" s="5">
        <f t="shared" si="59"/>
        <v>89.000000000000043</v>
      </c>
      <c r="C451" s="5">
        <v>445</v>
      </c>
    </row>
    <row r="452" spans="1:3">
      <c r="A452" s="5">
        <f t="shared" si="58"/>
        <v>7.1100984335606169E+26</v>
      </c>
      <c r="B452" s="5">
        <f t="shared" si="59"/>
        <v>89.200000000000045</v>
      </c>
      <c r="C452" s="5">
        <v>446</v>
      </c>
    </row>
    <row r="453" spans="1:3">
      <c r="A453" s="5">
        <f t="shared" si="58"/>
        <v>8.1673583744980781E+26</v>
      </c>
      <c r="B453" s="5">
        <f t="shared" si="59"/>
        <v>89.400000000000048</v>
      </c>
      <c r="C453" s="5">
        <v>447</v>
      </c>
    </row>
    <row r="454" spans="1:3">
      <c r="A454" s="5">
        <f t="shared" si="58"/>
        <v>9.3818311294572007E+26</v>
      </c>
      <c r="B454" s="5">
        <f t="shared" si="59"/>
        <v>89.600000000000051</v>
      </c>
      <c r="C454" s="5">
        <v>448</v>
      </c>
    </row>
    <row r="455" spans="1:3">
      <c r="A455" s="5">
        <f t="shared" ref="A455:A518" si="60">POWER($B$1,C455)</f>
        <v>1.0776893985267463E+27</v>
      </c>
      <c r="B455" s="5">
        <f t="shared" si="59"/>
        <v>89.800000000000054</v>
      </c>
      <c r="C455" s="5">
        <v>449</v>
      </c>
    </row>
    <row r="456" spans="1:3">
      <c r="A456" s="5">
        <f t="shared" si="60"/>
        <v>1.2379400392854177E+27</v>
      </c>
      <c r="B456" s="5">
        <f t="shared" ref="B456:B519" si="61">LOG(A456,2)</f>
        <v>90.000000000000057</v>
      </c>
      <c r="C456" s="5">
        <v>450</v>
      </c>
    </row>
    <row r="457" spans="1:3">
      <c r="A457" s="5">
        <f t="shared" si="60"/>
        <v>1.4220196867121242E+27</v>
      </c>
      <c r="B457" s="5">
        <f t="shared" si="61"/>
        <v>90.200000000000045</v>
      </c>
      <c r="C457" s="5">
        <v>451</v>
      </c>
    </row>
    <row r="458" spans="1:3">
      <c r="A458" s="5">
        <f t="shared" si="60"/>
        <v>1.6334716748996162E+27</v>
      </c>
      <c r="B458" s="5">
        <f t="shared" si="61"/>
        <v>90.400000000000048</v>
      </c>
      <c r="C458" s="5">
        <v>452</v>
      </c>
    </row>
    <row r="459" spans="1:3">
      <c r="A459" s="5">
        <f t="shared" si="60"/>
        <v>1.8763662258914404E+27</v>
      </c>
      <c r="B459" s="5">
        <f t="shared" si="61"/>
        <v>90.600000000000051</v>
      </c>
      <c r="C459" s="5">
        <v>453</v>
      </c>
    </row>
    <row r="460" spans="1:3">
      <c r="A460" s="5">
        <f t="shared" si="60"/>
        <v>2.1553787970534931E+27</v>
      </c>
      <c r="B460" s="5">
        <f t="shared" si="61"/>
        <v>90.800000000000054</v>
      </c>
      <c r="C460" s="5">
        <v>454</v>
      </c>
    </row>
    <row r="461" spans="1:3">
      <c r="A461" s="5">
        <f t="shared" si="60"/>
        <v>2.4758800785708359E+27</v>
      </c>
      <c r="B461" s="5">
        <f t="shared" si="61"/>
        <v>91.000000000000043</v>
      </c>
      <c r="C461" s="5">
        <v>455</v>
      </c>
    </row>
    <row r="462" spans="1:3">
      <c r="A462" s="5">
        <f t="shared" si="60"/>
        <v>2.844039373424249E+27</v>
      </c>
      <c r="B462" s="5">
        <f t="shared" si="61"/>
        <v>91.200000000000045</v>
      </c>
      <c r="C462" s="5">
        <v>456</v>
      </c>
    </row>
    <row r="463" spans="1:3">
      <c r="A463" s="5">
        <f t="shared" si="60"/>
        <v>3.2669433497992334E+27</v>
      </c>
      <c r="B463" s="5">
        <f t="shared" si="61"/>
        <v>91.400000000000048</v>
      </c>
      <c r="C463" s="5">
        <v>457</v>
      </c>
    </row>
    <row r="464" spans="1:3">
      <c r="A464" s="5">
        <f t="shared" si="60"/>
        <v>3.752732451782883E+27</v>
      </c>
      <c r="B464" s="5">
        <f t="shared" si="61"/>
        <v>91.600000000000051</v>
      </c>
      <c r="C464" s="5">
        <v>458</v>
      </c>
    </row>
    <row r="465" spans="1:3">
      <c r="A465" s="5">
        <f t="shared" si="60"/>
        <v>4.3107575941069867E+27</v>
      </c>
      <c r="B465" s="5">
        <f t="shared" si="61"/>
        <v>91.80000000000004</v>
      </c>
      <c r="C465" s="5">
        <v>459</v>
      </c>
    </row>
    <row r="466" spans="1:3">
      <c r="A466" s="5">
        <f t="shared" si="60"/>
        <v>4.9517601571416728E+27</v>
      </c>
      <c r="B466" s="5">
        <f t="shared" si="61"/>
        <v>92.000000000000043</v>
      </c>
      <c r="C466" s="5">
        <v>460</v>
      </c>
    </row>
    <row r="467" spans="1:3">
      <c r="A467" s="5">
        <f t="shared" si="60"/>
        <v>5.6880787468485001E+27</v>
      </c>
      <c r="B467" s="5">
        <f t="shared" si="61"/>
        <v>92.200000000000045</v>
      </c>
      <c r="C467" s="5">
        <v>461</v>
      </c>
    </row>
    <row r="468" spans="1:3">
      <c r="A468" s="5">
        <f t="shared" si="60"/>
        <v>6.533886699598468E+27</v>
      </c>
      <c r="B468" s="5">
        <f t="shared" si="61"/>
        <v>92.400000000000048</v>
      </c>
      <c r="C468" s="5">
        <v>462</v>
      </c>
    </row>
    <row r="469" spans="1:3">
      <c r="A469" s="5">
        <f t="shared" si="60"/>
        <v>7.5054649035657672E+27</v>
      </c>
      <c r="B469" s="5">
        <f t="shared" si="61"/>
        <v>92.600000000000037</v>
      </c>
      <c r="C469" s="5">
        <v>463</v>
      </c>
    </row>
    <row r="470" spans="1:3">
      <c r="A470" s="5">
        <f t="shared" si="60"/>
        <v>8.6215151882139778E+27</v>
      </c>
      <c r="B470" s="5">
        <f t="shared" si="61"/>
        <v>92.800000000000054</v>
      </c>
      <c r="C470" s="5">
        <v>464</v>
      </c>
    </row>
    <row r="471" spans="1:3">
      <c r="A471" s="5">
        <f t="shared" si="60"/>
        <v>9.9035203142833501E+27</v>
      </c>
      <c r="B471" s="5">
        <f t="shared" si="61"/>
        <v>93.000000000000043</v>
      </c>
      <c r="C471" s="5">
        <v>465</v>
      </c>
    </row>
    <row r="472" spans="1:3">
      <c r="A472" s="5">
        <f t="shared" si="60"/>
        <v>1.1376157493697002E+28</v>
      </c>
      <c r="B472" s="5">
        <f t="shared" si="61"/>
        <v>93.200000000000045</v>
      </c>
      <c r="C472" s="5">
        <v>466</v>
      </c>
    </row>
    <row r="473" spans="1:3">
      <c r="A473" s="5">
        <f t="shared" si="60"/>
        <v>1.306777339919694E+28</v>
      </c>
      <c r="B473" s="5">
        <f t="shared" si="61"/>
        <v>93.400000000000048</v>
      </c>
      <c r="C473" s="5">
        <v>467</v>
      </c>
    </row>
    <row r="474" spans="1:3">
      <c r="A474" s="5">
        <f t="shared" si="60"/>
        <v>1.5010929807131541E+28</v>
      </c>
      <c r="B474" s="5">
        <f t="shared" si="61"/>
        <v>93.600000000000051</v>
      </c>
      <c r="C474" s="5">
        <v>468</v>
      </c>
    </row>
    <row r="475" spans="1:3">
      <c r="A475" s="5">
        <f t="shared" si="60"/>
        <v>1.724303037642796E+28</v>
      </c>
      <c r="B475" s="5">
        <f t="shared" si="61"/>
        <v>93.80000000000004</v>
      </c>
      <c r="C475" s="5">
        <v>469</v>
      </c>
    </row>
    <row r="476" spans="1:3">
      <c r="A476" s="5">
        <f t="shared" si="60"/>
        <v>1.9807040628566705E+28</v>
      </c>
      <c r="B476" s="5">
        <f t="shared" si="61"/>
        <v>94.000000000000057</v>
      </c>
      <c r="C476" s="5">
        <v>470</v>
      </c>
    </row>
    <row r="477" spans="1:3">
      <c r="A477" s="5">
        <f t="shared" si="60"/>
        <v>2.2752314987394018E+28</v>
      </c>
      <c r="B477" s="5">
        <f t="shared" si="61"/>
        <v>94.200000000000045</v>
      </c>
      <c r="C477" s="5">
        <v>471</v>
      </c>
    </row>
    <row r="478" spans="1:3">
      <c r="A478" s="5">
        <f t="shared" si="60"/>
        <v>2.613554679839389E+28</v>
      </c>
      <c r="B478" s="5">
        <f t="shared" si="61"/>
        <v>94.400000000000063</v>
      </c>
      <c r="C478" s="5">
        <v>472</v>
      </c>
    </row>
    <row r="479" spans="1:3">
      <c r="A479" s="5">
        <f t="shared" si="60"/>
        <v>3.0021859614263099E+28</v>
      </c>
      <c r="B479" s="5">
        <f t="shared" si="61"/>
        <v>94.600000000000051</v>
      </c>
      <c r="C479" s="5">
        <v>473</v>
      </c>
    </row>
    <row r="480" spans="1:3">
      <c r="A480" s="5">
        <f t="shared" si="60"/>
        <v>3.4486060752855938E+28</v>
      </c>
      <c r="B480" s="5">
        <f t="shared" si="61"/>
        <v>94.80000000000004</v>
      </c>
      <c r="C480" s="5">
        <v>474</v>
      </c>
    </row>
    <row r="481" spans="1:3">
      <c r="A481" s="5">
        <f t="shared" si="60"/>
        <v>3.9614081257133418E+28</v>
      </c>
      <c r="B481" s="5">
        <f t="shared" si="61"/>
        <v>95.000000000000057</v>
      </c>
      <c r="C481" s="5">
        <v>475</v>
      </c>
    </row>
    <row r="482" spans="1:3">
      <c r="A482" s="5">
        <f t="shared" si="60"/>
        <v>4.5504629974788045E+28</v>
      </c>
      <c r="B482" s="5">
        <f t="shared" si="61"/>
        <v>95.200000000000045</v>
      </c>
      <c r="C482" s="5">
        <v>476</v>
      </c>
    </row>
    <row r="483" spans="1:3">
      <c r="A483" s="5">
        <f t="shared" si="60"/>
        <v>5.2271093596787806E+28</v>
      </c>
      <c r="B483" s="5">
        <f t="shared" si="61"/>
        <v>95.400000000000063</v>
      </c>
      <c r="C483" s="5">
        <v>477</v>
      </c>
    </row>
    <row r="484" spans="1:3">
      <c r="A484" s="5">
        <f t="shared" si="60"/>
        <v>6.0043719228526199E+28</v>
      </c>
      <c r="B484" s="5">
        <f t="shared" si="61"/>
        <v>95.600000000000051</v>
      </c>
      <c r="C484" s="5">
        <v>478</v>
      </c>
    </row>
    <row r="485" spans="1:3">
      <c r="A485" s="5">
        <f t="shared" si="60"/>
        <v>6.8972121505711902E+28</v>
      </c>
      <c r="B485" s="5">
        <f t="shared" si="61"/>
        <v>95.80000000000004</v>
      </c>
      <c r="C485" s="5">
        <v>479</v>
      </c>
    </row>
    <row r="486" spans="1:3">
      <c r="A486" s="5">
        <f t="shared" si="60"/>
        <v>7.9228162514266888E+28</v>
      </c>
      <c r="B486" s="5">
        <f t="shared" si="61"/>
        <v>96.000000000000057</v>
      </c>
      <c r="C486" s="5">
        <v>480</v>
      </c>
    </row>
    <row r="487" spans="1:3">
      <c r="A487" s="5">
        <f t="shared" si="60"/>
        <v>9.1009259949576143E+28</v>
      </c>
      <c r="B487" s="5">
        <f t="shared" si="61"/>
        <v>96.200000000000045</v>
      </c>
      <c r="C487" s="5">
        <v>481</v>
      </c>
    </row>
    <row r="488" spans="1:3">
      <c r="A488" s="5">
        <f t="shared" si="60"/>
        <v>1.0454218719357565E+29</v>
      </c>
      <c r="B488" s="5">
        <f t="shared" si="61"/>
        <v>96.400000000000034</v>
      </c>
      <c r="C488" s="5">
        <v>482</v>
      </c>
    </row>
    <row r="489" spans="1:3">
      <c r="A489" s="5">
        <f t="shared" si="60"/>
        <v>1.2008743845705245E+29</v>
      </c>
      <c r="B489" s="5">
        <f t="shared" si="61"/>
        <v>96.600000000000051</v>
      </c>
      <c r="C489" s="5">
        <v>483</v>
      </c>
    </row>
    <row r="490" spans="1:3">
      <c r="A490" s="5">
        <f t="shared" si="60"/>
        <v>1.3794424301142382E+29</v>
      </c>
      <c r="B490" s="5">
        <f t="shared" si="61"/>
        <v>96.80000000000004</v>
      </c>
      <c r="C490" s="5">
        <v>484</v>
      </c>
    </row>
    <row r="491" spans="1:3">
      <c r="A491" s="5">
        <f t="shared" si="60"/>
        <v>1.5845632502853381E+29</v>
      </c>
      <c r="B491" s="5">
        <f t="shared" si="61"/>
        <v>97.000000000000057</v>
      </c>
      <c r="C491" s="5">
        <v>485</v>
      </c>
    </row>
    <row r="492" spans="1:3">
      <c r="A492" s="5">
        <f t="shared" si="60"/>
        <v>1.8201851989915229E+29</v>
      </c>
      <c r="B492" s="5">
        <f t="shared" si="61"/>
        <v>97.200000000000045</v>
      </c>
      <c r="C492" s="5">
        <v>486</v>
      </c>
    </row>
    <row r="493" spans="1:3">
      <c r="A493" s="5">
        <f t="shared" si="60"/>
        <v>2.0908437438715136E+29</v>
      </c>
      <c r="B493" s="5">
        <f t="shared" si="61"/>
        <v>97.400000000000048</v>
      </c>
      <c r="C493" s="5">
        <v>487</v>
      </c>
    </row>
    <row r="494" spans="1:3">
      <c r="A494" s="5">
        <f t="shared" si="60"/>
        <v>2.4017487691410501E+29</v>
      </c>
      <c r="B494" s="5">
        <f t="shared" si="61"/>
        <v>97.600000000000051</v>
      </c>
      <c r="C494" s="5">
        <v>488</v>
      </c>
    </row>
    <row r="495" spans="1:3">
      <c r="A495" s="5">
        <f t="shared" si="60"/>
        <v>2.7588848602284782E+29</v>
      </c>
      <c r="B495" s="5">
        <f t="shared" si="61"/>
        <v>97.800000000000054</v>
      </c>
      <c r="C495" s="5">
        <v>489</v>
      </c>
    </row>
    <row r="496" spans="1:3">
      <c r="A496" s="5">
        <f t="shared" si="60"/>
        <v>3.1691265005706776E+29</v>
      </c>
      <c r="B496" s="5">
        <f t="shared" si="61"/>
        <v>98.000000000000043</v>
      </c>
      <c r="C496" s="5">
        <v>490</v>
      </c>
    </row>
    <row r="497" spans="1:3">
      <c r="A497" s="5">
        <f t="shared" si="60"/>
        <v>3.6403703979830478E+29</v>
      </c>
      <c r="B497" s="5">
        <f t="shared" si="61"/>
        <v>98.20000000000006</v>
      </c>
      <c r="C497" s="5">
        <v>491</v>
      </c>
    </row>
    <row r="498" spans="1:3">
      <c r="A498" s="5">
        <f t="shared" si="60"/>
        <v>4.1816874877430287E+29</v>
      </c>
      <c r="B498" s="5">
        <f t="shared" si="61"/>
        <v>98.400000000000048</v>
      </c>
      <c r="C498" s="5">
        <v>492</v>
      </c>
    </row>
    <row r="499" spans="1:3">
      <c r="A499" s="5">
        <f t="shared" si="60"/>
        <v>4.8034975382821008E+29</v>
      </c>
      <c r="B499" s="5">
        <f t="shared" si="61"/>
        <v>98.600000000000065</v>
      </c>
      <c r="C499" s="5">
        <v>493</v>
      </c>
    </row>
    <row r="500" spans="1:3">
      <c r="A500" s="5">
        <f t="shared" si="60"/>
        <v>5.517769720456957E+29</v>
      </c>
      <c r="B500" s="5">
        <f t="shared" si="61"/>
        <v>98.800000000000054</v>
      </c>
      <c r="C500" s="5">
        <v>494</v>
      </c>
    </row>
    <row r="501" spans="1:3">
      <c r="A501" s="5">
        <f t="shared" si="60"/>
        <v>6.3382530011413553E+29</v>
      </c>
      <c r="B501" s="5">
        <f t="shared" si="61"/>
        <v>99.000000000000043</v>
      </c>
      <c r="C501" s="5">
        <v>495</v>
      </c>
    </row>
    <row r="502" spans="1:3">
      <c r="A502" s="5">
        <f t="shared" si="60"/>
        <v>7.2807407959660985E+29</v>
      </c>
      <c r="B502" s="5">
        <f t="shared" si="61"/>
        <v>99.20000000000006</v>
      </c>
      <c r="C502" s="5">
        <v>496</v>
      </c>
    </row>
    <row r="503" spans="1:3">
      <c r="A503" s="5">
        <f t="shared" si="60"/>
        <v>8.3633749754860601E+29</v>
      </c>
      <c r="B503" s="5">
        <f t="shared" si="61"/>
        <v>99.400000000000048</v>
      </c>
      <c r="C503" s="5">
        <v>497</v>
      </c>
    </row>
    <row r="504" spans="1:3">
      <c r="A504" s="5">
        <f t="shared" si="60"/>
        <v>9.6069950765642059E+29</v>
      </c>
      <c r="B504" s="5">
        <f t="shared" si="61"/>
        <v>99.600000000000037</v>
      </c>
      <c r="C504" s="5">
        <v>498</v>
      </c>
    </row>
    <row r="505" spans="1:3">
      <c r="A505" s="5">
        <f t="shared" si="60"/>
        <v>1.1035539440913918E+30</v>
      </c>
      <c r="B505" s="5">
        <f t="shared" si="61"/>
        <v>99.800000000000054</v>
      </c>
      <c r="C505" s="5">
        <v>499</v>
      </c>
    </row>
    <row r="506" spans="1:3">
      <c r="A506" s="5">
        <f t="shared" si="60"/>
        <v>1.2676506002282719E+30</v>
      </c>
      <c r="B506" s="5">
        <f t="shared" si="61"/>
        <v>100.00000000000004</v>
      </c>
      <c r="C506" s="5">
        <v>500</v>
      </c>
    </row>
    <row r="507" spans="1:3">
      <c r="A507" s="5">
        <f t="shared" si="60"/>
        <v>1.4561481591932197E+30</v>
      </c>
      <c r="B507" s="5">
        <f t="shared" si="61"/>
        <v>100.20000000000006</v>
      </c>
      <c r="C507" s="5">
        <v>501</v>
      </c>
    </row>
    <row r="508" spans="1:3">
      <c r="A508" s="5">
        <f t="shared" si="60"/>
        <v>1.6726749950972123E+30</v>
      </c>
      <c r="B508" s="5">
        <f t="shared" si="61"/>
        <v>100.40000000000005</v>
      </c>
      <c r="C508" s="5">
        <v>502</v>
      </c>
    </row>
    <row r="509" spans="1:3">
      <c r="A509" s="5">
        <f t="shared" si="60"/>
        <v>1.9213990153128423E+30</v>
      </c>
      <c r="B509" s="5">
        <f t="shared" si="61"/>
        <v>100.60000000000005</v>
      </c>
      <c r="C509" s="5">
        <v>503</v>
      </c>
    </row>
    <row r="510" spans="1:3">
      <c r="A510" s="5">
        <f t="shared" si="60"/>
        <v>2.2071078881827845E+30</v>
      </c>
      <c r="B510" s="5">
        <f t="shared" si="61"/>
        <v>100.80000000000005</v>
      </c>
      <c r="C510" s="5">
        <v>504</v>
      </c>
    </row>
    <row r="511" spans="1:3">
      <c r="A511" s="5">
        <f t="shared" si="60"/>
        <v>2.5353012004565449E+30</v>
      </c>
      <c r="B511" s="5">
        <f t="shared" si="61"/>
        <v>101.00000000000004</v>
      </c>
      <c r="C511" s="5">
        <v>505</v>
      </c>
    </row>
    <row r="512" spans="1:3">
      <c r="A512" s="5">
        <f t="shared" si="60"/>
        <v>2.9122963183864405E+30</v>
      </c>
      <c r="B512" s="5">
        <f t="shared" si="61"/>
        <v>101.20000000000005</v>
      </c>
      <c r="C512" s="5">
        <v>506</v>
      </c>
    </row>
    <row r="513" spans="1:3">
      <c r="A513" s="5">
        <f t="shared" si="60"/>
        <v>3.3453499901944257E+30</v>
      </c>
      <c r="B513" s="5">
        <f t="shared" si="61"/>
        <v>101.40000000000005</v>
      </c>
      <c r="C513" s="5">
        <v>507</v>
      </c>
    </row>
    <row r="514" spans="1:3">
      <c r="A514" s="5">
        <f t="shared" si="60"/>
        <v>3.8427980306256846E+30</v>
      </c>
      <c r="B514" s="5">
        <f t="shared" si="61"/>
        <v>101.60000000000005</v>
      </c>
      <c r="C514" s="5">
        <v>508</v>
      </c>
    </row>
    <row r="515" spans="1:3">
      <c r="A515" s="5">
        <f t="shared" si="60"/>
        <v>4.4142157763655696E+30</v>
      </c>
      <c r="B515" s="5">
        <f t="shared" si="61"/>
        <v>101.80000000000005</v>
      </c>
      <c r="C515" s="5">
        <v>509</v>
      </c>
    </row>
    <row r="516" spans="1:3">
      <c r="A516" s="5">
        <f t="shared" si="60"/>
        <v>5.0706024009130899E+30</v>
      </c>
      <c r="B516" s="5">
        <f t="shared" si="61"/>
        <v>102.00000000000006</v>
      </c>
      <c r="C516" s="5">
        <v>510</v>
      </c>
    </row>
    <row r="517" spans="1:3">
      <c r="A517" s="5">
        <f t="shared" si="60"/>
        <v>5.8245926367728833E+30</v>
      </c>
      <c r="B517" s="5">
        <f t="shared" si="61"/>
        <v>102.20000000000005</v>
      </c>
      <c r="C517" s="5">
        <v>511</v>
      </c>
    </row>
    <row r="518" spans="1:3">
      <c r="A518" s="5">
        <f t="shared" si="60"/>
        <v>6.6906999803888537E+30</v>
      </c>
      <c r="B518" s="5">
        <f t="shared" si="61"/>
        <v>102.40000000000006</v>
      </c>
      <c r="C518" s="5">
        <v>512</v>
      </c>
    </row>
    <row r="519" spans="1:3">
      <c r="A519" s="5">
        <f t="shared" ref="A519:A545" si="62">POWER($B$1,C519)</f>
        <v>7.6855960612513715E+30</v>
      </c>
      <c r="B519" s="5">
        <f t="shared" si="61"/>
        <v>102.60000000000005</v>
      </c>
      <c r="C519" s="5">
        <v>513</v>
      </c>
    </row>
    <row r="520" spans="1:3">
      <c r="A520" s="5">
        <f t="shared" si="62"/>
        <v>8.8284315527311425E+30</v>
      </c>
      <c r="B520" s="5">
        <f t="shared" ref="B520:B545" si="63">LOG(A520,2)</f>
        <v>102.80000000000007</v>
      </c>
      <c r="C520" s="5">
        <v>514</v>
      </c>
    </row>
    <row r="521" spans="1:3">
      <c r="A521" s="5">
        <f t="shared" si="62"/>
        <v>1.0141204801826184E+31</v>
      </c>
      <c r="B521" s="5">
        <f t="shared" si="63"/>
        <v>103.00000000000006</v>
      </c>
      <c r="C521" s="5">
        <v>515</v>
      </c>
    </row>
    <row r="522" spans="1:3">
      <c r="A522" s="5">
        <f t="shared" si="62"/>
        <v>1.1649185273545769E+31</v>
      </c>
      <c r="B522" s="5">
        <f t="shared" si="63"/>
        <v>103.20000000000005</v>
      </c>
      <c r="C522" s="5">
        <v>516</v>
      </c>
    </row>
    <row r="523" spans="1:3">
      <c r="A523" s="5">
        <f t="shared" si="62"/>
        <v>1.338139996077771E+31</v>
      </c>
      <c r="B523" s="5">
        <f t="shared" si="63"/>
        <v>103.40000000000006</v>
      </c>
      <c r="C523" s="5">
        <v>517</v>
      </c>
    </row>
    <row r="524" spans="1:3">
      <c r="A524" s="5">
        <f t="shared" si="62"/>
        <v>1.5371192122502745E+31</v>
      </c>
      <c r="B524" s="5">
        <f t="shared" si="63"/>
        <v>103.60000000000005</v>
      </c>
      <c r="C524" s="5">
        <v>518</v>
      </c>
    </row>
    <row r="525" spans="1:3">
      <c r="A525" s="5">
        <f t="shared" si="62"/>
        <v>1.765686310546229E+31</v>
      </c>
      <c r="B525" s="5">
        <f t="shared" si="63"/>
        <v>103.80000000000004</v>
      </c>
      <c r="C525" s="5">
        <v>519</v>
      </c>
    </row>
    <row r="526" spans="1:3">
      <c r="A526" s="5">
        <f t="shared" si="62"/>
        <v>2.0282409603652373E+31</v>
      </c>
      <c r="B526" s="5">
        <f t="shared" si="63"/>
        <v>104.00000000000006</v>
      </c>
      <c r="C526" s="5">
        <v>520</v>
      </c>
    </row>
    <row r="527" spans="1:3">
      <c r="A527" s="5">
        <f t="shared" si="62"/>
        <v>2.3298370547091547E+31</v>
      </c>
      <c r="B527" s="5">
        <f t="shared" si="63"/>
        <v>104.20000000000005</v>
      </c>
      <c r="C527" s="5">
        <v>521</v>
      </c>
    </row>
    <row r="528" spans="1:3">
      <c r="A528" s="5">
        <f t="shared" si="62"/>
        <v>2.6762799921555433E+31</v>
      </c>
      <c r="B528" s="5">
        <f t="shared" si="63"/>
        <v>104.40000000000006</v>
      </c>
      <c r="C528" s="5">
        <v>522</v>
      </c>
    </row>
    <row r="529" spans="1:3">
      <c r="A529" s="5">
        <f t="shared" si="62"/>
        <v>3.0742384245005504E+31</v>
      </c>
      <c r="B529" s="5">
        <f t="shared" si="63"/>
        <v>104.60000000000005</v>
      </c>
      <c r="C529" s="5">
        <v>523</v>
      </c>
    </row>
    <row r="530" spans="1:3">
      <c r="A530" s="5">
        <f t="shared" si="62"/>
        <v>3.5313726210924593E+31</v>
      </c>
      <c r="B530" s="5">
        <f t="shared" si="63"/>
        <v>104.80000000000005</v>
      </c>
      <c r="C530" s="5">
        <v>524</v>
      </c>
    </row>
    <row r="531" spans="1:3">
      <c r="A531" s="5">
        <f t="shared" si="62"/>
        <v>4.0564819207304755E+31</v>
      </c>
      <c r="B531" s="5">
        <f t="shared" si="63"/>
        <v>105.00000000000006</v>
      </c>
      <c r="C531" s="5">
        <v>525</v>
      </c>
    </row>
    <row r="532" spans="1:3">
      <c r="A532" s="5">
        <f t="shared" si="62"/>
        <v>4.6596741094183102E+31</v>
      </c>
      <c r="B532" s="5">
        <f t="shared" si="63"/>
        <v>105.20000000000006</v>
      </c>
      <c r="C532" s="5">
        <v>526</v>
      </c>
    </row>
    <row r="533" spans="1:3">
      <c r="A533" s="5">
        <f t="shared" si="62"/>
        <v>5.3525599843110875E+31</v>
      </c>
      <c r="B533" s="5">
        <f t="shared" si="63"/>
        <v>105.40000000000005</v>
      </c>
      <c r="C533" s="5">
        <v>527</v>
      </c>
    </row>
    <row r="534" spans="1:3">
      <c r="A534" s="5">
        <f t="shared" si="62"/>
        <v>6.1484768490011026E+31</v>
      </c>
      <c r="B534" s="5">
        <f t="shared" si="63"/>
        <v>105.60000000000005</v>
      </c>
      <c r="C534" s="5">
        <v>528</v>
      </c>
    </row>
    <row r="535" spans="1:3">
      <c r="A535" s="5">
        <f t="shared" si="62"/>
        <v>7.0627452421849212E+31</v>
      </c>
      <c r="B535" s="5">
        <f t="shared" si="63"/>
        <v>105.80000000000005</v>
      </c>
      <c r="C535" s="5">
        <v>529</v>
      </c>
    </row>
    <row r="536" spans="1:3">
      <c r="A536" s="5">
        <f t="shared" si="62"/>
        <v>8.1129638414609546E+31</v>
      </c>
      <c r="B536" s="5">
        <f t="shared" si="63"/>
        <v>106.00000000000006</v>
      </c>
      <c r="C536" s="5">
        <v>530</v>
      </c>
    </row>
    <row r="537" spans="1:3">
      <c r="A537" s="5">
        <f t="shared" si="62"/>
        <v>9.3193482188366258E+31</v>
      </c>
      <c r="B537" s="5">
        <f t="shared" si="63"/>
        <v>106.20000000000006</v>
      </c>
      <c r="C537" s="5">
        <v>531</v>
      </c>
    </row>
    <row r="538" spans="1:3">
      <c r="A538" s="5">
        <f t="shared" si="62"/>
        <v>1.070511996862218E+32</v>
      </c>
      <c r="B538" s="5">
        <f t="shared" si="63"/>
        <v>106.40000000000005</v>
      </c>
      <c r="C538" s="5">
        <v>532</v>
      </c>
    </row>
    <row r="539" spans="1:3">
      <c r="A539" s="5">
        <f t="shared" si="62"/>
        <v>1.2296953698002209E+32</v>
      </c>
      <c r="B539" s="5">
        <f t="shared" si="63"/>
        <v>106.60000000000007</v>
      </c>
      <c r="C539" s="5">
        <v>533</v>
      </c>
    </row>
    <row r="540" spans="1:3">
      <c r="A540" s="5">
        <f t="shared" si="62"/>
        <v>1.4125490484369844E+32</v>
      </c>
      <c r="B540" s="5">
        <f t="shared" si="63"/>
        <v>106.80000000000005</v>
      </c>
      <c r="C540" s="5">
        <v>534</v>
      </c>
    </row>
    <row r="541" spans="1:3">
      <c r="A541" s="5">
        <f t="shared" si="62"/>
        <v>1.6225927682921916E+32</v>
      </c>
      <c r="B541" s="5">
        <f t="shared" si="63"/>
        <v>107.00000000000004</v>
      </c>
      <c r="C541" s="5">
        <v>535</v>
      </c>
    </row>
    <row r="542" spans="1:3">
      <c r="A542" s="5">
        <f t="shared" si="62"/>
        <v>1.8638696437673255E+32</v>
      </c>
      <c r="B542" s="5">
        <f t="shared" si="63"/>
        <v>107.20000000000006</v>
      </c>
      <c r="C542" s="5">
        <v>536</v>
      </c>
    </row>
    <row r="543" spans="1:3">
      <c r="A543" s="5">
        <f t="shared" si="62"/>
        <v>2.1410239937244372E+32</v>
      </c>
      <c r="B543" s="5">
        <f t="shared" si="63"/>
        <v>107.40000000000005</v>
      </c>
      <c r="C543" s="5">
        <v>537</v>
      </c>
    </row>
    <row r="544" spans="1:3">
      <c r="A544" s="5">
        <f t="shared" si="62"/>
        <v>2.4593907396004425E+32</v>
      </c>
      <c r="B544" s="5">
        <f t="shared" si="63"/>
        <v>107.60000000000007</v>
      </c>
      <c r="C544" s="5">
        <v>538</v>
      </c>
    </row>
    <row r="545" spans="1:3">
      <c r="A545" s="5">
        <f t="shared" si="62"/>
        <v>2.8250980968739696E+32</v>
      </c>
      <c r="B545" s="5">
        <f t="shared" si="63"/>
        <v>107.80000000000005</v>
      </c>
      <c r="C545" s="5">
        <v>539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94"/>
  <sheetViews>
    <sheetView zoomScale="70" zoomScaleNormal="70" workbookViewId="0">
      <pane xSplit="1" topLeftCell="B1" activePane="topRight" state="frozen"/>
      <selection pane="topRight" activeCell="E13" sqref="E13"/>
    </sheetView>
  </sheetViews>
  <sheetFormatPr defaultRowHeight="16.5"/>
  <cols>
    <col min="16" max="16" width="9" style="15"/>
    <col min="22" max="22" width="9" style="15"/>
    <col min="24" max="24" width="11.5" style="1" customWidth="1"/>
  </cols>
  <sheetData>
    <row r="1" spans="1:29">
      <c r="B1" t="s">
        <v>26</v>
      </c>
    </row>
    <row r="2" spans="1:29">
      <c r="F2" s="114" t="s">
        <v>11</v>
      </c>
      <c r="G2" s="114"/>
      <c r="J2" t="s">
        <v>12</v>
      </c>
      <c r="M2" t="s">
        <v>12</v>
      </c>
      <c r="P2" s="115" t="s">
        <v>14</v>
      </c>
      <c r="Q2" s="115"/>
      <c r="T2" t="s">
        <v>12</v>
      </c>
      <c r="U2" t="s">
        <v>12</v>
      </c>
      <c r="V2" s="15" t="s">
        <v>19</v>
      </c>
    </row>
    <row r="3" spans="1:29">
      <c r="A3" t="s">
        <v>23</v>
      </c>
      <c r="C3" t="s">
        <v>5</v>
      </c>
      <c r="D3" t="s">
        <v>8</v>
      </c>
      <c r="E3" t="s">
        <v>16</v>
      </c>
      <c r="F3" s="14" t="s">
        <v>6</v>
      </c>
      <c r="G3" s="14" t="s">
        <v>7</v>
      </c>
      <c r="H3" t="s">
        <v>0</v>
      </c>
      <c r="I3" t="s">
        <v>10</v>
      </c>
      <c r="J3" s="14" t="s">
        <v>4</v>
      </c>
      <c r="K3" t="s">
        <v>0</v>
      </c>
      <c r="L3" t="s">
        <v>10</v>
      </c>
      <c r="M3" s="14" t="s">
        <v>15</v>
      </c>
      <c r="N3" t="s">
        <v>0</v>
      </c>
      <c r="O3" t="s">
        <v>10</v>
      </c>
      <c r="P3" s="15" t="s">
        <v>17</v>
      </c>
      <c r="Q3" t="s">
        <v>13</v>
      </c>
      <c r="R3" t="s">
        <v>22</v>
      </c>
      <c r="S3" t="s">
        <v>25</v>
      </c>
      <c r="T3" s="14" t="s">
        <v>9</v>
      </c>
      <c r="U3" s="14" t="s">
        <v>18</v>
      </c>
      <c r="V3" s="15" t="s">
        <v>20</v>
      </c>
      <c r="W3" t="s">
        <v>21</v>
      </c>
    </row>
    <row r="4" spans="1:29">
      <c r="A4">
        <v>0</v>
      </c>
      <c r="B4">
        <v>1</v>
      </c>
      <c r="C4">
        <v>100</v>
      </c>
      <c r="D4">
        <v>1</v>
      </c>
      <c r="E4">
        <v>5</v>
      </c>
      <c r="F4" s="7">
        <v>0.1</v>
      </c>
      <c r="G4" s="7">
        <v>2</v>
      </c>
      <c r="H4" s="12">
        <f t="shared" ref="H4:H35" si="0">C4*(1-F4)+C4*F4*G4</f>
        <v>110</v>
      </c>
      <c r="I4" t="e">
        <f t="shared" ref="I4:I35" si="1">H4-H3</f>
        <v>#VALUE!</v>
      </c>
      <c r="J4" s="7">
        <v>1</v>
      </c>
      <c r="K4">
        <f>C4*J4</f>
        <v>100</v>
      </c>
      <c r="L4" t="e">
        <f t="shared" ref="L4:L35" si="2">K4-K3</f>
        <v>#VALUE!</v>
      </c>
      <c r="M4" s="7">
        <v>1</v>
      </c>
      <c r="N4">
        <f>C4*M4</f>
        <v>100</v>
      </c>
      <c r="O4" t="e">
        <f t="shared" ref="O4:O35" si="3">N4-N3</f>
        <v>#VALUE!</v>
      </c>
      <c r="P4" s="16">
        <f>H4*J4*M4</f>
        <v>110</v>
      </c>
      <c r="Q4" s="12" t="e">
        <f t="shared" ref="Q4:Q35" si="4">P4-P3</f>
        <v>#VALUE!</v>
      </c>
      <c r="R4">
        <v>20</v>
      </c>
      <c r="S4">
        <v>1</v>
      </c>
      <c r="T4" s="7">
        <v>1</v>
      </c>
      <c r="U4" s="7">
        <v>1</v>
      </c>
      <c r="V4" s="16">
        <f t="shared" ref="V4:V35" si="5">R4*T4*U4</f>
        <v>20</v>
      </c>
      <c r="W4" s="12" t="e">
        <f>V4-V3</f>
        <v>#VALUE!</v>
      </c>
      <c r="X4" s="1">
        <f>P4-V4</f>
        <v>90</v>
      </c>
    </row>
    <row r="5" spans="1:29">
      <c r="A5">
        <v>10</v>
      </c>
      <c r="B5">
        <v>2</v>
      </c>
      <c r="C5">
        <f>C4</f>
        <v>100</v>
      </c>
      <c r="D5">
        <v>1.1000000000000001</v>
      </c>
      <c r="E5">
        <v>5</v>
      </c>
      <c r="F5" s="7">
        <v>0.11</v>
      </c>
      <c r="G5" s="7">
        <v>2.1</v>
      </c>
      <c r="H5" s="12">
        <f t="shared" si="0"/>
        <v>112.1</v>
      </c>
      <c r="I5">
        <f t="shared" si="1"/>
        <v>2.0999999999999943</v>
      </c>
      <c r="J5" s="7">
        <v>1.05</v>
      </c>
      <c r="K5">
        <f t="shared" ref="K5:K68" si="6">C5*J5</f>
        <v>105</v>
      </c>
      <c r="L5">
        <f t="shared" si="2"/>
        <v>5</v>
      </c>
      <c r="M5" s="7">
        <v>1.05</v>
      </c>
      <c r="N5">
        <f t="shared" ref="N5:N68" si="7">C5*M5</f>
        <v>105</v>
      </c>
      <c r="O5">
        <f t="shared" si="3"/>
        <v>5</v>
      </c>
      <c r="P5" s="16">
        <f t="shared" ref="P5:P68" si="8">H5*J5*M5</f>
        <v>123.59025</v>
      </c>
      <c r="Q5" s="10">
        <f t="shared" si="4"/>
        <v>13.590249999999997</v>
      </c>
      <c r="R5">
        <f>R$4*S5</f>
        <v>20</v>
      </c>
      <c r="S5">
        <f>S4</f>
        <v>1</v>
      </c>
      <c r="T5" s="7">
        <v>1.05</v>
      </c>
      <c r="U5" s="7">
        <v>1.05</v>
      </c>
      <c r="V5" s="16">
        <f t="shared" si="5"/>
        <v>22.05</v>
      </c>
      <c r="W5" s="12">
        <f t="shared" ref="W5:W68" si="9">V5-V4</f>
        <v>2.0500000000000007</v>
      </c>
      <c r="X5" s="1">
        <f t="shared" ref="X5:X68" si="10">P5-V5</f>
        <v>101.54025</v>
      </c>
      <c r="Z5" s="36" t="s">
        <v>27</v>
      </c>
      <c r="AA5" s="36" t="s">
        <v>37</v>
      </c>
      <c r="AB5" s="36" t="s">
        <v>46</v>
      </c>
      <c r="AC5" s="36" t="s">
        <v>24</v>
      </c>
    </row>
    <row r="6" spans="1:29">
      <c r="A6">
        <v>20</v>
      </c>
      <c r="B6">
        <v>3</v>
      </c>
      <c r="C6">
        <f t="shared" ref="C6:C69" si="11">C5</f>
        <v>100</v>
      </c>
      <c r="D6">
        <v>1.2</v>
      </c>
      <c r="E6">
        <v>5</v>
      </c>
      <c r="F6" s="7">
        <v>0.12</v>
      </c>
      <c r="G6" s="7">
        <v>2.2000000000000002</v>
      </c>
      <c r="H6" s="12">
        <f t="shared" si="0"/>
        <v>114.4</v>
      </c>
      <c r="I6">
        <f t="shared" si="1"/>
        <v>2.3000000000000114</v>
      </c>
      <c r="J6" s="7">
        <v>1.1000000000000001</v>
      </c>
      <c r="K6">
        <f t="shared" si="6"/>
        <v>110.00000000000001</v>
      </c>
      <c r="L6">
        <f t="shared" si="2"/>
        <v>5.0000000000000142</v>
      </c>
      <c r="M6" s="7">
        <v>1.1000000000000001</v>
      </c>
      <c r="N6">
        <f t="shared" si="7"/>
        <v>110.00000000000001</v>
      </c>
      <c r="O6">
        <f t="shared" si="3"/>
        <v>5.0000000000000142</v>
      </c>
      <c r="P6" s="16">
        <f t="shared" si="8"/>
        <v>138.42400000000004</v>
      </c>
      <c r="Q6" s="10">
        <f t="shared" si="4"/>
        <v>14.833750000000038</v>
      </c>
      <c r="R6">
        <f t="shared" ref="R6:R69" si="12">R$4*S6</f>
        <v>41.5</v>
      </c>
      <c r="S6">
        <f>AC7</f>
        <v>2.0750000000000002</v>
      </c>
      <c r="T6" s="7">
        <v>1.1000000000000001</v>
      </c>
      <c r="U6" s="7">
        <v>1.1000000000000001</v>
      </c>
      <c r="V6" s="16">
        <f t="shared" si="5"/>
        <v>50.215000000000011</v>
      </c>
      <c r="W6" s="12">
        <f t="shared" si="9"/>
        <v>28.16500000000001</v>
      </c>
      <c r="X6" s="1">
        <f t="shared" si="10"/>
        <v>88.209000000000032</v>
      </c>
      <c r="Z6" s="36" t="s">
        <v>28</v>
      </c>
      <c r="AA6" s="36">
        <v>0</v>
      </c>
      <c r="AB6" s="36">
        <v>1</v>
      </c>
      <c r="AC6" s="36">
        <v>1</v>
      </c>
    </row>
    <row r="7" spans="1:29">
      <c r="A7">
        <v>30</v>
      </c>
      <c r="B7">
        <v>4</v>
      </c>
      <c r="C7">
        <f t="shared" si="11"/>
        <v>100</v>
      </c>
      <c r="D7">
        <v>1.3</v>
      </c>
      <c r="E7">
        <v>5</v>
      </c>
      <c r="F7" s="7">
        <v>0.13</v>
      </c>
      <c r="G7" s="7">
        <v>2.2999999999999998</v>
      </c>
      <c r="H7" s="12">
        <f t="shared" si="0"/>
        <v>116.9</v>
      </c>
      <c r="I7">
        <f t="shared" si="1"/>
        <v>2.5</v>
      </c>
      <c r="J7" s="7">
        <v>1.1499999999999999</v>
      </c>
      <c r="K7">
        <f t="shared" si="6"/>
        <v>114.99999999999999</v>
      </c>
      <c r="L7">
        <f t="shared" si="2"/>
        <v>4.9999999999999716</v>
      </c>
      <c r="M7" s="7">
        <v>1.1499999999999999</v>
      </c>
      <c r="N7">
        <f t="shared" si="7"/>
        <v>114.99999999999999</v>
      </c>
      <c r="O7">
        <f t="shared" si="3"/>
        <v>4.9999999999999716</v>
      </c>
      <c r="P7" s="16">
        <f t="shared" si="8"/>
        <v>154.60024999999999</v>
      </c>
      <c r="Q7" s="10">
        <f t="shared" si="4"/>
        <v>16.176249999999953</v>
      </c>
      <c r="R7">
        <f t="shared" si="12"/>
        <v>41.5</v>
      </c>
      <c r="S7">
        <f t="shared" ref="S7:S69" si="13">S6</f>
        <v>2.0750000000000002</v>
      </c>
      <c r="T7" s="7">
        <v>1.1499999999999999</v>
      </c>
      <c r="U7" s="7">
        <v>1.1499999999999999</v>
      </c>
      <c r="V7" s="16">
        <f t="shared" si="5"/>
        <v>54.883749999999992</v>
      </c>
      <c r="W7" s="12">
        <f t="shared" si="9"/>
        <v>4.6687499999999815</v>
      </c>
      <c r="X7" s="1">
        <f t="shared" si="10"/>
        <v>99.716499999999996</v>
      </c>
      <c r="Z7" s="36" t="s">
        <v>29</v>
      </c>
      <c r="AA7" s="36">
        <v>15</v>
      </c>
      <c r="AB7" s="36">
        <v>1.075</v>
      </c>
      <c r="AC7" s="36">
        <v>2.0750000000000002</v>
      </c>
    </row>
    <row r="8" spans="1:29">
      <c r="A8">
        <v>40</v>
      </c>
      <c r="B8">
        <v>5</v>
      </c>
      <c r="C8">
        <f t="shared" si="11"/>
        <v>100</v>
      </c>
      <c r="D8">
        <v>1.4</v>
      </c>
      <c r="E8">
        <v>5</v>
      </c>
      <c r="F8" s="7">
        <v>0.14000000000000001</v>
      </c>
      <c r="G8" s="7">
        <v>2.4</v>
      </c>
      <c r="H8" s="12">
        <f t="shared" si="0"/>
        <v>119.6</v>
      </c>
      <c r="I8">
        <f t="shared" si="1"/>
        <v>2.6999999999999886</v>
      </c>
      <c r="J8" s="7">
        <v>1.2</v>
      </c>
      <c r="K8">
        <f t="shared" si="6"/>
        <v>120</v>
      </c>
      <c r="L8">
        <f t="shared" si="2"/>
        <v>5.0000000000000142</v>
      </c>
      <c r="M8" s="7">
        <v>1.2</v>
      </c>
      <c r="N8">
        <f t="shared" si="7"/>
        <v>120</v>
      </c>
      <c r="O8">
        <f t="shared" si="3"/>
        <v>5.0000000000000142</v>
      </c>
      <c r="P8" s="16">
        <f t="shared" si="8"/>
        <v>172.22399999999996</v>
      </c>
      <c r="Q8" s="10">
        <f t="shared" si="4"/>
        <v>17.623749999999973</v>
      </c>
      <c r="R8">
        <f t="shared" si="12"/>
        <v>65.199999999999989</v>
      </c>
      <c r="S8">
        <f>AC8</f>
        <v>3.26</v>
      </c>
      <c r="T8" s="7">
        <v>1.2</v>
      </c>
      <c r="U8" s="7">
        <v>1.2</v>
      </c>
      <c r="V8" s="16">
        <f t="shared" si="5"/>
        <v>93.887999999999977</v>
      </c>
      <c r="W8" s="12">
        <f t="shared" si="9"/>
        <v>39.004249999999985</v>
      </c>
      <c r="X8" s="1">
        <f t="shared" si="10"/>
        <v>78.335999999999984</v>
      </c>
      <c r="Z8" s="36" t="s">
        <v>30</v>
      </c>
      <c r="AA8" s="36">
        <v>37</v>
      </c>
      <c r="AB8" s="36">
        <v>1.1850000000000001</v>
      </c>
      <c r="AC8" s="36">
        <v>3.26</v>
      </c>
    </row>
    <row r="9" spans="1:29">
      <c r="A9">
        <v>50</v>
      </c>
      <c r="B9">
        <v>6</v>
      </c>
      <c r="C9">
        <f t="shared" si="11"/>
        <v>100</v>
      </c>
      <c r="D9">
        <v>1.5</v>
      </c>
      <c r="E9">
        <v>5</v>
      </c>
      <c r="F9" s="7">
        <v>0.15</v>
      </c>
      <c r="G9" s="7">
        <v>2.5</v>
      </c>
      <c r="H9" s="12">
        <f t="shared" si="0"/>
        <v>122.5</v>
      </c>
      <c r="I9">
        <f t="shared" si="1"/>
        <v>2.9000000000000057</v>
      </c>
      <c r="J9" s="7">
        <v>1.25</v>
      </c>
      <c r="K9">
        <f t="shared" si="6"/>
        <v>125</v>
      </c>
      <c r="L9">
        <f t="shared" si="2"/>
        <v>5</v>
      </c>
      <c r="M9" s="7">
        <v>1.25</v>
      </c>
      <c r="N9">
        <f t="shared" si="7"/>
        <v>125</v>
      </c>
      <c r="O9">
        <f t="shared" si="3"/>
        <v>5</v>
      </c>
      <c r="P9" s="16">
        <f t="shared" si="8"/>
        <v>191.40625</v>
      </c>
      <c r="Q9" s="10">
        <f t="shared" si="4"/>
        <v>19.182250000000039</v>
      </c>
      <c r="R9">
        <f t="shared" si="12"/>
        <v>65.199999999999989</v>
      </c>
      <c r="S9">
        <f t="shared" si="13"/>
        <v>3.26</v>
      </c>
      <c r="T9" s="7">
        <v>1.25</v>
      </c>
      <c r="U9" s="7">
        <v>1.25</v>
      </c>
      <c r="V9" s="16">
        <f t="shared" si="5"/>
        <v>101.87499999999999</v>
      </c>
      <c r="W9" s="12">
        <f t="shared" si="9"/>
        <v>7.987000000000009</v>
      </c>
      <c r="X9" s="1">
        <f t="shared" si="10"/>
        <v>89.531250000000014</v>
      </c>
      <c r="Z9" s="36" t="s">
        <v>31</v>
      </c>
      <c r="AA9" s="36">
        <v>65</v>
      </c>
      <c r="AB9" s="36">
        <v>1.325</v>
      </c>
      <c r="AC9" s="36">
        <v>4.585</v>
      </c>
    </row>
    <row r="10" spans="1:29">
      <c r="A10">
        <v>60</v>
      </c>
      <c r="B10">
        <v>7</v>
      </c>
      <c r="C10">
        <f t="shared" si="11"/>
        <v>100</v>
      </c>
      <c r="D10">
        <v>1.6</v>
      </c>
      <c r="E10">
        <v>5</v>
      </c>
      <c r="F10" s="7">
        <v>0.16</v>
      </c>
      <c r="G10" s="7">
        <v>2.6</v>
      </c>
      <c r="H10" s="12">
        <f t="shared" si="0"/>
        <v>125.6</v>
      </c>
      <c r="I10">
        <f t="shared" si="1"/>
        <v>3.0999999999999943</v>
      </c>
      <c r="J10" s="7">
        <v>1.3</v>
      </c>
      <c r="K10">
        <f t="shared" si="6"/>
        <v>130</v>
      </c>
      <c r="L10">
        <f t="shared" si="2"/>
        <v>5</v>
      </c>
      <c r="M10" s="7">
        <v>1.3</v>
      </c>
      <c r="N10">
        <f t="shared" si="7"/>
        <v>130</v>
      </c>
      <c r="O10">
        <f t="shared" si="3"/>
        <v>5</v>
      </c>
      <c r="P10" s="16">
        <f t="shared" si="8"/>
        <v>212.26400000000001</v>
      </c>
      <c r="Q10" s="10">
        <f t="shared" si="4"/>
        <v>20.85775000000001</v>
      </c>
      <c r="R10">
        <f t="shared" si="12"/>
        <v>65.199999999999989</v>
      </c>
      <c r="S10">
        <f t="shared" si="13"/>
        <v>3.26</v>
      </c>
      <c r="T10" s="7">
        <v>1.3</v>
      </c>
      <c r="U10" s="7">
        <v>1.3</v>
      </c>
      <c r="V10" s="16">
        <f t="shared" si="5"/>
        <v>110.18799999999999</v>
      </c>
      <c r="W10" s="12">
        <f t="shared" si="9"/>
        <v>8.3130000000000024</v>
      </c>
      <c r="X10" s="1">
        <f t="shared" si="10"/>
        <v>102.07600000000002</v>
      </c>
      <c r="Z10" s="36" t="s">
        <v>32</v>
      </c>
      <c r="AA10" s="36">
        <v>95</v>
      </c>
      <c r="AB10" s="36">
        <v>1.4750000000000001</v>
      </c>
      <c r="AC10" s="36">
        <v>6.06</v>
      </c>
    </row>
    <row r="11" spans="1:29">
      <c r="A11">
        <v>70</v>
      </c>
      <c r="B11">
        <v>8</v>
      </c>
      <c r="C11">
        <f t="shared" si="11"/>
        <v>100</v>
      </c>
      <c r="D11">
        <v>1.7</v>
      </c>
      <c r="E11">
        <v>5</v>
      </c>
      <c r="F11" s="7">
        <v>0.17</v>
      </c>
      <c r="G11" s="7">
        <v>2.7</v>
      </c>
      <c r="H11" s="12">
        <f t="shared" si="0"/>
        <v>128.9</v>
      </c>
      <c r="I11">
        <f t="shared" si="1"/>
        <v>3.3000000000000114</v>
      </c>
      <c r="J11" s="7">
        <v>1.35</v>
      </c>
      <c r="K11">
        <f t="shared" si="6"/>
        <v>135</v>
      </c>
      <c r="L11">
        <f t="shared" si="2"/>
        <v>5</v>
      </c>
      <c r="M11" s="7">
        <v>1.35</v>
      </c>
      <c r="N11">
        <f t="shared" si="7"/>
        <v>135</v>
      </c>
      <c r="O11">
        <f t="shared" si="3"/>
        <v>5</v>
      </c>
      <c r="P11" s="16">
        <f t="shared" si="8"/>
        <v>234.92025000000004</v>
      </c>
      <c r="Q11" s="10">
        <f t="shared" si="4"/>
        <v>22.656250000000028</v>
      </c>
      <c r="R11">
        <f t="shared" si="12"/>
        <v>91.7</v>
      </c>
      <c r="S11">
        <f>AC9</f>
        <v>4.585</v>
      </c>
      <c r="T11" s="7">
        <v>1.35</v>
      </c>
      <c r="U11" s="7">
        <v>1.35</v>
      </c>
      <c r="V11" s="16">
        <f t="shared" si="5"/>
        <v>167.12325000000004</v>
      </c>
      <c r="W11" s="12">
        <f t="shared" si="9"/>
        <v>56.935250000000053</v>
      </c>
      <c r="X11" s="1">
        <f t="shared" si="10"/>
        <v>67.796999999999997</v>
      </c>
      <c r="Z11" s="36" t="s">
        <v>33</v>
      </c>
      <c r="AA11" s="36">
        <v>142</v>
      </c>
      <c r="AB11" s="36">
        <v>1.71</v>
      </c>
      <c r="AC11" s="36">
        <v>7.77</v>
      </c>
    </row>
    <row r="12" spans="1:29">
      <c r="A12">
        <v>80</v>
      </c>
      <c r="B12">
        <v>9</v>
      </c>
      <c r="C12">
        <f t="shared" si="11"/>
        <v>100</v>
      </c>
      <c r="D12">
        <v>1.8</v>
      </c>
      <c r="E12">
        <v>5</v>
      </c>
      <c r="F12" s="7">
        <v>0.18</v>
      </c>
      <c r="G12" s="7">
        <v>2.8</v>
      </c>
      <c r="H12" s="12">
        <f t="shared" si="0"/>
        <v>132.4</v>
      </c>
      <c r="I12">
        <f t="shared" si="1"/>
        <v>3.5</v>
      </c>
      <c r="J12" s="7">
        <v>1.4</v>
      </c>
      <c r="K12">
        <f t="shared" si="6"/>
        <v>140</v>
      </c>
      <c r="L12">
        <f t="shared" si="2"/>
        <v>5</v>
      </c>
      <c r="M12" s="7">
        <v>1.4</v>
      </c>
      <c r="N12">
        <f t="shared" si="7"/>
        <v>140</v>
      </c>
      <c r="O12">
        <f t="shared" si="3"/>
        <v>5</v>
      </c>
      <c r="P12" s="16">
        <f t="shared" si="8"/>
        <v>259.50399999999996</v>
      </c>
      <c r="Q12" s="10">
        <f t="shared" si="4"/>
        <v>24.583749999999924</v>
      </c>
      <c r="R12">
        <f t="shared" si="12"/>
        <v>91.7</v>
      </c>
      <c r="S12">
        <f t="shared" si="13"/>
        <v>4.585</v>
      </c>
      <c r="T12" s="7">
        <v>1.4</v>
      </c>
      <c r="U12" s="7">
        <v>1.4</v>
      </c>
      <c r="V12" s="16">
        <f t="shared" si="5"/>
        <v>179.73199999999997</v>
      </c>
      <c r="W12" s="12">
        <f t="shared" si="9"/>
        <v>12.60874999999993</v>
      </c>
      <c r="X12" s="1">
        <f t="shared" si="10"/>
        <v>79.771999999999991</v>
      </c>
      <c r="Z12" s="36" t="s">
        <v>34</v>
      </c>
      <c r="AA12" s="36">
        <v>187</v>
      </c>
      <c r="AB12" s="36">
        <v>1.9350000000000001</v>
      </c>
      <c r="AC12" s="36">
        <v>9.7050000000000001</v>
      </c>
    </row>
    <row r="13" spans="1:29">
      <c r="A13">
        <v>90</v>
      </c>
      <c r="B13">
        <v>10</v>
      </c>
      <c r="C13">
        <f t="shared" si="11"/>
        <v>100</v>
      </c>
      <c r="D13">
        <v>1.9</v>
      </c>
      <c r="E13">
        <v>5</v>
      </c>
      <c r="F13" s="7">
        <v>0.19</v>
      </c>
      <c r="G13" s="7">
        <v>2.9</v>
      </c>
      <c r="H13" s="12">
        <f t="shared" si="0"/>
        <v>136.1</v>
      </c>
      <c r="I13">
        <f t="shared" si="1"/>
        <v>3.6999999999999886</v>
      </c>
      <c r="J13" s="7">
        <v>1.45</v>
      </c>
      <c r="K13">
        <f t="shared" si="6"/>
        <v>145</v>
      </c>
      <c r="L13">
        <f t="shared" si="2"/>
        <v>5</v>
      </c>
      <c r="M13" s="7">
        <v>1.45</v>
      </c>
      <c r="N13">
        <f t="shared" si="7"/>
        <v>145</v>
      </c>
      <c r="O13">
        <f t="shared" si="3"/>
        <v>5</v>
      </c>
      <c r="P13" s="16">
        <f t="shared" si="8"/>
        <v>286.15024999999997</v>
      </c>
      <c r="Q13" s="10">
        <f t="shared" si="4"/>
        <v>26.646250000000009</v>
      </c>
      <c r="R13">
        <f t="shared" si="12"/>
        <v>91.7</v>
      </c>
      <c r="S13">
        <f t="shared" si="13"/>
        <v>4.585</v>
      </c>
      <c r="T13" s="7">
        <v>1.45</v>
      </c>
      <c r="U13" s="7">
        <v>1.45</v>
      </c>
      <c r="V13" s="16">
        <f t="shared" si="5"/>
        <v>192.79925</v>
      </c>
      <c r="W13" s="12">
        <f t="shared" si="9"/>
        <v>13.06725000000003</v>
      </c>
      <c r="X13" s="1">
        <f t="shared" si="10"/>
        <v>93.350999999999971</v>
      </c>
      <c r="Z13" s="36" t="s">
        <v>35</v>
      </c>
      <c r="AA13" s="36">
        <v>232</v>
      </c>
      <c r="AB13" s="36">
        <v>2.16</v>
      </c>
      <c r="AC13" s="36">
        <v>11.865</v>
      </c>
    </row>
    <row r="14" spans="1:29">
      <c r="A14">
        <v>100</v>
      </c>
      <c r="B14">
        <v>11</v>
      </c>
      <c r="C14">
        <f t="shared" si="11"/>
        <v>100</v>
      </c>
      <c r="D14">
        <v>2</v>
      </c>
      <c r="E14">
        <v>5</v>
      </c>
      <c r="F14" s="7">
        <v>0.2</v>
      </c>
      <c r="G14" s="7">
        <v>3</v>
      </c>
      <c r="H14" s="12">
        <f t="shared" si="0"/>
        <v>140</v>
      </c>
      <c r="I14">
        <f t="shared" si="1"/>
        <v>3.9000000000000057</v>
      </c>
      <c r="J14" s="7">
        <v>1.5</v>
      </c>
      <c r="K14">
        <f t="shared" si="6"/>
        <v>150</v>
      </c>
      <c r="L14">
        <f t="shared" si="2"/>
        <v>5</v>
      </c>
      <c r="M14" s="7">
        <v>1.5</v>
      </c>
      <c r="N14">
        <f t="shared" si="7"/>
        <v>150</v>
      </c>
      <c r="O14">
        <f t="shared" si="3"/>
        <v>5</v>
      </c>
      <c r="P14" s="16">
        <f t="shared" si="8"/>
        <v>315</v>
      </c>
      <c r="Q14" s="10">
        <f t="shared" si="4"/>
        <v>28.849750000000029</v>
      </c>
      <c r="R14">
        <f t="shared" si="12"/>
        <v>121.19999999999999</v>
      </c>
      <c r="S14">
        <f>AC10</f>
        <v>6.06</v>
      </c>
      <c r="T14" s="7">
        <v>1.5</v>
      </c>
      <c r="U14" s="7">
        <v>1.5</v>
      </c>
      <c r="V14" s="16">
        <f t="shared" si="5"/>
        <v>272.7</v>
      </c>
      <c r="W14" s="12">
        <f t="shared" si="9"/>
        <v>79.900749999999988</v>
      </c>
      <c r="X14" s="1">
        <f t="shared" si="10"/>
        <v>42.300000000000011</v>
      </c>
      <c r="Z14" s="36" t="s">
        <v>36</v>
      </c>
      <c r="AA14" s="36">
        <v>283</v>
      </c>
      <c r="AB14" s="36">
        <v>2.415</v>
      </c>
      <c r="AC14" s="36">
        <v>14.28</v>
      </c>
    </row>
    <row r="15" spans="1:29">
      <c r="A15">
        <v>110</v>
      </c>
      <c r="B15">
        <v>12</v>
      </c>
      <c r="C15">
        <f t="shared" si="11"/>
        <v>100</v>
      </c>
      <c r="D15">
        <v>2.1</v>
      </c>
      <c r="E15">
        <v>5</v>
      </c>
      <c r="F15" s="7">
        <v>0.21</v>
      </c>
      <c r="G15" s="7">
        <v>3.1</v>
      </c>
      <c r="H15" s="12">
        <f t="shared" si="0"/>
        <v>144.10000000000002</v>
      </c>
      <c r="I15">
        <f t="shared" si="1"/>
        <v>4.1000000000000227</v>
      </c>
      <c r="J15" s="7">
        <v>1.55</v>
      </c>
      <c r="K15">
        <f t="shared" si="6"/>
        <v>155</v>
      </c>
      <c r="L15">
        <f t="shared" si="2"/>
        <v>5</v>
      </c>
      <c r="M15" s="7">
        <v>1.55</v>
      </c>
      <c r="N15">
        <f t="shared" si="7"/>
        <v>155</v>
      </c>
      <c r="O15">
        <f t="shared" si="3"/>
        <v>5</v>
      </c>
      <c r="P15" s="16">
        <f t="shared" si="8"/>
        <v>346.2002500000001</v>
      </c>
      <c r="Q15" s="10">
        <f t="shared" si="4"/>
        <v>31.200250000000096</v>
      </c>
      <c r="R15">
        <f t="shared" si="12"/>
        <v>121.19999999999999</v>
      </c>
      <c r="S15">
        <f t="shared" si="13"/>
        <v>6.06</v>
      </c>
      <c r="T15" s="7">
        <v>1.55</v>
      </c>
      <c r="U15" s="7">
        <v>1.55</v>
      </c>
      <c r="V15" s="16">
        <f t="shared" si="5"/>
        <v>291.18299999999999</v>
      </c>
      <c r="W15" s="12">
        <f t="shared" si="9"/>
        <v>18.483000000000004</v>
      </c>
      <c r="X15" s="1">
        <f t="shared" si="10"/>
        <v>55.017250000000104</v>
      </c>
      <c r="Z15" s="36" t="s">
        <v>40</v>
      </c>
      <c r="AA15" s="36">
        <v>338</v>
      </c>
      <c r="AB15" s="36">
        <v>2.69</v>
      </c>
      <c r="AC15" s="36">
        <v>16.97</v>
      </c>
    </row>
    <row r="16" spans="1:29">
      <c r="A16">
        <v>120</v>
      </c>
      <c r="B16">
        <v>13</v>
      </c>
      <c r="C16">
        <f t="shared" si="11"/>
        <v>100</v>
      </c>
      <c r="D16">
        <v>2.2000000000000002</v>
      </c>
      <c r="E16">
        <v>5</v>
      </c>
      <c r="F16" s="7">
        <v>0.22</v>
      </c>
      <c r="G16" s="7">
        <v>3.2</v>
      </c>
      <c r="H16" s="12">
        <f t="shared" si="0"/>
        <v>148.4</v>
      </c>
      <c r="I16">
        <f t="shared" si="1"/>
        <v>4.2999999999999829</v>
      </c>
      <c r="J16" s="7">
        <v>1.6</v>
      </c>
      <c r="K16">
        <f t="shared" si="6"/>
        <v>160</v>
      </c>
      <c r="L16">
        <f t="shared" si="2"/>
        <v>5</v>
      </c>
      <c r="M16" s="7">
        <v>1.6</v>
      </c>
      <c r="N16">
        <f t="shared" si="7"/>
        <v>160</v>
      </c>
      <c r="O16">
        <f t="shared" si="3"/>
        <v>5</v>
      </c>
      <c r="P16" s="16">
        <f t="shared" si="8"/>
        <v>379.90400000000005</v>
      </c>
      <c r="Q16" s="10">
        <f t="shared" si="4"/>
        <v>33.703749999999957</v>
      </c>
      <c r="R16">
        <f t="shared" si="12"/>
        <v>121.19999999999999</v>
      </c>
      <c r="S16">
        <f t="shared" si="13"/>
        <v>6.06</v>
      </c>
      <c r="T16" s="7">
        <v>1.6</v>
      </c>
      <c r="U16" s="7">
        <v>1.6</v>
      </c>
      <c r="V16" s="16">
        <f t="shared" si="5"/>
        <v>310.27199999999999</v>
      </c>
      <c r="W16" s="12">
        <f t="shared" si="9"/>
        <v>19.088999999999999</v>
      </c>
      <c r="X16" s="1">
        <f t="shared" si="10"/>
        <v>69.632000000000062</v>
      </c>
      <c r="Z16" s="36" t="s">
        <v>42</v>
      </c>
      <c r="AA16" s="36">
        <v>408</v>
      </c>
      <c r="AB16" s="36">
        <v>3.04</v>
      </c>
      <c r="AC16" s="36">
        <v>20.010000000000002</v>
      </c>
    </row>
    <row r="17" spans="1:29">
      <c r="A17">
        <v>130</v>
      </c>
      <c r="B17">
        <v>14</v>
      </c>
      <c r="C17">
        <f t="shared" si="11"/>
        <v>100</v>
      </c>
      <c r="D17">
        <v>2.2999999999999998</v>
      </c>
      <c r="E17">
        <v>5</v>
      </c>
      <c r="F17" s="7">
        <v>0.23</v>
      </c>
      <c r="G17" s="7">
        <v>3.3</v>
      </c>
      <c r="H17" s="12">
        <f t="shared" si="0"/>
        <v>152.89999999999998</v>
      </c>
      <c r="I17">
        <f t="shared" si="1"/>
        <v>4.4999999999999716</v>
      </c>
      <c r="J17" s="7">
        <v>1.65</v>
      </c>
      <c r="K17">
        <f t="shared" si="6"/>
        <v>165</v>
      </c>
      <c r="L17">
        <f t="shared" si="2"/>
        <v>5</v>
      </c>
      <c r="M17" s="7">
        <v>1.65</v>
      </c>
      <c r="N17">
        <f t="shared" si="7"/>
        <v>165</v>
      </c>
      <c r="O17">
        <f t="shared" si="3"/>
        <v>5</v>
      </c>
      <c r="P17" s="16">
        <f t="shared" si="8"/>
        <v>416.27024999999986</v>
      </c>
      <c r="Q17" s="10">
        <f t="shared" si="4"/>
        <v>36.366249999999809</v>
      </c>
      <c r="R17">
        <f t="shared" si="12"/>
        <v>121.19999999999999</v>
      </c>
      <c r="S17">
        <f t="shared" si="13"/>
        <v>6.06</v>
      </c>
      <c r="T17" s="7">
        <v>1.65</v>
      </c>
      <c r="U17" s="7">
        <v>1.65</v>
      </c>
      <c r="V17" s="16">
        <f t="shared" si="5"/>
        <v>329.96699999999993</v>
      </c>
      <c r="W17" s="12">
        <f t="shared" si="9"/>
        <v>19.694999999999936</v>
      </c>
      <c r="X17" s="1">
        <f t="shared" si="10"/>
        <v>86.303249999999935</v>
      </c>
      <c r="Z17" s="36" t="s">
        <v>44</v>
      </c>
      <c r="AA17" s="36">
        <v>493</v>
      </c>
      <c r="AB17" s="36">
        <v>3.4649999999999999</v>
      </c>
      <c r="AC17" s="36">
        <v>23.475000000000001</v>
      </c>
    </row>
    <row r="18" spans="1:29">
      <c r="A18">
        <v>140</v>
      </c>
      <c r="B18">
        <v>15</v>
      </c>
      <c r="C18">
        <f t="shared" si="11"/>
        <v>100</v>
      </c>
      <c r="D18">
        <v>2.4</v>
      </c>
      <c r="E18">
        <v>5</v>
      </c>
      <c r="F18" s="7">
        <v>0.24</v>
      </c>
      <c r="G18" s="7">
        <v>3.4</v>
      </c>
      <c r="H18" s="12">
        <f t="shared" si="0"/>
        <v>157.6</v>
      </c>
      <c r="I18">
        <f t="shared" si="1"/>
        <v>4.7000000000000171</v>
      </c>
      <c r="J18" s="7">
        <v>1.7</v>
      </c>
      <c r="K18">
        <f t="shared" si="6"/>
        <v>170</v>
      </c>
      <c r="L18">
        <f t="shared" si="2"/>
        <v>5</v>
      </c>
      <c r="M18" s="7">
        <v>1.7</v>
      </c>
      <c r="N18">
        <f t="shared" si="7"/>
        <v>170</v>
      </c>
      <c r="O18">
        <f t="shared" si="3"/>
        <v>5</v>
      </c>
      <c r="P18" s="16">
        <f t="shared" si="8"/>
        <v>455.46399999999994</v>
      </c>
      <c r="Q18" s="10">
        <f t="shared" si="4"/>
        <v>39.19375000000008</v>
      </c>
      <c r="R18">
        <f t="shared" si="12"/>
        <v>121.19999999999999</v>
      </c>
      <c r="S18">
        <f t="shared" si="13"/>
        <v>6.06</v>
      </c>
      <c r="T18" s="7">
        <v>1.7</v>
      </c>
      <c r="U18" s="7">
        <v>1.7</v>
      </c>
      <c r="V18" s="16">
        <f t="shared" si="5"/>
        <v>350.26799999999992</v>
      </c>
      <c r="W18" s="12">
        <f t="shared" si="9"/>
        <v>20.300999999999988</v>
      </c>
      <c r="X18" s="1">
        <f t="shared" si="10"/>
        <v>105.19600000000003</v>
      </c>
    </row>
    <row r="19" spans="1:29">
      <c r="A19">
        <v>150</v>
      </c>
      <c r="B19">
        <v>16</v>
      </c>
      <c r="C19">
        <f t="shared" si="11"/>
        <v>100</v>
      </c>
      <c r="D19">
        <v>2.5</v>
      </c>
      <c r="E19">
        <v>5</v>
      </c>
      <c r="F19" s="7">
        <v>0.25</v>
      </c>
      <c r="G19" s="7">
        <v>3.5</v>
      </c>
      <c r="H19" s="12">
        <f t="shared" si="0"/>
        <v>162.5</v>
      </c>
      <c r="I19">
        <f t="shared" si="1"/>
        <v>4.9000000000000057</v>
      </c>
      <c r="J19" s="7">
        <v>1.75</v>
      </c>
      <c r="K19">
        <f t="shared" si="6"/>
        <v>175</v>
      </c>
      <c r="L19">
        <f t="shared" si="2"/>
        <v>5</v>
      </c>
      <c r="M19" s="7">
        <v>1.75</v>
      </c>
      <c r="N19">
        <f t="shared" si="7"/>
        <v>175</v>
      </c>
      <c r="O19">
        <f t="shared" si="3"/>
        <v>5</v>
      </c>
      <c r="P19" s="16">
        <f t="shared" si="8"/>
        <v>497.65625</v>
      </c>
      <c r="Q19" s="10">
        <f t="shared" si="4"/>
        <v>42.192250000000058</v>
      </c>
      <c r="R19">
        <f t="shared" si="12"/>
        <v>155.39999999999998</v>
      </c>
      <c r="S19">
        <f>AC11</f>
        <v>7.77</v>
      </c>
      <c r="T19" s="7">
        <v>1.75</v>
      </c>
      <c r="U19" s="7">
        <v>1.75</v>
      </c>
      <c r="V19" s="16">
        <f t="shared" si="5"/>
        <v>475.91249999999991</v>
      </c>
      <c r="W19" s="12">
        <f t="shared" si="9"/>
        <v>125.64449999999999</v>
      </c>
      <c r="X19" s="1">
        <f t="shared" si="10"/>
        <v>21.743750000000091</v>
      </c>
    </row>
    <row r="20" spans="1:29">
      <c r="A20">
        <v>160</v>
      </c>
      <c r="B20">
        <v>17</v>
      </c>
      <c r="C20">
        <f t="shared" si="11"/>
        <v>100</v>
      </c>
      <c r="D20">
        <v>2.6</v>
      </c>
      <c r="E20">
        <v>5</v>
      </c>
      <c r="F20" s="7">
        <v>0.26</v>
      </c>
      <c r="G20" s="7">
        <v>3.6</v>
      </c>
      <c r="H20" s="12">
        <f t="shared" si="0"/>
        <v>167.60000000000002</v>
      </c>
      <c r="I20">
        <f t="shared" si="1"/>
        <v>5.1000000000000227</v>
      </c>
      <c r="J20" s="7">
        <v>1.8</v>
      </c>
      <c r="K20">
        <f t="shared" si="6"/>
        <v>180</v>
      </c>
      <c r="L20">
        <f t="shared" si="2"/>
        <v>5</v>
      </c>
      <c r="M20" s="7">
        <v>1.8</v>
      </c>
      <c r="N20">
        <f t="shared" si="7"/>
        <v>180</v>
      </c>
      <c r="O20">
        <f t="shared" si="3"/>
        <v>5</v>
      </c>
      <c r="P20" s="16">
        <f t="shared" si="8"/>
        <v>543.02400000000011</v>
      </c>
      <c r="Q20" s="10">
        <f t="shared" si="4"/>
        <v>45.367750000000115</v>
      </c>
      <c r="R20">
        <f t="shared" si="12"/>
        <v>155.39999999999998</v>
      </c>
      <c r="S20">
        <f t="shared" si="13"/>
        <v>7.77</v>
      </c>
      <c r="T20" s="7">
        <v>1.8</v>
      </c>
      <c r="U20" s="7">
        <v>1.8</v>
      </c>
      <c r="V20" s="16">
        <f t="shared" si="5"/>
        <v>503.49599999999998</v>
      </c>
      <c r="W20" s="12">
        <f t="shared" si="9"/>
        <v>27.583500000000072</v>
      </c>
      <c r="X20" s="1">
        <f t="shared" si="10"/>
        <v>39.528000000000134</v>
      </c>
    </row>
    <row r="21" spans="1:29">
      <c r="A21">
        <v>170</v>
      </c>
      <c r="B21">
        <v>18</v>
      </c>
      <c r="C21">
        <f t="shared" si="11"/>
        <v>100</v>
      </c>
      <c r="D21">
        <v>2.7</v>
      </c>
      <c r="E21">
        <v>5</v>
      </c>
      <c r="F21" s="7">
        <v>0.27</v>
      </c>
      <c r="G21" s="7">
        <v>3.7</v>
      </c>
      <c r="H21" s="12">
        <f t="shared" si="0"/>
        <v>172.9</v>
      </c>
      <c r="I21">
        <f t="shared" si="1"/>
        <v>5.2999999999999829</v>
      </c>
      <c r="J21" s="7">
        <v>1.85</v>
      </c>
      <c r="K21">
        <f t="shared" si="6"/>
        <v>185</v>
      </c>
      <c r="L21">
        <f t="shared" si="2"/>
        <v>5</v>
      </c>
      <c r="M21" s="7">
        <v>1.85</v>
      </c>
      <c r="N21">
        <f t="shared" si="7"/>
        <v>185</v>
      </c>
      <c r="O21">
        <f t="shared" si="3"/>
        <v>5</v>
      </c>
      <c r="P21" s="16">
        <f t="shared" si="8"/>
        <v>591.75025000000005</v>
      </c>
      <c r="Q21" s="10">
        <f t="shared" si="4"/>
        <v>48.726249999999936</v>
      </c>
      <c r="R21">
        <f t="shared" si="12"/>
        <v>155.39999999999998</v>
      </c>
      <c r="S21">
        <f t="shared" si="13"/>
        <v>7.77</v>
      </c>
      <c r="T21" s="7">
        <v>1.85</v>
      </c>
      <c r="U21" s="7">
        <v>1.85</v>
      </c>
      <c r="V21" s="16">
        <f t="shared" si="5"/>
        <v>531.85649999999998</v>
      </c>
      <c r="W21" s="12">
        <f t="shared" si="9"/>
        <v>28.360500000000002</v>
      </c>
      <c r="X21" s="1">
        <f t="shared" si="10"/>
        <v>59.893750000000068</v>
      </c>
    </row>
    <row r="22" spans="1:29">
      <c r="A22">
        <v>180</v>
      </c>
      <c r="B22">
        <v>19</v>
      </c>
      <c r="C22">
        <f t="shared" si="11"/>
        <v>100</v>
      </c>
      <c r="D22">
        <v>2.8</v>
      </c>
      <c r="E22">
        <v>5</v>
      </c>
      <c r="F22" s="7">
        <v>0.28000000000000003</v>
      </c>
      <c r="G22" s="7">
        <v>3.8</v>
      </c>
      <c r="H22" s="12">
        <f t="shared" si="0"/>
        <v>178.4</v>
      </c>
      <c r="I22">
        <f t="shared" si="1"/>
        <v>5.5</v>
      </c>
      <c r="J22" s="7">
        <v>1.9</v>
      </c>
      <c r="K22">
        <f t="shared" si="6"/>
        <v>190</v>
      </c>
      <c r="L22">
        <f t="shared" si="2"/>
        <v>5</v>
      </c>
      <c r="M22" s="7">
        <v>1.9</v>
      </c>
      <c r="N22">
        <f t="shared" si="7"/>
        <v>190</v>
      </c>
      <c r="O22">
        <f t="shared" si="3"/>
        <v>5</v>
      </c>
      <c r="P22" s="16">
        <f t="shared" si="8"/>
        <v>644.02399999999989</v>
      </c>
      <c r="Q22" s="10">
        <f t="shared" si="4"/>
        <v>52.273749999999836</v>
      </c>
      <c r="R22">
        <f t="shared" si="12"/>
        <v>155.39999999999998</v>
      </c>
      <c r="S22">
        <f t="shared" si="13"/>
        <v>7.77</v>
      </c>
      <c r="T22" s="7">
        <v>1.9</v>
      </c>
      <c r="U22" s="7">
        <v>1.9</v>
      </c>
      <c r="V22" s="16">
        <f t="shared" si="5"/>
        <v>560.9939999999998</v>
      </c>
      <c r="W22" s="12">
        <f t="shared" si="9"/>
        <v>29.137499999999818</v>
      </c>
      <c r="X22" s="1">
        <f t="shared" si="10"/>
        <v>83.030000000000086</v>
      </c>
    </row>
    <row r="23" spans="1:29">
      <c r="A23">
        <v>190</v>
      </c>
      <c r="B23">
        <v>20</v>
      </c>
      <c r="C23">
        <f t="shared" si="11"/>
        <v>100</v>
      </c>
      <c r="D23">
        <v>2.9</v>
      </c>
      <c r="E23">
        <v>5</v>
      </c>
      <c r="F23" s="7">
        <v>0.28999999999999998</v>
      </c>
      <c r="G23" s="7">
        <v>3.9</v>
      </c>
      <c r="H23" s="12">
        <f t="shared" si="0"/>
        <v>184.09999999999997</v>
      </c>
      <c r="I23">
        <f t="shared" si="1"/>
        <v>5.6999999999999602</v>
      </c>
      <c r="J23" s="7">
        <v>1.95</v>
      </c>
      <c r="K23">
        <f t="shared" si="6"/>
        <v>195</v>
      </c>
      <c r="L23">
        <f t="shared" si="2"/>
        <v>5</v>
      </c>
      <c r="M23" s="7">
        <v>1.95</v>
      </c>
      <c r="N23">
        <f t="shared" si="7"/>
        <v>195</v>
      </c>
      <c r="O23">
        <f t="shared" si="3"/>
        <v>5</v>
      </c>
      <c r="P23" s="16">
        <f t="shared" si="8"/>
        <v>700.0402499999999</v>
      </c>
      <c r="Q23" s="10">
        <f t="shared" si="4"/>
        <v>56.016250000000014</v>
      </c>
      <c r="R23">
        <f t="shared" si="12"/>
        <v>194.1</v>
      </c>
      <c r="S23">
        <f>AC12</f>
        <v>9.7050000000000001</v>
      </c>
      <c r="T23" s="7">
        <v>1.95</v>
      </c>
      <c r="U23" s="7">
        <v>1.95</v>
      </c>
      <c r="V23" s="16">
        <f t="shared" si="5"/>
        <v>738.06524999999999</v>
      </c>
      <c r="W23" s="12">
        <f t="shared" si="9"/>
        <v>177.07125000000019</v>
      </c>
      <c r="X23" s="1">
        <f t="shared" si="10"/>
        <v>-38.025000000000091</v>
      </c>
    </row>
    <row r="24" spans="1:29">
      <c r="A24">
        <v>200</v>
      </c>
      <c r="B24">
        <v>21</v>
      </c>
      <c r="C24">
        <f t="shared" si="11"/>
        <v>100</v>
      </c>
      <c r="D24">
        <v>3</v>
      </c>
      <c r="E24">
        <v>5</v>
      </c>
      <c r="F24" s="7">
        <v>0.3</v>
      </c>
      <c r="G24" s="7">
        <v>4</v>
      </c>
      <c r="H24" s="12">
        <f t="shared" si="0"/>
        <v>190</v>
      </c>
      <c r="I24">
        <f t="shared" si="1"/>
        <v>5.9000000000000341</v>
      </c>
      <c r="J24" s="7">
        <v>2</v>
      </c>
      <c r="K24">
        <f t="shared" si="6"/>
        <v>200</v>
      </c>
      <c r="L24">
        <f t="shared" si="2"/>
        <v>5</v>
      </c>
      <c r="M24" s="7">
        <v>2</v>
      </c>
      <c r="N24">
        <f t="shared" si="7"/>
        <v>200</v>
      </c>
      <c r="O24">
        <f t="shared" si="3"/>
        <v>5</v>
      </c>
      <c r="P24" s="16">
        <f t="shared" si="8"/>
        <v>760</v>
      </c>
      <c r="Q24" s="10">
        <f t="shared" si="4"/>
        <v>59.959750000000099</v>
      </c>
      <c r="R24">
        <f t="shared" si="12"/>
        <v>194.1</v>
      </c>
      <c r="S24">
        <f t="shared" si="13"/>
        <v>9.7050000000000001</v>
      </c>
      <c r="T24" s="7">
        <v>2</v>
      </c>
      <c r="U24" s="7">
        <v>2</v>
      </c>
      <c r="V24" s="16">
        <f t="shared" si="5"/>
        <v>776.4</v>
      </c>
      <c r="W24" s="12">
        <f t="shared" si="9"/>
        <v>38.334749999999985</v>
      </c>
      <c r="X24" s="1">
        <f t="shared" si="10"/>
        <v>-16.399999999999977</v>
      </c>
    </row>
    <row r="25" spans="1:29">
      <c r="A25">
        <v>210</v>
      </c>
      <c r="B25">
        <v>22</v>
      </c>
      <c r="C25">
        <f t="shared" si="11"/>
        <v>100</v>
      </c>
      <c r="D25">
        <v>3.1</v>
      </c>
      <c r="E25">
        <v>5</v>
      </c>
      <c r="F25" s="7">
        <v>0.31</v>
      </c>
      <c r="G25" s="7">
        <v>4.0999999999999996</v>
      </c>
      <c r="H25" s="12">
        <f t="shared" si="0"/>
        <v>196.1</v>
      </c>
      <c r="I25">
        <f t="shared" si="1"/>
        <v>6.0999999999999943</v>
      </c>
      <c r="J25" s="7">
        <v>2.0499999999999998</v>
      </c>
      <c r="K25">
        <f t="shared" si="6"/>
        <v>204.99999999999997</v>
      </c>
      <c r="L25">
        <f t="shared" si="2"/>
        <v>4.9999999999999716</v>
      </c>
      <c r="M25" s="7">
        <v>2.0499999999999998</v>
      </c>
      <c r="N25">
        <f t="shared" si="7"/>
        <v>204.99999999999997</v>
      </c>
      <c r="O25">
        <f t="shared" si="3"/>
        <v>4.9999999999999716</v>
      </c>
      <c r="P25" s="16">
        <f t="shared" si="8"/>
        <v>824.11024999999984</v>
      </c>
      <c r="Q25" s="10">
        <f t="shared" si="4"/>
        <v>64.110249999999837</v>
      </c>
      <c r="R25">
        <f t="shared" si="12"/>
        <v>194.1</v>
      </c>
      <c r="S25">
        <f t="shared" si="13"/>
        <v>9.7050000000000001</v>
      </c>
      <c r="T25" s="7">
        <v>2.0499999999999998</v>
      </c>
      <c r="U25" s="7">
        <v>2.0499999999999998</v>
      </c>
      <c r="V25" s="16">
        <f t="shared" si="5"/>
        <v>815.70524999999986</v>
      </c>
      <c r="W25" s="12">
        <f t="shared" si="9"/>
        <v>39.305249999999887</v>
      </c>
      <c r="X25" s="1">
        <f t="shared" si="10"/>
        <v>8.4049999999999727</v>
      </c>
    </row>
    <row r="26" spans="1:29">
      <c r="A26">
        <v>220</v>
      </c>
      <c r="B26">
        <v>23</v>
      </c>
      <c r="C26">
        <f t="shared" si="11"/>
        <v>100</v>
      </c>
      <c r="D26">
        <v>3.2</v>
      </c>
      <c r="E26">
        <v>5</v>
      </c>
      <c r="F26" s="7">
        <v>0.32</v>
      </c>
      <c r="G26" s="7">
        <v>4.2</v>
      </c>
      <c r="H26" s="12">
        <f t="shared" si="0"/>
        <v>202.4</v>
      </c>
      <c r="I26">
        <f t="shared" si="1"/>
        <v>6.3000000000000114</v>
      </c>
      <c r="J26" s="7">
        <v>2.1</v>
      </c>
      <c r="K26">
        <f t="shared" si="6"/>
        <v>210</v>
      </c>
      <c r="L26">
        <f t="shared" si="2"/>
        <v>5.0000000000000284</v>
      </c>
      <c r="M26" s="7">
        <v>2.1</v>
      </c>
      <c r="N26">
        <f t="shared" si="7"/>
        <v>210</v>
      </c>
      <c r="O26">
        <f t="shared" si="3"/>
        <v>5.0000000000000284</v>
      </c>
      <c r="P26" s="16">
        <f t="shared" si="8"/>
        <v>892.58400000000006</v>
      </c>
      <c r="Q26" s="10">
        <f t="shared" si="4"/>
        <v>68.473750000000223</v>
      </c>
      <c r="R26">
        <f t="shared" si="12"/>
        <v>194.1</v>
      </c>
      <c r="S26">
        <f t="shared" si="13"/>
        <v>9.7050000000000001</v>
      </c>
      <c r="T26" s="7">
        <v>2.1</v>
      </c>
      <c r="U26" s="7">
        <v>2.1</v>
      </c>
      <c r="V26" s="16">
        <f t="shared" si="5"/>
        <v>855.98100000000011</v>
      </c>
      <c r="W26" s="12">
        <f t="shared" si="9"/>
        <v>40.275750000000244</v>
      </c>
      <c r="X26" s="1">
        <f t="shared" si="10"/>
        <v>36.602999999999952</v>
      </c>
    </row>
    <row r="27" spans="1:29">
      <c r="A27">
        <v>230</v>
      </c>
      <c r="B27">
        <v>24</v>
      </c>
      <c r="C27">
        <f t="shared" si="11"/>
        <v>100</v>
      </c>
      <c r="D27">
        <v>3.3</v>
      </c>
      <c r="E27">
        <v>5</v>
      </c>
      <c r="F27" s="7">
        <v>0.33</v>
      </c>
      <c r="G27" s="7">
        <v>4.3</v>
      </c>
      <c r="H27" s="12">
        <f t="shared" si="0"/>
        <v>208.9</v>
      </c>
      <c r="I27">
        <f t="shared" si="1"/>
        <v>6.5</v>
      </c>
      <c r="J27" s="7">
        <v>2.15</v>
      </c>
      <c r="K27">
        <f t="shared" si="6"/>
        <v>215</v>
      </c>
      <c r="L27">
        <f t="shared" si="2"/>
        <v>5</v>
      </c>
      <c r="M27" s="7">
        <v>2.15</v>
      </c>
      <c r="N27">
        <f t="shared" si="7"/>
        <v>215</v>
      </c>
      <c r="O27">
        <f t="shared" si="3"/>
        <v>5</v>
      </c>
      <c r="P27" s="16">
        <f t="shared" si="8"/>
        <v>965.64024999999992</v>
      </c>
      <c r="Q27" s="10">
        <f t="shared" si="4"/>
        <v>73.056249999999864</v>
      </c>
      <c r="R27">
        <f t="shared" si="12"/>
        <v>237.3</v>
      </c>
      <c r="S27">
        <f>AC13</f>
        <v>11.865</v>
      </c>
      <c r="T27" s="7">
        <v>2.15</v>
      </c>
      <c r="U27" s="7">
        <v>2.15</v>
      </c>
      <c r="V27" s="16">
        <f t="shared" si="5"/>
        <v>1096.9192499999999</v>
      </c>
      <c r="W27" s="12">
        <f t="shared" si="9"/>
        <v>240.93824999999981</v>
      </c>
      <c r="X27" s="1">
        <f t="shared" si="10"/>
        <v>-131.279</v>
      </c>
    </row>
    <row r="28" spans="1:29">
      <c r="A28">
        <v>240</v>
      </c>
      <c r="B28">
        <v>25</v>
      </c>
      <c r="C28">
        <f t="shared" si="11"/>
        <v>100</v>
      </c>
      <c r="D28">
        <v>3.4</v>
      </c>
      <c r="E28">
        <v>5</v>
      </c>
      <c r="F28" s="7">
        <v>0.34</v>
      </c>
      <c r="G28" s="7">
        <v>4.4000000000000004</v>
      </c>
      <c r="H28" s="12">
        <f t="shared" si="0"/>
        <v>215.60000000000002</v>
      </c>
      <c r="I28">
        <f t="shared" si="1"/>
        <v>6.7000000000000171</v>
      </c>
      <c r="J28" s="7">
        <v>2.2000000000000002</v>
      </c>
      <c r="K28">
        <f t="shared" si="6"/>
        <v>220.00000000000003</v>
      </c>
      <c r="L28">
        <f t="shared" si="2"/>
        <v>5.0000000000000284</v>
      </c>
      <c r="M28" s="7">
        <v>2.2000000000000002</v>
      </c>
      <c r="N28">
        <f t="shared" si="7"/>
        <v>220.00000000000003</v>
      </c>
      <c r="O28">
        <f t="shared" si="3"/>
        <v>5.0000000000000284</v>
      </c>
      <c r="P28" s="16">
        <f t="shared" si="8"/>
        <v>1043.5040000000004</v>
      </c>
      <c r="Q28" s="10">
        <f t="shared" si="4"/>
        <v>77.863750000000437</v>
      </c>
      <c r="R28">
        <f t="shared" si="12"/>
        <v>237.3</v>
      </c>
      <c r="S28">
        <f t="shared" si="13"/>
        <v>11.865</v>
      </c>
      <c r="T28" s="7">
        <v>2.2000000000000002</v>
      </c>
      <c r="U28" s="7">
        <v>2.2000000000000002</v>
      </c>
      <c r="V28" s="16">
        <f t="shared" si="5"/>
        <v>1148.5320000000002</v>
      </c>
      <c r="W28" s="12">
        <f t="shared" si="9"/>
        <v>51.612750000000233</v>
      </c>
      <c r="X28" s="1">
        <f t="shared" si="10"/>
        <v>-105.02799999999979</v>
      </c>
    </row>
    <row r="29" spans="1:29">
      <c r="A29">
        <v>250</v>
      </c>
      <c r="B29">
        <v>26</v>
      </c>
      <c r="C29">
        <f t="shared" si="11"/>
        <v>100</v>
      </c>
      <c r="D29">
        <v>3.5</v>
      </c>
      <c r="E29">
        <v>5</v>
      </c>
      <c r="F29" s="7">
        <v>0.35</v>
      </c>
      <c r="G29" s="7">
        <v>4.5</v>
      </c>
      <c r="H29" s="12">
        <f t="shared" si="0"/>
        <v>222.5</v>
      </c>
      <c r="I29">
        <f t="shared" si="1"/>
        <v>6.8999999999999773</v>
      </c>
      <c r="J29" s="7">
        <v>2.25</v>
      </c>
      <c r="K29">
        <f t="shared" si="6"/>
        <v>225</v>
      </c>
      <c r="L29">
        <f t="shared" si="2"/>
        <v>4.9999999999999716</v>
      </c>
      <c r="M29" s="7">
        <v>2.25</v>
      </c>
      <c r="N29">
        <f t="shared" si="7"/>
        <v>225</v>
      </c>
      <c r="O29">
        <f t="shared" si="3"/>
        <v>4.9999999999999716</v>
      </c>
      <c r="P29" s="16">
        <f t="shared" si="8"/>
        <v>1126.40625</v>
      </c>
      <c r="Q29" s="10">
        <f t="shared" si="4"/>
        <v>82.90224999999964</v>
      </c>
      <c r="R29">
        <f t="shared" si="12"/>
        <v>237.3</v>
      </c>
      <c r="S29">
        <f t="shared" si="13"/>
        <v>11.865</v>
      </c>
      <c r="T29" s="7">
        <v>2.25</v>
      </c>
      <c r="U29" s="7">
        <v>2.25</v>
      </c>
      <c r="V29" s="16">
        <f t="shared" si="5"/>
        <v>1201.3312500000002</v>
      </c>
      <c r="W29" s="12">
        <f t="shared" si="9"/>
        <v>52.799250000000029</v>
      </c>
      <c r="X29" s="1">
        <f t="shared" si="10"/>
        <v>-74.925000000000182</v>
      </c>
    </row>
    <row r="30" spans="1:29">
      <c r="A30">
        <v>260</v>
      </c>
      <c r="B30">
        <v>27</v>
      </c>
      <c r="C30">
        <f t="shared" si="11"/>
        <v>100</v>
      </c>
      <c r="D30">
        <v>3.6</v>
      </c>
      <c r="E30">
        <v>5</v>
      </c>
      <c r="F30" s="7">
        <v>0.36</v>
      </c>
      <c r="G30" s="7">
        <v>4.5999999999999996</v>
      </c>
      <c r="H30" s="12">
        <f t="shared" si="0"/>
        <v>229.6</v>
      </c>
      <c r="I30">
        <f t="shared" si="1"/>
        <v>7.0999999999999943</v>
      </c>
      <c r="J30" s="7">
        <v>2.2999999999999998</v>
      </c>
      <c r="K30">
        <f t="shared" si="6"/>
        <v>229.99999999999997</v>
      </c>
      <c r="L30">
        <f t="shared" si="2"/>
        <v>4.9999999999999716</v>
      </c>
      <c r="M30" s="7">
        <v>2.2999999999999998</v>
      </c>
      <c r="N30">
        <f t="shared" si="7"/>
        <v>229.99999999999997</v>
      </c>
      <c r="O30">
        <f t="shared" si="3"/>
        <v>4.9999999999999716</v>
      </c>
      <c r="P30" s="16">
        <f t="shared" si="8"/>
        <v>1214.5839999999998</v>
      </c>
      <c r="Q30" s="10">
        <f t="shared" si="4"/>
        <v>88.177749999999833</v>
      </c>
      <c r="R30">
        <f t="shared" si="12"/>
        <v>237.3</v>
      </c>
      <c r="S30">
        <f t="shared" si="13"/>
        <v>11.865</v>
      </c>
      <c r="T30" s="7">
        <v>2.2999999999999998</v>
      </c>
      <c r="U30" s="7">
        <v>2.2999999999999998</v>
      </c>
      <c r="V30" s="16">
        <f t="shared" si="5"/>
        <v>1255.3169999999998</v>
      </c>
      <c r="W30" s="12">
        <f t="shared" si="9"/>
        <v>53.985749999999598</v>
      </c>
      <c r="X30" s="1">
        <f t="shared" si="10"/>
        <v>-40.732999999999947</v>
      </c>
    </row>
    <row r="31" spans="1:29">
      <c r="A31">
        <v>270</v>
      </c>
      <c r="B31">
        <v>28</v>
      </c>
      <c r="C31">
        <f t="shared" si="11"/>
        <v>100</v>
      </c>
      <c r="D31">
        <v>3.7</v>
      </c>
      <c r="E31">
        <v>5</v>
      </c>
      <c r="F31" s="7">
        <v>0.37</v>
      </c>
      <c r="G31" s="7">
        <v>4.7</v>
      </c>
      <c r="H31" s="12">
        <f t="shared" si="0"/>
        <v>236.9</v>
      </c>
      <c r="I31">
        <f t="shared" si="1"/>
        <v>7.3000000000000114</v>
      </c>
      <c r="J31" s="7">
        <v>2.35</v>
      </c>
      <c r="K31">
        <f t="shared" si="6"/>
        <v>235</v>
      </c>
      <c r="L31">
        <f t="shared" si="2"/>
        <v>5.0000000000000284</v>
      </c>
      <c r="M31" s="7">
        <v>2.35</v>
      </c>
      <c r="N31">
        <f t="shared" si="7"/>
        <v>235</v>
      </c>
      <c r="O31">
        <f t="shared" si="3"/>
        <v>5.0000000000000284</v>
      </c>
      <c r="P31" s="16">
        <f t="shared" si="8"/>
        <v>1308.28025</v>
      </c>
      <c r="Q31" s="10">
        <f t="shared" si="4"/>
        <v>93.696250000000191</v>
      </c>
      <c r="R31">
        <f t="shared" si="12"/>
        <v>237.3</v>
      </c>
      <c r="S31">
        <f t="shared" si="13"/>
        <v>11.865</v>
      </c>
      <c r="T31" s="7">
        <v>2.35</v>
      </c>
      <c r="U31" s="7">
        <v>2.35</v>
      </c>
      <c r="V31" s="16">
        <f t="shared" si="5"/>
        <v>1310.4892500000003</v>
      </c>
      <c r="W31" s="12">
        <f t="shared" si="9"/>
        <v>55.172250000000531</v>
      </c>
      <c r="X31" s="1">
        <f t="shared" si="10"/>
        <v>-2.2090000000002874</v>
      </c>
    </row>
    <row r="32" spans="1:29">
      <c r="A32">
        <v>280</v>
      </c>
      <c r="B32">
        <v>29</v>
      </c>
      <c r="C32">
        <f t="shared" si="11"/>
        <v>100</v>
      </c>
      <c r="D32">
        <v>3.8</v>
      </c>
      <c r="E32">
        <v>5</v>
      </c>
      <c r="F32" s="7">
        <v>0.38</v>
      </c>
      <c r="G32" s="7">
        <v>4.8</v>
      </c>
      <c r="H32" s="12">
        <f t="shared" si="0"/>
        <v>244.4</v>
      </c>
      <c r="I32">
        <f t="shared" si="1"/>
        <v>7.5</v>
      </c>
      <c r="J32" s="7">
        <v>2.4</v>
      </c>
      <c r="K32">
        <f t="shared" si="6"/>
        <v>240</v>
      </c>
      <c r="L32">
        <f t="shared" si="2"/>
        <v>5</v>
      </c>
      <c r="M32" s="7">
        <v>2.4</v>
      </c>
      <c r="N32">
        <f t="shared" si="7"/>
        <v>240</v>
      </c>
      <c r="O32">
        <f t="shared" si="3"/>
        <v>5</v>
      </c>
      <c r="P32" s="16">
        <f t="shared" si="8"/>
        <v>1407.7439999999999</v>
      </c>
      <c r="Q32" s="10">
        <f t="shared" si="4"/>
        <v>99.463749999999891</v>
      </c>
      <c r="R32">
        <f t="shared" si="12"/>
        <v>237.3</v>
      </c>
      <c r="S32">
        <f t="shared" si="13"/>
        <v>11.865</v>
      </c>
      <c r="T32" s="7">
        <v>2.4</v>
      </c>
      <c r="U32" s="7">
        <v>2.4</v>
      </c>
      <c r="V32" s="16">
        <f t="shared" si="5"/>
        <v>1366.848</v>
      </c>
      <c r="W32" s="12">
        <f t="shared" si="9"/>
        <v>56.358749999999645</v>
      </c>
      <c r="X32" s="1">
        <f t="shared" si="10"/>
        <v>40.895999999999958</v>
      </c>
    </row>
    <row r="33" spans="1:24">
      <c r="A33">
        <v>290</v>
      </c>
      <c r="B33">
        <v>30</v>
      </c>
      <c r="C33">
        <f t="shared" si="11"/>
        <v>100</v>
      </c>
      <c r="D33">
        <v>3.9</v>
      </c>
      <c r="E33">
        <v>5</v>
      </c>
      <c r="F33" s="7">
        <v>0.39</v>
      </c>
      <c r="G33" s="7">
        <v>4.9000000000000004</v>
      </c>
      <c r="H33" s="12">
        <f t="shared" si="0"/>
        <v>252.10000000000002</v>
      </c>
      <c r="I33">
        <f t="shared" si="1"/>
        <v>7.7000000000000171</v>
      </c>
      <c r="J33" s="7">
        <v>2.4500000000000002</v>
      </c>
      <c r="K33">
        <f t="shared" si="6"/>
        <v>245.00000000000003</v>
      </c>
      <c r="L33">
        <f t="shared" si="2"/>
        <v>5.0000000000000284</v>
      </c>
      <c r="M33" s="7">
        <v>2.4500000000000002</v>
      </c>
      <c r="N33">
        <f t="shared" si="7"/>
        <v>245.00000000000003</v>
      </c>
      <c r="O33">
        <f t="shared" si="3"/>
        <v>5.0000000000000284</v>
      </c>
      <c r="P33" s="16">
        <f t="shared" si="8"/>
        <v>1513.2302500000003</v>
      </c>
      <c r="Q33" s="10">
        <f t="shared" si="4"/>
        <v>105.48625000000038</v>
      </c>
      <c r="R33">
        <f t="shared" si="12"/>
        <v>285.59999999999997</v>
      </c>
      <c r="S33">
        <f>AC14</f>
        <v>14.28</v>
      </c>
      <c r="T33" s="7">
        <v>2.4500000000000002</v>
      </c>
      <c r="U33" s="7">
        <v>2.4500000000000002</v>
      </c>
      <c r="V33" s="16">
        <f t="shared" si="5"/>
        <v>1714.3139999999999</v>
      </c>
      <c r="W33" s="12">
        <f t="shared" si="9"/>
        <v>347.46599999999989</v>
      </c>
      <c r="X33" s="1">
        <f t="shared" si="10"/>
        <v>-201.08374999999955</v>
      </c>
    </row>
    <row r="34" spans="1:24">
      <c r="A34">
        <v>300</v>
      </c>
      <c r="B34">
        <v>31</v>
      </c>
      <c r="C34">
        <f t="shared" si="11"/>
        <v>100</v>
      </c>
      <c r="D34">
        <v>4</v>
      </c>
      <c r="E34">
        <v>5</v>
      </c>
      <c r="F34" s="7">
        <v>0.4</v>
      </c>
      <c r="G34" s="7">
        <v>5</v>
      </c>
      <c r="H34" s="12">
        <f t="shared" si="0"/>
        <v>260</v>
      </c>
      <c r="I34">
        <f t="shared" si="1"/>
        <v>7.8999999999999773</v>
      </c>
      <c r="J34" s="7">
        <v>2.5</v>
      </c>
      <c r="K34">
        <f t="shared" si="6"/>
        <v>250</v>
      </c>
      <c r="L34">
        <f t="shared" si="2"/>
        <v>4.9999999999999716</v>
      </c>
      <c r="M34" s="7">
        <v>2.5</v>
      </c>
      <c r="N34">
        <f t="shared" si="7"/>
        <v>250</v>
      </c>
      <c r="O34">
        <f t="shared" si="3"/>
        <v>4.9999999999999716</v>
      </c>
      <c r="P34" s="16">
        <f t="shared" si="8"/>
        <v>1625</v>
      </c>
      <c r="Q34" s="10">
        <f t="shared" si="4"/>
        <v>111.7697499999997</v>
      </c>
      <c r="R34">
        <f t="shared" si="12"/>
        <v>285.59999999999997</v>
      </c>
      <c r="S34">
        <f t="shared" si="13"/>
        <v>14.28</v>
      </c>
      <c r="T34" s="7">
        <v>2.5</v>
      </c>
      <c r="U34" s="7">
        <v>2.5</v>
      </c>
      <c r="V34" s="16">
        <f t="shared" si="5"/>
        <v>1784.9999999999998</v>
      </c>
      <c r="W34" s="12">
        <f t="shared" si="9"/>
        <v>70.685999999999922</v>
      </c>
      <c r="X34" s="1">
        <f t="shared" si="10"/>
        <v>-159.99999999999977</v>
      </c>
    </row>
    <row r="35" spans="1:24">
      <c r="A35">
        <v>310</v>
      </c>
      <c r="B35">
        <v>32</v>
      </c>
      <c r="C35">
        <f t="shared" si="11"/>
        <v>100</v>
      </c>
      <c r="D35">
        <v>4.0999999999999996</v>
      </c>
      <c r="E35">
        <v>5</v>
      </c>
      <c r="F35" s="7">
        <v>0.41</v>
      </c>
      <c r="G35" s="7">
        <v>5.0999999999999996</v>
      </c>
      <c r="H35" s="12">
        <f t="shared" si="0"/>
        <v>268.10000000000002</v>
      </c>
      <c r="I35">
        <f t="shared" si="1"/>
        <v>8.1000000000000227</v>
      </c>
      <c r="J35" s="7">
        <v>2.5499999999999998</v>
      </c>
      <c r="K35">
        <f t="shared" si="6"/>
        <v>254.99999999999997</v>
      </c>
      <c r="L35">
        <f t="shared" si="2"/>
        <v>4.9999999999999716</v>
      </c>
      <c r="M35" s="7">
        <v>2.5499999999999998</v>
      </c>
      <c r="N35">
        <f t="shared" si="7"/>
        <v>254.99999999999997</v>
      </c>
      <c r="O35">
        <f t="shared" si="3"/>
        <v>4.9999999999999716</v>
      </c>
      <c r="P35" s="16">
        <f t="shared" si="8"/>
        <v>1743.3202499999998</v>
      </c>
      <c r="Q35" s="10">
        <f t="shared" si="4"/>
        <v>118.32024999999976</v>
      </c>
      <c r="R35">
        <f t="shared" si="12"/>
        <v>285.59999999999997</v>
      </c>
      <c r="S35">
        <f t="shared" si="13"/>
        <v>14.28</v>
      </c>
      <c r="T35" s="7">
        <v>2.5499999999999998</v>
      </c>
      <c r="U35" s="7">
        <v>2.5499999999999998</v>
      </c>
      <c r="V35" s="16">
        <f t="shared" si="5"/>
        <v>1857.1139999999996</v>
      </c>
      <c r="W35" s="12">
        <f t="shared" si="9"/>
        <v>72.113999999999805</v>
      </c>
      <c r="X35" s="1">
        <f t="shared" si="10"/>
        <v>-113.79374999999982</v>
      </c>
    </row>
    <row r="36" spans="1:24">
      <c r="A36">
        <v>320</v>
      </c>
      <c r="B36">
        <v>33</v>
      </c>
      <c r="C36">
        <f t="shared" si="11"/>
        <v>100</v>
      </c>
      <c r="D36">
        <v>4.2</v>
      </c>
      <c r="E36">
        <v>5</v>
      </c>
      <c r="F36" s="7">
        <v>0.42</v>
      </c>
      <c r="G36" s="7">
        <v>5.2</v>
      </c>
      <c r="H36" s="12">
        <f t="shared" ref="H36:H67" si="14">C36*(1-F36)+C36*F36*G36</f>
        <v>276.40000000000003</v>
      </c>
      <c r="I36">
        <f t="shared" ref="I36:I67" si="15">H36-H35</f>
        <v>8.3000000000000114</v>
      </c>
      <c r="J36" s="7">
        <v>2.6</v>
      </c>
      <c r="K36">
        <f t="shared" si="6"/>
        <v>260</v>
      </c>
      <c r="L36">
        <f t="shared" ref="L36:L67" si="16">K36-K35</f>
        <v>5.0000000000000284</v>
      </c>
      <c r="M36" s="7">
        <v>2.6</v>
      </c>
      <c r="N36">
        <f t="shared" si="7"/>
        <v>260</v>
      </c>
      <c r="O36">
        <f t="shared" ref="O36:O67" si="17">N36-N35</f>
        <v>5.0000000000000284</v>
      </c>
      <c r="P36" s="16">
        <f t="shared" si="8"/>
        <v>1868.4640000000004</v>
      </c>
      <c r="Q36" s="10">
        <f t="shared" ref="Q36:Q67" si="18">P36-P35</f>
        <v>125.14375000000064</v>
      </c>
      <c r="R36">
        <f t="shared" si="12"/>
        <v>285.59999999999997</v>
      </c>
      <c r="S36">
        <f t="shared" si="13"/>
        <v>14.28</v>
      </c>
      <c r="T36" s="7">
        <v>2.6</v>
      </c>
      <c r="U36" s="7">
        <v>2.6</v>
      </c>
      <c r="V36" s="16">
        <f t="shared" ref="V36:V67" si="19">R36*T36*U36</f>
        <v>1930.6559999999999</v>
      </c>
      <c r="W36" s="12">
        <f t="shared" si="9"/>
        <v>73.542000000000371</v>
      </c>
      <c r="X36" s="1">
        <f t="shared" si="10"/>
        <v>-62.191999999999553</v>
      </c>
    </row>
    <row r="37" spans="1:24">
      <c r="A37">
        <v>330</v>
      </c>
      <c r="B37">
        <v>34</v>
      </c>
      <c r="C37">
        <f t="shared" si="11"/>
        <v>100</v>
      </c>
      <c r="D37">
        <v>4.3</v>
      </c>
      <c r="E37">
        <v>5</v>
      </c>
      <c r="F37" s="7">
        <v>0.43</v>
      </c>
      <c r="G37" s="7">
        <v>5.3</v>
      </c>
      <c r="H37" s="12">
        <f t="shared" si="14"/>
        <v>284.90000000000003</v>
      </c>
      <c r="I37">
        <f t="shared" si="15"/>
        <v>8.5</v>
      </c>
      <c r="J37" s="7">
        <v>2.65</v>
      </c>
      <c r="K37">
        <f t="shared" si="6"/>
        <v>265</v>
      </c>
      <c r="L37">
        <f t="shared" si="16"/>
        <v>5</v>
      </c>
      <c r="M37" s="7">
        <v>2.65</v>
      </c>
      <c r="N37">
        <f t="shared" si="7"/>
        <v>265</v>
      </c>
      <c r="O37">
        <f t="shared" si="17"/>
        <v>5</v>
      </c>
      <c r="P37" s="16">
        <f t="shared" si="8"/>
        <v>2000.7102499999999</v>
      </c>
      <c r="Q37" s="10">
        <f t="shared" si="18"/>
        <v>132.24624999999946</v>
      </c>
      <c r="R37">
        <f t="shared" si="12"/>
        <v>285.59999999999997</v>
      </c>
      <c r="S37">
        <f t="shared" si="13"/>
        <v>14.28</v>
      </c>
      <c r="T37" s="7">
        <v>2.65</v>
      </c>
      <c r="U37" s="7">
        <v>2.65</v>
      </c>
      <c r="V37" s="16">
        <f t="shared" si="19"/>
        <v>2005.6259999999997</v>
      </c>
      <c r="W37" s="12">
        <f t="shared" si="9"/>
        <v>74.9699999999998</v>
      </c>
      <c r="X37" s="1">
        <f t="shared" si="10"/>
        <v>-4.915749999999889</v>
      </c>
    </row>
    <row r="38" spans="1:24">
      <c r="A38">
        <v>340</v>
      </c>
      <c r="B38">
        <v>35</v>
      </c>
      <c r="C38">
        <f t="shared" si="11"/>
        <v>100</v>
      </c>
      <c r="D38">
        <v>4.4000000000000004</v>
      </c>
      <c r="E38">
        <v>5</v>
      </c>
      <c r="F38" s="7">
        <v>0.44</v>
      </c>
      <c r="G38" s="7">
        <v>5.4</v>
      </c>
      <c r="H38" s="12">
        <f t="shared" si="14"/>
        <v>293.60000000000002</v>
      </c>
      <c r="I38">
        <f t="shared" si="15"/>
        <v>8.6999999999999886</v>
      </c>
      <c r="J38" s="7">
        <v>2.7</v>
      </c>
      <c r="K38">
        <f t="shared" si="6"/>
        <v>270</v>
      </c>
      <c r="L38">
        <f t="shared" si="16"/>
        <v>5</v>
      </c>
      <c r="M38" s="7">
        <v>2.7</v>
      </c>
      <c r="N38">
        <f t="shared" si="7"/>
        <v>270</v>
      </c>
      <c r="O38">
        <f t="shared" si="17"/>
        <v>5</v>
      </c>
      <c r="P38" s="16">
        <f t="shared" si="8"/>
        <v>2140.3440000000005</v>
      </c>
      <c r="Q38" s="10">
        <f t="shared" si="18"/>
        <v>139.63375000000065</v>
      </c>
      <c r="R38">
        <f t="shared" si="12"/>
        <v>339.4</v>
      </c>
      <c r="S38">
        <f>AC15</f>
        <v>16.97</v>
      </c>
      <c r="T38" s="7">
        <v>2.7</v>
      </c>
      <c r="U38" s="7">
        <v>2.7</v>
      </c>
      <c r="V38" s="16">
        <f t="shared" si="19"/>
        <v>2474.2260000000001</v>
      </c>
      <c r="W38" s="12">
        <f t="shared" si="9"/>
        <v>468.60000000000036</v>
      </c>
      <c r="X38" s="1">
        <f t="shared" si="10"/>
        <v>-333.88199999999961</v>
      </c>
    </row>
    <row r="39" spans="1:24">
      <c r="A39">
        <v>350</v>
      </c>
      <c r="B39">
        <v>36</v>
      </c>
      <c r="C39">
        <f t="shared" si="11"/>
        <v>100</v>
      </c>
      <c r="D39">
        <v>4.5</v>
      </c>
      <c r="E39">
        <v>5</v>
      </c>
      <c r="F39" s="7">
        <v>0.45</v>
      </c>
      <c r="G39" s="7">
        <v>5.5</v>
      </c>
      <c r="H39" s="12">
        <f t="shared" si="14"/>
        <v>302.5</v>
      </c>
      <c r="I39">
        <f t="shared" si="15"/>
        <v>8.8999999999999773</v>
      </c>
      <c r="J39" s="7">
        <v>2.75</v>
      </c>
      <c r="K39">
        <f t="shared" si="6"/>
        <v>275</v>
      </c>
      <c r="L39">
        <f t="shared" si="16"/>
        <v>5</v>
      </c>
      <c r="M39" s="7">
        <v>2.75</v>
      </c>
      <c r="N39">
        <f t="shared" si="7"/>
        <v>275</v>
      </c>
      <c r="O39">
        <f t="shared" si="17"/>
        <v>5</v>
      </c>
      <c r="P39" s="16">
        <f t="shared" si="8"/>
        <v>2287.65625</v>
      </c>
      <c r="Q39" s="10">
        <f t="shared" si="18"/>
        <v>147.31224999999949</v>
      </c>
      <c r="R39">
        <f t="shared" si="12"/>
        <v>339.4</v>
      </c>
      <c r="S39">
        <f t="shared" si="13"/>
        <v>16.97</v>
      </c>
      <c r="T39" s="7">
        <v>2.75</v>
      </c>
      <c r="U39" s="7">
        <v>2.75</v>
      </c>
      <c r="V39" s="16">
        <f t="shared" si="19"/>
        <v>2566.7124999999996</v>
      </c>
      <c r="W39" s="12">
        <f t="shared" si="9"/>
        <v>92.486499999999523</v>
      </c>
      <c r="X39" s="1">
        <f t="shared" si="10"/>
        <v>-279.05624999999964</v>
      </c>
    </row>
    <row r="40" spans="1:24">
      <c r="A40">
        <v>360</v>
      </c>
      <c r="B40">
        <v>37</v>
      </c>
      <c r="C40">
        <f t="shared" si="11"/>
        <v>100</v>
      </c>
      <c r="D40">
        <v>4.5999999999999996</v>
      </c>
      <c r="E40">
        <v>5</v>
      </c>
      <c r="F40" s="7">
        <v>0.46</v>
      </c>
      <c r="G40" s="7">
        <v>5.6</v>
      </c>
      <c r="H40" s="12">
        <f t="shared" si="14"/>
        <v>311.59999999999997</v>
      </c>
      <c r="I40">
        <f t="shared" si="15"/>
        <v>9.0999999999999659</v>
      </c>
      <c r="J40" s="7">
        <v>2.8</v>
      </c>
      <c r="K40">
        <f t="shared" si="6"/>
        <v>280</v>
      </c>
      <c r="L40">
        <f t="shared" si="16"/>
        <v>5</v>
      </c>
      <c r="M40" s="7">
        <v>2.8</v>
      </c>
      <c r="N40">
        <f t="shared" si="7"/>
        <v>280</v>
      </c>
      <c r="O40">
        <f t="shared" si="17"/>
        <v>5</v>
      </c>
      <c r="P40" s="16">
        <f t="shared" si="8"/>
        <v>2442.9439999999995</v>
      </c>
      <c r="Q40" s="10">
        <f t="shared" si="18"/>
        <v>155.28774999999951</v>
      </c>
      <c r="R40">
        <f t="shared" si="12"/>
        <v>339.4</v>
      </c>
      <c r="S40">
        <f t="shared" si="13"/>
        <v>16.97</v>
      </c>
      <c r="T40" s="7">
        <v>2.8</v>
      </c>
      <c r="U40" s="7">
        <v>2.8</v>
      </c>
      <c r="V40" s="16">
        <f t="shared" si="19"/>
        <v>2660.8959999999993</v>
      </c>
      <c r="W40" s="12">
        <f t="shared" si="9"/>
        <v>94.18349999999964</v>
      </c>
      <c r="X40" s="1">
        <f t="shared" si="10"/>
        <v>-217.95199999999977</v>
      </c>
    </row>
    <row r="41" spans="1:24">
      <c r="A41">
        <v>370</v>
      </c>
      <c r="B41">
        <v>38</v>
      </c>
      <c r="C41">
        <f t="shared" si="11"/>
        <v>100</v>
      </c>
      <c r="D41">
        <v>4.7</v>
      </c>
      <c r="E41">
        <v>5</v>
      </c>
      <c r="F41" s="7">
        <v>0.47</v>
      </c>
      <c r="G41" s="7">
        <v>5.7</v>
      </c>
      <c r="H41" s="12">
        <f t="shared" si="14"/>
        <v>320.90000000000003</v>
      </c>
      <c r="I41">
        <f t="shared" si="15"/>
        <v>9.3000000000000682</v>
      </c>
      <c r="J41" s="7">
        <v>2.85</v>
      </c>
      <c r="K41">
        <f t="shared" si="6"/>
        <v>285</v>
      </c>
      <c r="L41">
        <f t="shared" si="16"/>
        <v>5</v>
      </c>
      <c r="M41" s="7">
        <v>2.85</v>
      </c>
      <c r="N41">
        <f t="shared" si="7"/>
        <v>285</v>
      </c>
      <c r="O41">
        <f t="shared" si="17"/>
        <v>5</v>
      </c>
      <c r="P41" s="16">
        <f t="shared" si="8"/>
        <v>2606.5102500000007</v>
      </c>
      <c r="Q41" s="10">
        <f t="shared" si="18"/>
        <v>163.56625000000122</v>
      </c>
      <c r="R41">
        <f t="shared" si="12"/>
        <v>339.4</v>
      </c>
      <c r="S41">
        <f t="shared" si="13"/>
        <v>16.97</v>
      </c>
      <c r="T41" s="7">
        <v>2.85</v>
      </c>
      <c r="U41" s="7">
        <v>2.85</v>
      </c>
      <c r="V41" s="16">
        <f t="shared" si="19"/>
        <v>2756.7764999999999</v>
      </c>
      <c r="W41" s="12">
        <f t="shared" si="9"/>
        <v>95.880500000000666</v>
      </c>
      <c r="X41" s="1">
        <f t="shared" si="10"/>
        <v>-150.26624999999922</v>
      </c>
    </row>
    <row r="42" spans="1:24">
      <c r="A42">
        <v>380</v>
      </c>
      <c r="B42">
        <v>39</v>
      </c>
      <c r="C42">
        <f t="shared" si="11"/>
        <v>100</v>
      </c>
      <c r="D42">
        <v>4.8</v>
      </c>
      <c r="E42">
        <v>5</v>
      </c>
      <c r="F42" s="7">
        <v>0.48</v>
      </c>
      <c r="G42" s="7">
        <v>5.8</v>
      </c>
      <c r="H42" s="12">
        <f t="shared" si="14"/>
        <v>330.4</v>
      </c>
      <c r="I42">
        <f t="shared" si="15"/>
        <v>9.4999999999999432</v>
      </c>
      <c r="J42" s="7">
        <v>2.9</v>
      </c>
      <c r="K42">
        <f t="shared" si="6"/>
        <v>290</v>
      </c>
      <c r="L42">
        <f t="shared" si="16"/>
        <v>5</v>
      </c>
      <c r="M42" s="7">
        <v>2.9</v>
      </c>
      <c r="N42">
        <f t="shared" si="7"/>
        <v>290</v>
      </c>
      <c r="O42">
        <f t="shared" si="17"/>
        <v>5</v>
      </c>
      <c r="P42" s="16">
        <f t="shared" si="8"/>
        <v>2778.6639999999993</v>
      </c>
      <c r="Q42" s="10">
        <f t="shared" si="18"/>
        <v>172.15374999999858</v>
      </c>
      <c r="R42">
        <f t="shared" si="12"/>
        <v>339.4</v>
      </c>
      <c r="S42">
        <f t="shared" si="13"/>
        <v>16.97</v>
      </c>
      <c r="T42" s="7">
        <v>2.9</v>
      </c>
      <c r="U42" s="7">
        <v>2.9</v>
      </c>
      <c r="V42" s="16">
        <f t="shared" si="19"/>
        <v>2854.3539999999994</v>
      </c>
      <c r="W42" s="12">
        <f t="shared" si="9"/>
        <v>97.577499999999418</v>
      </c>
      <c r="X42" s="1">
        <f t="shared" si="10"/>
        <v>-75.690000000000055</v>
      </c>
    </row>
    <row r="43" spans="1:24">
      <c r="A43">
        <v>390</v>
      </c>
      <c r="B43">
        <v>40</v>
      </c>
      <c r="C43">
        <f t="shared" si="11"/>
        <v>100</v>
      </c>
      <c r="D43">
        <v>4.9000000000000004</v>
      </c>
      <c r="E43">
        <v>5</v>
      </c>
      <c r="F43" s="7">
        <v>0.49</v>
      </c>
      <c r="G43" s="7">
        <v>5.9</v>
      </c>
      <c r="H43" s="12">
        <f t="shared" si="14"/>
        <v>340.1</v>
      </c>
      <c r="I43">
        <f t="shared" si="15"/>
        <v>9.7000000000000455</v>
      </c>
      <c r="J43" s="7">
        <v>2.95</v>
      </c>
      <c r="K43">
        <f t="shared" si="6"/>
        <v>295</v>
      </c>
      <c r="L43">
        <f t="shared" si="16"/>
        <v>5</v>
      </c>
      <c r="M43" s="7">
        <v>2.95</v>
      </c>
      <c r="N43">
        <f t="shared" si="7"/>
        <v>295</v>
      </c>
      <c r="O43">
        <f t="shared" si="17"/>
        <v>5</v>
      </c>
      <c r="P43" s="16">
        <f t="shared" si="8"/>
        <v>2959.7202500000003</v>
      </c>
      <c r="Q43" s="10">
        <f t="shared" si="18"/>
        <v>181.056250000001</v>
      </c>
      <c r="R43">
        <f t="shared" si="12"/>
        <v>339.4</v>
      </c>
      <c r="S43">
        <f t="shared" si="13"/>
        <v>16.97</v>
      </c>
      <c r="T43" s="7">
        <v>2.95</v>
      </c>
      <c r="U43" s="7">
        <v>2.95</v>
      </c>
      <c r="V43" s="16">
        <f t="shared" si="19"/>
        <v>2953.6285000000003</v>
      </c>
      <c r="W43" s="12">
        <f t="shared" si="9"/>
        <v>99.274500000000899</v>
      </c>
      <c r="X43" s="1">
        <f t="shared" si="10"/>
        <v>6.0917500000000473</v>
      </c>
    </row>
    <row r="44" spans="1:24">
      <c r="A44">
        <v>400</v>
      </c>
      <c r="B44">
        <v>41</v>
      </c>
      <c r="C44">
        <f t="shared" si="11"/>
        <v>100</v>
      </c>
      <c r="D44" s="8">
        <v>5</v>
      </c>
      <c r="E44" s="8">
        <v>5</v>
      </c>
      <c r="F44" s="9">
        <v>0.5</v>
      </c>
      <c r="G44" s="9">
        <v>6</v>
      </c>
      <c r="H44" s="13">
        <f t="shared" si="14"/>
        <v>350</v>
      </c>
      <c r="I44" s="8">
        <f t="shared" si="15"/>
        <v>9.8999999999999773</v>
      </c>
      <c r="J44" s="9">
        <v>3</v>
      </c>
      <c r="K44" s="8">
        <f t="shared" si="6"/>
        <v>300</v>
      </c>
      <c r="L44" s="8">
        <f t="shared" si="16"/>
        <v>5</v>
      </c>
      <c r="M44" s="9">
        <v>3</v>
      </c>
      <c r="N44" s="8">
        <f t="shared" si="7"/>
        <v>300</v>
      </c>
      <c r="O44" s="8">
        <f t="shared" si="17"/>
        <v>5</v>
      </c>
      <c r="P44" s="17">
        <f t="shared" si="8"/>
        <v>3150</v>
      </c>
      <c r="Q44" s="11">
        <f t="shared" si="18"/>
        <v>190.27974999999969</v>
      </c>
      <c r="R44">
        <f t="shared" si="12"/>
        <v>339.4</v>
      </c>
      <c r="S44">
        <f t="shared" si="13"/>
        <v>16.97</v>
      </c>
      <c r="T44" s="7">
        <v>3</v>
      </c>
      <c r="U44" s="7">
        <v>3</v>
      </c>
      <c r="V44" s="16">
        <f t="shared" si="19"/>
        <v>3054.6</v>
      </c>
      <c r="W44" s="12">
        <f t="shared" si="9"/>
        <v>100.97149999999965</v>
      </c>
      <c r="X44" s="1">
        <f t="shared" si="10"/>
        <v>95.400000000000091</v>
      </c>
    </row>
    <row r="45" spans="1:24">
      <c r="A45">
        <v>410</v>
      </c>
      <c r="B45">
        <v>42</v>
      </c>
      <c r="C45">
        <f t="shared" si="11"/>
        <v>100</v>
      </c>
      <c r="D45">
        <v>5.0999999999999996</v>
      </c>
      <c r="E45">
        <v>5</v>
      </c>
      <c r="F45" s="7">
        <v>0.51</v>
      </c>
      <c r="G45" s="7">
        <v>6.1</v>
      </c>
      <c r="H45" s="12">
        <f t="shared" si="14"/>
        <v>360.09999999999997</v>
      </c>
      <c r="I45">
        <f t="shared" si="15"/>
        <v>10.099999999999966</v>
      </c>
      <c r="J45" s="7">
        <v>3.05</v>
      </c>
      <c r="K45">
        <f t="shared" si="6"/>
        <v>305</v>
      </c>
      <c r="L45">
        <f t="shared" si="16"/>
        <v>5</v>
      </c>
      <c r="M45" s="7">
        <v>3.05</v>
      </c>
      <c r="N45">
        <f t="shared" si="7"/>
        <v>305</v>
      </c>
      <c r="O45">
        <f t="shared" si="17"/>
        <v>5</v>
      </c>
      <c r="P45" s="16">
        <f t="shared" si="8"/>
        <v>3349.8302499999995</v>
      </c>
      <c r="Q45" s="10">
        <f t="shared" si="18"/>
        <v>199.83024999999952</v>
      </c>
      <c r="R45">
        <f t="shared" si="12"/>
        <v>400.20000000000005</v>
      </c>
      <c r="S45">
        <f>AC16</f>
        <v>20.010000000000002</v>
      </c>
      <c r="T45" s="7">
        <v>3.05</v>
      </c>
      <c r="U45" s="7">
        <v>3.05</v>
      </c>
      <c r="V45" s="16">
        <f t="shared" si="19"/>
        <v>3722.8605000000002</v>
      </c>
      <c r="W45" s="12">
        <f t="shared" si="9"/>
        <v>668.26050000000032</v>
      </c>
      <c r="X45" s="1">
        <f t="shared" si="10"/>
        <v>-373.03025000000071</v>
      </c>
    </row>
    <row r="46" spans="1:24">
      <c r="A46">
        <v>420</v>
      </c>
      <c r="B46">
        <v>43</v>
      </c>
      <c r="C46">
        <f t="shared" si="11"/>
        <v>100</v>
      </c>
      <c r="D46">
        <v>5.2</v>
      </c>
      <c r="E46">
        <v>5</v>
      </c>
      <c r="F46" s="7">
        <v>0.52</v>
      </c>
      <c r="G46" s="7">
        <v>6.2</v>
      </c>
      <c r="H46" s="12">
        <f t="shared" si="14"/>
        <v>370.40000000000003</v>
      </c>
      <c r="I46">
        <f t="shared" si="15"/>
        <v>10.300000000000068</v>
      </c>
      <c r="J46" s="7">
        <v>3.1</v>
      </c>
      <c r="K46">
        <f t="shared" si="6"/>
        <v>310</v>
      </c>
      <c r="L46">
        <f t="shared" si="16"/>
        <v>5</v>
      </c>
      <c r="M46" s="7">
        <v>3.1</v>
      </c>
      <c r="N46">
        <f t="shared" si="7"/>
        <v>310</v>
      </c>
      <c r="O46">
        <f t="shared" si="17"/>
        <v>5</v>
      </c>
      <c r="P46" s="16">
        <f t="shared" si="8"/>
        <v>3559.5440000000008</v>
      </c>
      <c r="Q46" s="10">
        <f t="shared" si="18"/>
        <v>209.71375000000126</v>
      </c>
      <c r="R46">
        <f t="shared" si="12"/>
        <v>400.20000000000005</v>
      </c>
      <c r="S46">
        <f t="shared" si="13"/>
        <v>20.010000000000002</v>
      </c>
      <c r="T46" s="7">
        <v>3.1</v>
      </c>
      <c r="U46" s="7">
        <v>3.1</v>
      </c>
      <c r="V46" s="16">
        <f t="shared" si="19"/>
        <v>3845.9220000000005</v>
      </c>
      <c r="W46" s="12">
        <f t="shared" si="9"/>
        <v>123.06150000000025</v>
      </c>
      <c r="X46" s="1">
        <f t="shared" si="10"/>
        <v>-286.3779999999997</v>
      </c>
    </row>
    <row r="47" spans="1:24">
      <c r="A47">
        <v>430</v>
      </c>
      <c r="B47">
        <v>44</v>
      </c>
      <c r="C47">
        <f t="shared" si="11"/>
        <v>100</v>
      </c>
      <c r="D47">
        <v>5.3</v>
      </c>
      <c r="E47">
        <v>5</v>
      </c>
      <c r="F47" s="7">
        <v>0.53</v>
      </c>
      <c r="G47" s="7">
        <v>6.3</v>
      </c>
      <c r="H47" s="12">
        <f t="shared" si="14"/>
        <v>380.9</v>
      </c>
      <c r="I47">
        <f t="shared" si="15"/>
        <v>10.499999999999943</v>
      </c>
      <c r="J47" s="7">
        <v>3.15</v>
      </c>
      <c r="K47">
        <f t="shared" si="6"/>
        <v>315</v>
      </c>
      <c r="L47">
        <f t="shared" si="16"/>
        <v>5</v>
      </c>
      <c r="M47" s="7">
        <v>3.15</v>
      </c>
      <c r="N47">
        <f t="shared" si="7"/>
        <v>315</v>
      </c>
      <c r="O47">
        <f t="shared" si="17"/>
        <v>5</v>
      </c>
      <c r="P47" s="16">
        <f t="shared" si="8"/>
        <v>3779.4802499999992</v>
      </c>
      <c r="Q47" s="10">
        <f t="shared" si="18"/>
        <v>219.93624999999838</v>
      </c>
      <c r="R47">
        <f t="shared" si="12"/>
        <v>400.20000000000005</v>
      </c>
      <c r="S47">
        <f t="shared" si="13"/>
        <v>20.010000000000002</v>
      </c>
      <c r="T47" s="7">
        <v>3.15</v>
      </c>
      <c r="U47" s="7">
        <v>3.15</v>
      </c>
      <c r="V47" s="16">
        <f t="shared" si="19"/>
        <v>3970.9845</v>
      </c>
      <c r="W47" s="12">
        <f t="shared" si="9"/>
        <v>125.06249999999955</v>
      </c>
      <c r="X47" s="1">
        <f t="shared" si="10"/>
        <v>-191.50425000000087</v>
      </c>
    </row>
    <row r="48" spans="1:24">
      <c r="A48">
        <v>440</v>
      </c>
      <c r="B48">
        <v>45</v>
      </c>
      <c r="C48">
        <f t="shared" si="11"/>
        <v>100</v>
      </c>
      <c r="D48">
        <v>5.4</v>
      </c>
      <c r="E48">
        <v>5</v>
      </c>
      <c r="F48" s="7">
        <v>0.54</v>
      </c>
      <c r="G48" s="7">
        <v>6.4</v>
      </c>
      <c r="H48" s="12">
        <f t="shared" si="14"/>
        <v>391.6</v>
      </c>
      <c r="I48">
        <f t="shared" si="15"/>
        <v>10.700000000000045</v>
      </c>
      <c r="J48" s="7">
        <v>3.2</v>
      </c>
      <c r="K48">
        <f t="shared" si="6"/>
        <v>320</v>
      </c>
      <c r="L48">
        <f t="shared" si="16"/>
        <v>5</v>
      </c>
      <c r="M48" s="7">
        <v>3.2</v>
      </c>
      <c r="N48">
        <f t="shared" si="7"/>
        <v>320</v>
      </c>
      <c r="O48">
        <f t="shared" si="17"/>
        <v>5</v>
      </c>
      <c r="P48" s="16">
        <f t="shared" si="8"/>
        <v>4009.9840000000004</v>
      </c>
      <c r="Q48" s="10">
        <f t="shared" si="18"/>
        <v>230.50375000000122</v>
      </c>
      <c r="R48">
        <f t="shared" si="12"/>
        <v>400.20000000000005</v>
      </c>
      <c r="S48">
        <f t="shared" si="13"/>
        <v>20.010000000000002</v>
      </c>
      <c r="T48" s="7">
        <v>3.2</v>
      </c>
      <c r="U48" s="7">
        <v>3.2</v>
      </c>
      <c r="V48" s="16">
        <f t="shared" si="19"/>
        <v>4098.0480000000016</v>
      </c>
      <c r="W48" s="12">
        <f t="shared" si="9"/>
        <v>127.06350000000157</v>
      </c>
      <c r="X48" s="1">
        <f t="shared" si="10"/>
        <v>-88.064000000001215</v>
      </c>
    </row>
    <row r="49" spans="1:24">
      <c r="A49">
        <v>450</v>
      </c>
      <c r="B49">
        <v>46</v>
      </c>
      <c r="C49">
        <f t="shared" si="11"/>
        <v>100</v>
      </c>
      <c r="D49" s="8">
        <v>5.5</v>
      </c>
      <c r="E49" s="8">
        <v>5</v>
      </c>
      <c r="F49" s="9">
        <v>0.55000000000000004</v>
      </c>
      <c r="G49" s="9">
        <v>6.5</v>
      </c>
      <c r="H49" s="13">
        <f t="shared" si="14"/>
        <v>402.50000000000006</v>
      </c>
      <c r="I49" s="8">
        <f t="shared" si="15"/>
        <v>10.900000000000034</v>
      </c>
      <c r="J49" s="9">
        <v>3.25</v>
      </c>
      <c r="K49" s="8">
        <f t="shared" si="6"/>
        <v>325</v>
      </c>
      <c r="L49" s="8">
        <f t="shared" si="16"/>
        <v>5</v>
      </c>
      <c r="M49" s="9">
        <v>3.25</v>
      </c>
      <c r="N49" s="8">
        <f t="shared" si="7"/>
        <v>325</v>
      </c>
      <c r="O49" s="8">
        <f t="shared" si="17"/>
        <v>5</v>
      </c>
      <c r="P49" s="17">
        <f t="shared" si="8"/>
        <v>4251.4062500000009</v>
      </c>
      <c r="Q49" s="11">
        <f t="shared" si="18"/>
        <v>241.42225000000053</v>
      </c>
      <c r="R49">
        <f t="shared" si="12"/>
        <v>400.20000000000005</v>
      </c>
      <c r="S49">
        <f t="shared" si="13"/>
        <v>20.010000000000002</v>
      </c>
      <c r="T49" s="7">
        <v>3.25</v>
      </c>
      <c r="U49" s="7">
        <v>3.25</v>
      </c>
      <c r="V49" s="16">
        <f t="shared" si="19"/>
        <v>4227.1125000000002</v>
      </c>
      <c r="W49" s="12">
        <f t="shared" si="9"/>
        <v>129.06449999999859</v>
      </c>
      <c r="X49" s="1">
        <f t="shared" si="10"/>
        <v>24.293750000000728</v>
      </c>
    </row>
    <row r="50" spans="1:24">
      <c r="A50">
        <v>460</v>
      </c>
      <c r="B50">
        <v>47</v>
      </c>
      <c r="C50">
        <f t="shared" si="11"/>
        <v>100</v>
      </c>
      <c r="D50">
        <v>5.6</v>
      </c>
      <c r="E50">
        <v>5</v>
      </c>
      <c r="F50" s="7">
        <v>0.56000000000000005</v>
      </c>
      <c r="G50" s="7">
        <v>6.6</v>
      </c>
      <c r="H50" s="12">
        <f t="shared" si="14"/>
        <v>413.6</v>
      </c>
      <c r="I50">
        <f t="shared" si="15"/>
        <v>11.099999999999966</v>
      </c>
      <c r="J50" s="7">
        <v>3.3</v>
      </c>
      <c r="K50">
        <f t="shared" si="6"/>
        <v>330</v>
      </c>
      <c r="L50">
        <f t="shared" si="16"/>
        <v>5</v>
      </c>
      <c r="M50" s="7">
        <v>3.3</v>
      </c>
      <c r="N50">
        <f t="shared" si="7"/>
        <v>330</v>
      </c>
      <c r="O50">
        <f t="shared" si="17"/>
        <v>5</v>
      </c>
      <c r="P50" s="16">
        <f t="shared" si="8"/>
        <v>4504.1040000000003</v>
      </c>
      <c r="Q50" s="10">
        <f t="shared" si="18"/>
        <v>252.69774999999936</v>
      </c>
      <c r="R50">
        <f t="shared" si="12"/>
        <v>400.20000000000005</v>
      </c>
      <c r="S50">
        <f t="shared" si="13"/>
        <v>20.010000000000002</v>
      </c>
      <c r="T50" s="7">
        <v>3.3</v>
      </c>
      <c r="U50" s="7">
        <v>3.3</v>
      </c>
      <c r="V50" s="16">
        <f t="shared" si="19"/>
        <v>4358.1779999999999</v>
      </c>
      <c r="W50" s="12">
        <f t="shared" si="9"/>
        <v>131.0654999999997</v>
      </c>
      <c r="X50" s="1">
        <f t="shared" si="10"/>
        <v>145.92600000000039</v>
      </c>
    </row>
    <row r="51" spans="1:24">
      <c r="A51">
        <v>470</v>
      </c>
      <c r="B51">
        <v>48</v>
      </c>
      <c r="C51">
        <f t="shared" si="11"/>
        <v>100</v>
      </c>
      <c r="D51">
        <v>5.7</v>
      </c>
      <c r="E51">
        <v>5</v>
      </c>
      <c r="F51" s="7">
        <v>0.56999999999999995</v>
      </c>
      <c r="G51" s="7">
        <v>6.7</v>
      </c>
      <c r="H51" s="12">
        <f t="shared" si="14"/>
        <v>424.9</v>
      </c>
      <c r="I51">
        <f t="shared" si="15"/>
        <v>11.299999999999955</v>
      </c>
      <c r="J51" s="7">
        <v>3.35</v>
      </c>
      <c r="K51">
        <f t="shared" si="6"/>
        <v>335</v>
      </c>
      <c r="L51">
        <f t="shared" si="16"/>
        <v>5</v>
      </c>
      <c r="M51" s="7">
        <v>3.35</v>
      </c>
      <c r="N51">
        <f t="shared" si="7"/>
        <v>335</v>
      </c>
      <c r="O51">
        <f t="shared" si="17"/>
        <v>5</v>
      </c>
      <c r="P51" s="16">
        <f t="shared" si="8"/>
        <v>4768.4402499999997</v>
      </c>
      <c r="Q51" s="10">
        <f t="shared" si="18"/>
        <v>264.33624999999938</v>
      </c>
      <c r="R51">
        <f t="shared" si="12"/>
        <v>400.20000000000005</v>
      </c>
      <c r="S51">
        <f t="shared" si="13"/>
        <v>20.010000000000002</v>
      </c>
      <c r="T51" s="7">
        <v>3.35</v>
      </c>
      <c r="U51" s="7">
        <v>3.35</v>
      </c>
      <c r="V51" s="16">
        <f t="shared" si="19"/>
        <v>4491.2445000000007</v>
      </c>
      <c r="W51" s="12">
        <f t="shared" si="9"/>
        <v>133.06650000000081</v>
      </c>
      <c r="X51" s="1">
        <f t="shared" si="10"/>
        <v>277.19574999999895</v>
      </c>
    </row>
    <row r="52" spans="1:24">
      <c r="A52">
        <v>480</v>
      </c>
      <c r="B52">
        <v>49</v>
      </c>
      <c r="C52">
        <f t="shared" si="11"/>
        <v>100</v>
      </c>
      <c r="D52">
        <v>5.8</v>
      </c>
      <c r="E52">
        <v>5</v>
      </c>
      <c r="F52" s="7">
        <v>0.57999999999999996</v>
      </c>
      <c r="G52" s="7">
        <v>6.8</v>
      </c>
      <c r="H52" s="12">
        <f t="shared" si="14"/>
        <v>436.39999999999992</v>
      </c>
      <c r="I52">
        <f t="shared" si="15"/>
        <v>11.499999999999943</v>
      </c>
      <c r="J52" s="7">
        <v>3.4</v>
      </c>
      <c r="K52">
        <f t="shared" si="6"/>
        <v>340</v>
      </c>
      <c r="L52">
        <f t="shared" si="16"/>
        <v>5</v>
      </c>
      <c r="M52" s="7">
        <v>3.4</v>
      </c>
      <c r="N52">
        <f t="shared" si="7"/>
        <v>340</v>
      </c>
      <c r="O52">
        <f t="shared" si="17"/>
        <v>5</v>
      </c>
      <c r="P52" s="16">
        <f t="shared" si="8"/>
        <v>5044.7839999999987</v>
      </c>
      <c r="Q52" s="10">
        <f t="shared" si="18"/>
        <v>276.34374999999909</v>
      </c>
      <c r="R52">
        <f t="shared" si="12"/>
        <v>400.20000000000005</v>
      </c>
      <c r="S52">
        <f t="shared" si="13"/>
        <v>20.010000000000002</v>
      </c>
      <c r="T52" s="7">
        <v>3.4</v>
      </c>
      <c r="U52" s="7">
        <v>3.4</v>
      </c>
      <c r="V52" s="16">
        <f t="shared" si="19"/>
        <v>4626.3119999999999</v>
      </c>
      <c r="W52" s="12">
        <f t="shared" si="9"/>
        <v>135.0674999999992</v>
      </c>
      <c r="X52" s="1">
        <f t="shared" si="10"/>
        <v>418.47199999999884</v>
      </c>
    </row>
    <row r="53" spans="1:24">
      <c r="A53">
        <v>490</v>
      </c>
      <c r="B53">
        <v>50</v>
      </c>
      <c r="C53">
        <f t="shared" si="11"/>
        <v>100</v>
      </c>
      <c r="D53">
        <v>5.9</v>
      </c>
      <c r="E53">
        <v>5</v>
      </c>
      <c r="F53" s="7">
        <v>0.59</v>
      </c>
      <c r="G53" s="7">
        <v>6.9</v>
      </c>
      <c r="H53" s="12">
        <f t="shared" si="14"/>
        <v>448.1</v>
      </c>
      <c r="I53">
        <f t="shared" si="15"/>
        <v>11.700000000000102</v>
      </c>
      <c r="J53" s="7">
        <v>3.45</v>
      </c>
      <c r="K53">
        <f t="shared" si="6"/>
        <v>345</v>
      </c>
      <c r="L53">
        <f t="shared" si="16"/>
        <v>5</v>
      </c>
      <c r="M53" s="7">
        <v>3.45</v>
      </c>
      <c r="N53">
        <f t="shared" si="7"/>
        <v>345</v>
      </c>
      <c r="O53">
        <f t="shared" si="17"/>
        <v>5</v>
      </c>
      <c r="P53" s="16">
        <f t="shared" si="8"/>
        <v>5333.5102500000012</v>
      </c>
      <c r="Q53" s="10">
        <f t="shared" si="18"/>
        <v>288.72625000000244</v>
      </c>
      <c r="R53">
        <f t="shared" si="12"/>
        <v>400.20000000000005</v>
      </c>
      <c r="S53">
        <f t="shared" si="13"/>
        <v>20.010000000000002</v>
      </c>
      <c r="T53" s="7">
        <v>3.45</v>
      </c>
      <c r="U53" s="7">
        <v>3.45</v>
      </c>
      <c r="V53" s="16">
        <f t="shared" si="19"/>
        <v>4763.3805000000011</v>
      </c>
      <c r="W53" s="12">
        <f t="shared" si="9"/>
        <v>137.06850000000122</v>
      </c>
      <c r="X53" s="1">
        <f t="shared" si="10"/>
        <v>570.12975000000006</v>
      </c>
    </row>
    <row r="54" spans="1:24">
      <c r="A54">
        <v>500</v>
      </c>
      <c r="B54">
        <v>51</v>
      </c>
      <c r="C54">
        <f t="shared" si="11"/>
        <v>100</v>
      </c>
      <c r="D54">
        <v>6</v>
      </c>
      <c r="E54">
        <v>5</v>
      </c>
      <c r="F54" s="7">
        <v>0.6</v>
      </c>
      <c r="G54" s="7">
        <v>7</v>
      </c>
      <c r="H54" s="12">
        <f t="shared" si="14"/>
        <v>460</v>
      </c>
      <c r="I54">
        <f t="shared" si="15"/>
        <v>11.899999999999977</v>
      </c>
      <c r="J54" s="7">
        <v>3.5</v>
      </c>
      <c r="K54">
        <f t="shared" si="6"/>
        <v>350</v>
      </c>
      <c r="L54">
        <f t="shared" si="16"/>
        <v>5</v>
      </c>
      <c r="M54" s="7">
        <v>3.5</v>
      </c>
      <c r="N54">
        <f t="shared" si="7"/>
        <v>350</v>
      </c>
      <c r="O54">
        <f t="shared" si="17"/>
        <v>5</v>
      </c>
      <c r="P54" s="16">
        <f t="shared" si="8"/>
        <v>5635</v>
      </c>
      <c r="Q54" s="10">
        <f t="shared" si="18"/>
        <v>301.48974999999882</v>
      </c>
      <c r="R54">
        <f t="shared" si="12"/>
        <v>469.5</v>
      </c>
      <c r="S54">
        <f>AC17</f>
        <v>23.475000000000001</v>
      </c>
      <c r="T54" s="7">
        <v>3.5</v>
      </c>
      <c r="U54" s="7">
        <v>3.5</v>
      </c>
      <c r="V54" s="16">
        <f t="shared" si="19"/>
        <v>5751.375</v>
      </c>
      <c r="W54" s="12">
        <f t="shared" si="9"/>
        <v>987.99449999999888</v>
      </c>
      <c r="X54" s="1">
        <f t="shared" si="10"/>
        <v>-116.375</v>
      </c>
    </row>
    <row r="55" spans="1:24">
      <c r="A55">
        <v>510</v>
      </c>
      <c r="B55">
        <v>52</v>
      </c>
      <c r="C55">
        <f t="shared" si="11"/>
        <v>100</v>
      </c>
      <c r="D55">
        <v>6.1</v>
      </c>
      <c r="E55">
        <v>5</v>
      </c>
      <c r="F55" s="7">
        <v>0.61</v>
      </c>
      <c r="G55" s="7">
        <v>7.1</v>
      </c>
      <c r="H55" s="12">
        <f t="shared" si="14"/>
        <v>472.09999999999997</v>
      </c>
      <c r="I55">
        <f t="shared" si="15"/>
        <v>12.099999999999966</v>
      </c>
      <c r="J55" s="7">
        <v>3.55</v>
      </c>
      <c r="K55">
        <f t="shared" si="6"/>
        <v>355</v>
      </c>
      <c r="L55">
        <f t="shared" si="16"/>
        <v>5</v>
      </c>
      <c r="M55" s="7">
        <v>3.55</v>
      </c>
      <c r="N55">
        <f t="shared" si="7"/>
        <v>355</v>
      </c>
      <c r="O55">
        <f t="shared" si="17"/>
        <v>5</v>
      </c>
      <c r="P55" s="16">
        <f t="shared" si="8"/>
        <v>5949.6402499999986</v>
      </c>
      <c r="Q55" s="10">
        <f t="shared" si="18"/>
        <v>314.64024999999856</v>
      </c>
      <c r="R55">
        <f t="shared" si="12"/>
        <v>469.5</v>
      </c>
      <c r="S55">
        <f t="shared" si="13"/>
        <v>23.475000000000001</v>
      </c>
      <c r="T55" s="7">
        <v>3.55</v>
      </c>
      <c r="U55" s="7">
        <v>3.55</v>
      </c>
      <c r="V55" s="16">
        <f t="shared" si="19"/>
        <v>5916.8737499999997</v>
      </c>
      <c r="W55" s="12">
        <f t="shared" si="9"/>
        <v>165.49874999999975</v>
      </c>
      <c r="X55" s="1">
        <f t="shared" si="10"/>
        <v>32.766499999998814</v>
      </c>
    </row>
    <row r="56" spans="1:24">
      <c r="A56">
        <v>520</v>
      </c>
      <c r="B56">
        <v>53</v>
      </c>
      <c r="C56">
        <f t="shared" si="11"/>
        <v>100</v>
      </c>
      <c r="D56">
        <v>6.2</v>
      </c>
      <c r="E56">
        <v>5</v>
      </c>
      <c r="F56" s="7">
        <v>0.62</v>
      </c>
      <c r="G56" s="7">
        <v>7.2</v>
      </c>
      <c r="H56" s="12">
        <f t="shared" si="14"/>
        <v>484.40000000000003</v>
      </c>
      <c r="I56">
        <f t="shared" si="15"/>
        <v>12.300000000000068</v>
      </c>
      <c r="J56" s="7">
        <v>3.6</v>
      </c>
      <c r="K56">
        <f t="shared" si="6"/>
        <v>360</v>
      </c>
      <c r="L56">
        <f t="shared" si="16"/>
        <v>5</v>
      </c>
      <c r="M56" s="7">
        <v>3.6</v>
      </c>
      <c r="N56">
        <f t="shared" si="7"/>
        <v>360</v>
      </c>
      <c r="O56">
        <f t="shared" si="17"/>
        <v>5</v>
      </c>
      <c r="P56" s="16">
        <f t="shared" si="8"/>
        <v>6277.8240000000005</v>
      </c>
      <c r="Q56" s="10">
        <f t="shared" si="18"/>
        <v>328.18375000000196</v>
      </c>
      <c r="R56">
        <f t="shared" si="12"/>
        <v>469.5</v>
      </c>
      <c r="S56">
        <f t="shared" si="13"/>
        <v>23.475000000000001</v>
      </c>
      <c r="T56" s="7">
        <v>3.6</v>
      </c>
      <c r="U56" s="7">
        <v>3.6</v>
      </c>
      <c r="V56" s="16">
        <f t="shared" si="19"/>
        <v>6084.72</v>
      </c>
      <c r="W56" s="12">
        <f t="shared" si="9"/>
        <v>167.84625000000051</v>
      </c>
      <c r="X56" s="1">
        <f t="shared" si="10"/>
        <v>193.10400000000027</v>
      </c>
    </row>
    <row r="57" spans="1:24">
      <c r="A57">
        <v>530</v>
      </c>
      <c r="B57">
        <v>54</v>
      </c>
      <c r="C57">
        <f t="shared" si="11"/>
        <v>100</v>
      </c>
      <c r="D57">
        <v>6.3</v>
      </c>
      <c r="E57">
        <v>5</v>
      </c>
      <c r="F57" s="7">
        <v>0.63</v>
      </c>
      <c r="G57" s="7">
        <v>7.3</v>
      </c>
      <c r="H57" s="12">
        <f t="shared" si="14"/>
        <v>496.9</v>
      </c>
      <c r="I57">
        <f t="shared" si="15"/>
        <v>12.499999999999943</v>
      </c>
      <c r="J57" s="7">
        <v>3.65</v>
      </c>
      <c r="K57">
        <f t="shared" si="6"/>
        <v>365</v>
      </c>
      <c r="L57">
        <f t="shared" si="16"/>
        <v>5</v>
      </c>
      <c r="M57" s="7">
        <v>3.65</v>
      </c>
      <c r="N57">
        <f t="shared" si="7"/>
        <v>365</v>
      </c>
      <c r="O57">
        <f t="shared" si="17"/>
        <v>5</v>
      </c>
      <c r="P57" s="16">
        <f t="shared" si="8"/>
        <v>6619.9502499999999</v>
      </c>
      <c r="Q57" s="10">
        <f t="shared" si="18"/>
        <v>342.12624999999935</v>
      </c>
      <c r="R57">
        <f t="shared" si="12"/>
        <v>469.5</v>
      </c>
      <c r="S57">
        <f t="shared" si="13"/>
        <v>23.475000000000001</v>
      </c>
      <c r="T57" s="7">
        <v>3.65</v>
      </c>
      <c r="U57" s="7">
        <v>3.65</v>
      </c>
      <c r="V57" s="16">
        <f t="shared" si="19"/>
        <v>6254.9137499999997</v>
      </c>
      <c r="W57" s="12">
        <f t="shared" si="9"/>
        <v>170.19374999999945</v>
      </c>
      <c r="X57" s="1">
        <f t="shared" si="10"/>
        <v>365.03650000000016</v>
      </c>
    </row>
    <row r="58" spans="1:24">
      <c r="A58">
        <v>540</v>
      </c>
      <c r="B58">
        <v>55</v>
      </c>
      <c r="C58">
        <f t="shared" si="11"/>
        <v>100</v>
      </c>
      <c r="D58">
        <v>6.4</v>
      </c>
      <c r="E58">
        <v>5</v>
      </c>
      <c r="F58" s="7">
        <v>0.64</v>
      </c>
      <c r="G58" s="7">
        <v>7.3999999999999897</v>
      </c>
      <c r="H58" s="12">
        <f t="shared" si="14"/>
        <v>509.59999999999934</v>
      </c>
      <c r="I58">
        <f t="shared" si="15"/>
        <v>12.699999999999363</v>
      </c>
      <c r="J58" s="7">
        <v>3.7</v>
      </c>
      <c r="K58">
        <f t="shared" si="6"/>
        <v>370</v>
      </c>
      <c r="L58">
        <f t="shared" si="16"/>
        <v>5</v>
      </c>
      <c r="M58" s="7">
        <v>3.7</v>
      </c>
      <c r="N58">
        <f t="shared" si="7"/>
        <v>370</v>
      </c>
      <c r="O58">
        <f t="shared" si="17"/>
        <v>5</v>
      </c>
      <c r="P58" s="16">
        <f t="shared" si="8"/>
        <v>6976.4239999999918</v>
      </c>
      <c r="Q58" s="10">
        <f t="shared" si="18"/>
        <v>356.47374999999192</v>
      </c>
      <c r="R58">
        <f t="shared" si="12"/>
        <v>469.5</v>
      </c>
      <c r="S58">
        <f t="shared" si="13"/>
        <v>23.475000000000001</v>
      </c>
      <c r="T58" s="7">
        <v>3.7</v>
      </c>
      <c r="U58" s="7">
        <v>3.7</v>
      </c>
      <c r="V58" s="16">
        <f t="shared" si="19"/>
        <v>6427.4550000000008</v>
      </c>
      <c r="W58" s="12">
        <f t="shared" si="9"/>
        <v>172.54125000000113</v>
      </c>
      <c r="X58" s="1">
        <f t="shared" si="10"/>
        <v>548.96899999999096</v>
      </c>
    </row>
    <row r="59" spans="1:24">
      <c r="A59">
        <v>550</v>
      </c>
      <c r="B59">
        <v>56</v>
      </c>
      <c r="C59">
        <f t="shared" si="11"/>
        <v>100</v>
      </c>
      <c r="D59" s="8">
        <v>6.5000000000000098</v>
      </c>
      <c r="E59" s="8">
        <v>5</v>
      </c>
      <c r="F59" s="9">
        <v>0.65</v>
      </c>
      <c r="G59" s="9">
        <v>7.4999999999999902</v>
      </c>
      <c r="H59" s="13">
        <f t="shared" si="14"/>
        <v>522.49999999999932</v>
      </c>
      <c r="I59" s="8">
        <f t="shared" si="15"/>
        <v>12.899999999999977</v>
      </c>
      <c r="J59" s="9">
        <v>3.75</v>
      </c>
      <c r="K59" s="8">
        <f t="shared" si="6"/>
        <v>375</v>
      </c>
      <c r="L59" s="8">
        <f t="shared" si="16"/>
        <v>5</v>
      </c>
      <c r="M59" s="9">
        <v>3.75</v>
      </c>
      <c r="N59" s="8">
        <f t="shared" si="7"/>
        <v>375</v>
      </c>
      <c r="O59" s="8">
        <f t="shared" si="17"/>
        <v>5</v>
      </c>
      <c r="P59" s="17">
        <f t="shared" si="8"/>
        <v>7347.6562499999909</v>
      </c>
      <c r="Q59" s="11">
        <f t="shared" si="18"/>
        <v>371.23224999999911</v>
      </c>
      <c r="R59">
        <f t="shared" si="12"/>
        <v>469.5</v>
      </c>
      <c r="S59">
        <f t="shared" si="13"/>
        <v>23.475000000000001</v>
      </c>
      <c r="T59" s="7">
        <v>3.75</v>
      </c>
      <c r="U59" s="7">
        <v>3.75</v>
      </c>
      <c r="V59" s="16">
        <f t="shared" si="19"/>
        <v>6602.34375</v>
      </c>
      <c r="W59" s="12">
        <f t="shared" si="9"/>
        <v>174.88874999999916</v>
      </c>
      <c r="X59" s="1">
        <f t="shared" si="10"/>
        <v>745.31249999999091</v>
      </c>
    </row>
    <row r="60" spans="1:24">
      <c r="A60">
        <v>560</v>
      </c>
      <c r="B60">
        <v>57</v>
      </c>
      <c r="C60">
        <f t="shared" si="11"/>
        <v>100</v>
      </c>
      <c r="D60">
        <v>6.6</v>
      </c>
      <c r="E60">
        <v>5</v>
      </c>
      <c r="F60" s="7">
        <v>0.66</v>
      </c>
      <c r="G60" s="7">
        <v>7.5999999999999899</v>
      </c>
      <c r="H60" s="12">
        <f t="shared" si="14"/>
        <v>535.59999999999934</v>
      </c>
      <c r="I60">
        <f t="shared" si="15"/>
        <v>13.100000000000023</v>
      </c>
      <c r="J60" s="7">
        <v>3.8</v>
      </c>
      <c r="K60">
        <f t="shared" si="6"/>
        <v>380</v>
      </c>
      <c r="L60">
        <f t="shared" si="16"/>
        <v>5</v>
      </c>
      <c r="M60" s="7">
        <v>3.8</v>
      </c>
      <c r="N60">
        <f t="shared" si="7"/>
        <v>380</v>
      </c>
      <c r="O60">
        <f t="shared" si="17"/>
        <v>5</v>
      </c>
      <c r="P60" s="16">
        <f t="shared" si="8"/>
        <v>7734.0639999999903</v>
      </c>
      <c r="Q60" s="10">
        <f t="shared" si="18"/>
        <v>386.4077499999994</v>
      </c>
      <c r="R60">
        <f t="shared" si="12"/>
        <v>469.5</v>
      </c>
      <c r="S60">
        <f t="shared" si="13"/>
        <v>23.475000000000001</v>
      </c>
      <c r="T60" s="7">
        <v>3.8</v>
      </c>
      <c r="U60" s="7">
        <v>3.8</v>
      </c>
      <c r="V60" s="16">
        <f t="shared" si="19"/>
        <v>6779.579999999999</v>
      </c>
      <c r="W60" s="12">
        <f t="shared" si="9"/>
        <v>177.23624999999902</v>
      </c>
      <c r="X60" s="1">
        <f t="shared" si="10"/>
        <v>954.48399999999128</v>
      </c>
    </row>
    <row r="61" spans="1:24">
      <c r="A61">
        <v>570</v>
      </c>
      <c r="B61">
        <v>58</v>
      </c>
      <c r="C61">
        <f t="shared" si="11"/>
        <v>100</v>
      </c>
      <c r="D61">
        <v>6.7</v>
      </c>
      <c r="E61">
        <v>5</v>
      </c>
      <c r="F61" s="7">
        <v>0.67</v>
      </c>
      <c r="G61" s="7">
        <v>7.6999999999999904</v>
      </c>
      <c r="H61" s="12">
        <f t="shared" si="14"/>
        <v>548.89999999999941</v>
      </c>
      <c r="I61">
        <f t="shared" si="15"/>
        <v>13.300000000000068</v>
      </c>
      <c r="J61" s="7">
        <v>3.85</v>
      </c>
      <c r="K61">
        <f t="shared" si="6"/>
        <v>385</v>
      </c>
      <c r="L61">
        <f t="shared" si="16"/>
        <v>5</v>
      </c>
      <c r="M61" s="7">
        <v>3.85</v>
      </c>
      <c r="N61">
        <f t="shared" si="7"/>
        <v>385</v>
      </c>
      <c r="O61">
        <f t="shared" si="17"/>
        <v>5</v>
      </c>
      <c r="P61" s="16">
        <f t="shared" si="8"/>
        <v>8136.0702499999907</v>
      </c>
      <c r="Q61" s="10">
        <f t="shared" si="18"/>
        <v>402.00625000000036</v>
      </c>
      <c r="R61">
        <f t="shared" si="12"/>
        <v>469.5</v>
      </c>
      <c r="S61">
        <f t="shared" si="13"/>
        <v>23.475000000000001</v>
      </c>
      <c r="T61" s="7">
        <v>3.85</v>
      </c>
      <c r="U61" s="7">
        <v>3.85</v>
      </c>
      <c r="V61" s="16">
        <f t="shared" si="19"/>
        <v>6959.1637500000006</v>
      </c>
      <c r="W61" s="12">
        <f t="shared" si="9"/>
        <v>179.5837500000016</v>
      </c>
      <c r="X61" s="1">
        <f t="shared" si="10"/>
        <v>1176.90649999999</v>
      </c>
    </row>
    <row r="62" spans="1:24">
      <c r="A62">
        <v>580</v>
      </c>
      <c r="B62">
        <v>59</v>
      </c>
      <c r="C62">
        <f t="shared" si="11"/>
        <v>100</v>
      </c>
      <c r="D62">
        <v>6.8000000000000096</v>
      </c>
      <c r="E62">
        <v>5</v>
      </c>
      <c r="F62" s="7">
        <v>0.68</v>
      </c>
      <c r="G62" s="7">
        <v>7.7999999999999901</v>
      </c>
      <c r="H62" s="12">
        <f t="shared" si="14"/>
        <v>562.3999999999993</v>
      </c>
      <c r="I62">
        <f t="shared" si="15"/>
        <v>13.499999999999886</v>
      </c>
      <c r="J62" s="7">
        <v>3.9</v>
      </c>
      <c r="K62">
        <f t="shared" si="6"/>
        <v>390</v>
      </c>
      <c r="L62">
        <f t="shared" si="16"/>
        <v>5</v>
      </c>
      <c r="M62" s="7">
        <v>3.9</v>
      </c>
      <c r="N62">
        <f t="shared" si="7"/>
        <v>390</v>
      </c>
      <c r="O62">
        <f t="shared" si="17"/>
        <v>5</v>
      </c>
      <c r="P62" s="16">
        <f t="shared" si="8"/>
        <v>8554.1039999999903</v>
      </c>
      <c r="Q62" s="10">
        <f t="shared" si="18"/>
        <v>418.0337499999996</v>
      </c>
      <c r="R62">
        <f t="shared" si="12"/>
        <v>469.5</v>
      </c>
      <c r="S62">
        <f t="shared" si="13"/>
        <v>23.475000000000001</v>
      </c>
      <c r="T62" s="7">
        <v>3.9</v>
      </c>
      <c r="U62" s="7">
        <v>3.9</v>
      </c>
      <c r="V62" s="16">
        <f t="shared" si="19"/>
        <v>7141.0949999999993</v>
      </c>
      <c r="W62" s="12">
        <f t="shared" si="9"/>
        <v>181.93124999999873</v>
      </c>
      <c r="X62" s="1">
        <f t="shared" si="10"/>
        <v>1413.0089999999909</v>
      </c>
    </row>
    <row r="63" spans="1:24">
      <c r="A63">
        <v>590</v>
      </c>
      <c r="B63">
        <v>60</v>
      </c>
      <c r="C63">
        <f t="shared" si="11"/>
        <v>100</v>
      </c>
      <c r="D63">
        <v>6.9000000000000101</v>
      </c>
      <c r="E63">
        <v>5</v>
      </c>
      <c r="F63" s="7">
        <v>0.69</v>
      </c>
      <c r="G63" s="7">
        <v>7.8999999999999897</v>
      </c>
      <c r="H63" s="12">
        <f t="shared" si="14"/>
        <v>576.09999999999934</v>
      </c>
      <c r="I63">
        <f t="shared" si="15"/>
        <v>13.700000000000045</v>
      </c>
      <c r="J63" s="7">
        <v>3.95</v>
      </c>
      <c r="K63">
        <f t="shared" si="6"/>
        <v>395</v>
      </c>
      <c r="L63">
        <f t="shared" si="16"/>
        <v>5</v>
      </c>
      <c r="M63" s="7">
        <v>3.95</v>
      </c>
      <c r="N63">
        <f t="shared" si="7"/>
        <v>395</v>
      </c>
      <c r="O63">
        <f t="shared" si="17"/>
        <v>5</v>
      </c>
      <c r="P63" s="16">
        <f t="shared" si="8"/>
        <v>8988.6002499999904</v>
      </c>
      <c r="Q63" s="10">
        <f t="shared" si="18"/>
        <v>434.49625000000015</v>
      </c>
      <c r="R63">
        <f t="shared" si="12"/>
        <v>469.5</v>
      </c>
      <c r="S63">
        <f t="shared" si="13"/>
        <v>23.475000000000001</v>
      </c>
      <c r="T63" s="7">
        <v>3.95</v>
      </c>
      <c r="U63" s="7">
        <v>3.95</v>
      </c>
      <c r="V63" s="16">
        <f t="shared" si="19"/>
        <v>7325.3737500000007</v>
      </c>
      <c r="W63" s="12">
        <f t="shared" si="9"/>
        <v>184.27875000000131</v>
      </c>
      <c r="X63" s="1">
        <f t="shared" si="10"/>
        <v>1663.2264999999898</v>
      </c>
    </row>
    <row r="64" spans="1:24">
      <c r="A64">
        <v>600</v>
      </c>
      <c r="B64">
        <v>61</v>
      </c>
      <c r="C64">
        <f t="shared" si="11"/>
        <v>100</v>
      </c>
      <c r="D64">
        <v>7.0000000000000098</v>
      </c>
      <c r="E64">
        <v>5</v>
      </c>
      <c r="F64" s="7">
        <v>0.7</v>
      </c>
      <c r="G64" s="7">
        <v>7.9999999999999902</v>
      </c>
      <c r="H64" s="12">
        <f t="shared" si="14"/>
        <v>589.99999999999932</v>
      </c>
      <c r="I64">
        <f t="shared" si="15"/>
        <v>13.899999999999977</v>
      </c>
      <c r="J64" s="7">
        <v>4</v>
      </c>
      <c r="K64">
        <f t="shared" si="6"/>
        <v>400</v>
      </c>
      <c r="L64">
        <f t="shared" si="16"/>
        <v>5</v>
      </c>
      <c r="M64" s="7">
        <v>4</v>
      </c>
      <c r="N64">
        <f t="shared" si="7"/>
        <v>400</v>
      </c>
      <c r="O64">
        <f t="shared" si="17"/>
        <v>5</v>
      </c>
      <c r="P64" s="16">
        <f t="shared" si="8"/>
        <v>9439.9999999999891</v>
      </c>
      <c r="Q64" s="10">
        <f t="shared" si="18"/>
        <v>451.39974999999868</v>
      </c>
      <c r="R64">
        <f t="shared" si="12"/>
        <v>469.5</v>
      </c>
      <c r="S64">
        <f t="shared" si="13"/>
        <v>23.475000000000001</v>
      </c>
      <c r="T64" s="7">
        <v>4</v>
      </c>
      <c r="U64" s="7">
        <v>4</v>
      </c>
      <c r="V64" s="16">
        <f t="shared" si="19"/>
        <v>7512</v>
      </c>
      <c r="W64" s="12">
        <f t="shared" si="9"/>
        <v>186.62624999999935</v>
      </c>
      <c r="X64" s="1">
        <f t="shared" si="10"/>
        <v>1927.9999999999891</v>
      </c>
    </row>
    <row r="65" spans="1:24">
      <c r="A65">
        <v>610</v>
      </c>
      <c r="B65">
        <v>62</v>
      </c>
      <c r="C65">
        <f t="shared" si="11"/>
        <v>100</v>
      </c>
      <c r="D65">
        <v>7.1</v>
      </c>
      <c r="E65">
        <v>5</v>
      </c>
      <c r="F65" s="7">
        <v>0.71</v>
      </c>
      <c r="G65" s="7">
        <v>8.0999999999999908</v>
      </c>
      <c r="H65" s="12">
        <f t="shared" si="14"/>
        <v>604.09999999999934</v>
      </c>
      <c r="I65">
        <f t="shared" si="15"/>
        <v>14.100000000000023</v>
      </c>
      <c r="J65" s="7">
        <v>4.05</v>
      </c>
      <c r="K65">
        <f t="shared" si="6"/>
        <v>405</v>
      </c>
      <c r="L65">
        <f t="shared" si="16"/>
        <v>5</v>
      </c>
      <c r="M65" s="7">
        <v>4.05</v>
      </c>
      <c r="N65">
        <f t="shared" si="7"/>
        <v>405</v>
      </c>
      <c r="O65">
        <f t="shared" si="17"/>
        <v>5</v>
      </c>
      <c r="P65" s="16">
        <f t="shared" si="8"/>
        <v>9908.7502499999882</v>
      </c>
      <c r="Q65" s="10">
        <f t="shared" si="18"/>
        <v>468.75024999999914</v>
      </c>
      <c r="R65">
        <f t="shared" si="12"/>
        <v>469.5</v>
      </c>
      <c r="S65">
        <f t="shared" si="13"/>
        <v>23.475000000000001</v>
      </c>
      <c r="T65" s="7">
        <v>4.05</v>
      </c>
      <c r="U65" s="7">
        <v>4.05</v>
      </c>
      <c r="V65" s="16">
        <f t="shared" si="19"/>
        <v>7700.9737499999992</v>
      </c>
      <c r="W65" s="12">
        <f t="shared" si="9"/>
        <v>188.9737499999992</v>
      </c>
      <c r="X65" s="1">
        <f t="shared" si="10"/>
        <v>2207.776499999989</v>
      </c>
    </row>
    <row r="66" spans="1:24">
      <c r="A66">
        <v>620</v>
      </c>
      <c r="B66">
        <v>63</v>
      </c>
      <c r="C66">
        <f t="shared" si="11"/>
        <v>100</v>
      </c>
      <c r="D66">
        <v>7.2000000000000099</v>
      </c>
      <c r="E66">
        <v>5</v>
      </c>
      <c r="F66" s="7">
        <v>0.72</v>
      </c>
      <c r="G66" s="7">
        <v>8.1999999999999904</v>
      </c>
      <c r="H66" s="12">
        <f t="shared" si="14"/>
        <v>618.3999999999993</v>
      </c>
      <c r="I66">
        <f t="shared" si="15"/>
        <v>14.299999999999955</v>
      </c>
      <c r="J66" s="7">
        <v>4.0999999999999996</v>
      </c>
      <c r="K66">
        <f t="shared" si="6"/>
        <v>409.99999999999994</v>
      </c>
      <c r="L66">
        <f t="shared" si="16"/>
        <v>4.9999999999999432</v>
      </c>
      <c r="M66" s="7">
        <v>4.0999999999999996</v>
      </c>
      <c r="N66">
        <f t="shared" si="7"/>
        <v>409.99999999999994</v>
      </c>
      <c r="O66">
        <f t="shared" si="17"/>
        <v>4.9999999999999432</v>
      </c>
      <c r="P66" s="16">
        <f t="shared" si="8"/>
        <v>10395.303999999986</v>
      </c>
      <c r="Q66" s="10">
        <f t="shared" si="18"/>
        <v>486.55374999999731</v>
      </c>
      <c r="R66">
        <f t="shared" si="12"/>
        <v>469.5</v>
      </c>
      <c r="S66">
        <f t="shared" si="13"/>
        <v>23.475000000000001</v>
      </c>
      <c r="T66" s="7">
        <v>4.0999999999999996</v>
      </c>
      <c r="U66" s="7">
        <v>4.0999999999999996</v>
      </c>
      <c r="V66" s="16">
        <f t="shared" si="19"/>
        <v>7892.2949999999983</v>
      </c>
      <c r="W66" s="12">
        <f t="shared" si="9"/>
        <v>191.32124999999905</v>
      </c>
      <c r="X66" s="1">
        <f t="shared" si="10"/>
        <v>2503.0089999999873</v>
      </c>
    </row>
    <row r="67" spans="1:24">
      <c r="A67">
        <v>630</v>
      </c>
      <c r="B67">
        <v>64</v>
      </c>
      <c r="C67">
        <f t="shared" si="11"/>
        <v>100</v>
      </c>
      <c r="D67">
        <v>7.3000000000000096</v>
      </c>
      <c r="E67">
        <v>5</v>
      </c>
      <c r="F67" s="7">
        <v>0.73</v>
      </c>
      <c r="G67" s="7">
        <v>8.2999999999999901</v>
      </c>
      <c r="H67" s="12">
        <f t="shared" si="14"/>
        <v>632.8999999999993</v>
      </c>
      <c r="I67">
        <f t="shared" si="15"/>
        <v>14.5</v>
      </c>
      <c r="J67" s="7">
        <v>4.1500000000000004</v>
      </c>
      <c r="K67">
        <f t="shared" si="6"/>
        <v>415.00000000000006</v>
      </c>
      <c r="L67">
        <f t="shared" si="16"/>
        <v>5.0000000000001137</v>
      </c>
      <c r="M67" s="7">
        <v>4.1500000000000004</v>
      </c>
      <c r="N67">
        <f t="shared" si="7"/>
        <v>415.00000000000006</v>
      </c>
      <c r="O67">
        <f t="shared" si="17"/>
        <v>5.0000000000001137</v>
      </c>
      <c r="P67" s="16">
        <f t="shared" si="8"/>
        <v>10900.120249999989</v>
      </c>
      <c r="Q67" s="10">
        <f t="shared" si="18"/>
        <v>504.81625000000349</v>
      </c>
      <c r="R67">
        <f t="shared" si="12"/>
        <v>469.5</v>
      </c>
      <c r="S67">
        <f t="shared" si="13"/>
        <v>23.475000000000001</v>
      </c>
      <c r="T67" s="7">
        <v>4.1500000000000004</v>
      </c>
      <c r="U67" s="7">
        <v>4.1500000000000004</v>
      </c>
      <c r="V67" s="16">
        <f t="shared" si="19"/>
        <v>8085.9637500000017</v>
      </c>
      <c r="W67" s="12">
        <f t="shared" si="9"/>
        <v>193.66875000000346</v>
      </c>
      <c r="X67" s="1">
        <f t="shared" si="10"/>
        <v>2814.1564999999873</v>
      </c>
    </row>
    <row r="68" spans="1:24">
      <c r="A68">
        <v>640</v>
      </c>
      <c r="B68">
        <v>65</v>
      </c>
      <c r="C68">
        <f t="shared" si="11"/>
        <v>100</v>
      </c>
      <c r="D68">
        <v>7.4000000000000101</v>
      </c>
      <c r="E68">
        <v>5</v>
      </c>
      <c r="F68" s="7">
        <v>0.74</v>
      </c>
      <c r="G68" s="7">
        <v>8.3999999999999897</v>
      </c>
      <c r="H68" s="12">
        <f t="shared" ref="H68" si="20">C68*(1-F68)+C68*F68*G68</f>
        <v>647.59999999999923</v>
      </c>
      <c r="I68">
        <f t="shared" ref="I68:I94" si="21">H68-H67</f>
        <v>14.699999999999932</v>
      </c>
      <c r="J68" s="7">
        <v>4.2</v>
      </c>
      <c r="K68">
        <f t="shared" si="6"/>
        <v>420</v>
      </c>
      <c r="L68">
        <f t="shared" ref="L68:L94" si="22">K68-K67</f>
        <v>4.9999999999999432</v>
      </c>
      <c r="M68" s="7">
        <v>4.2</v>
      </c>
      <c r="N68">
        <f t="shared" si="7"/>
        <v>420</v>
      </c>
      <c r="O68">
        <f t="shared" ref="O68:O94" si="23">N68-N67</f>
        <v>4.9999999999999432</v>
      </c>
      <c r="P68" s="16">
        <f t="shared" si="8"/>
        <v>11423.663999999988</v>
      </c>
      <c r="Q68" s="10">
        <f t="shared" ref="Q68:Q94" si="24">P68-P67</f>
        <v>523.54374999999891</v>
      </c>
      <c r="R68">
        <f t="shared" si="12"/>
        <v>469.5</v>
      </c>
      <c r="S68">
        <f t="shared" si="13"/>
        <v>23.475000000000001</v>
      </c>
      <c r="T68" s="7">
        <v>4.2</v>
      </c>
      <c r="U68" s="7">
        <v>4.2</v>
      </c>
      <c r="V68" s="16">
        <f t="shared" ref="V68" si="25">R68*T68*U68</f>
        <v>8281.9800000000014</v>
      </c>
      <c r="W68" s="12">
        <f t="shared" si="9"/>
        <v>196.01624999999967</v>
      </c>
      <c r="X68" s="1">
        <f t="shared" si="10"/>
        <v>3141.6839999999866</v>
      </c>
    </row>
    <row r="69" spans="1:24">
      <c r="A69">
        <v>650</v>
      </c>
      <c r="B69">
        <v>66</v>
      </c>
      <c r="C69">
        <f t="shared" si="11"/>
        <v>100</v>
      </c>
      <c r="D69">
        <v>7.5000000000000098</v>
      </c>
      <c r="E69">
        <v>5</v>
      </c>
      <c r="F69" s="7">
        <v>0.75</v>
      </c>
      <c r="G69" s="7">
        <v>8.4999999999999893</v>
      </c>
      <c r="H69" s="12">
        <f t="shared" ref="H69:H94" si="26">C69*(1-F69)+C69*F69*G69</f>
        <v>662.4999999999992</v>
      </c>
      <c r="I69">
        <f t="shared" si="21"/>
        <v>14.899999999999977</v>
      </c>
      <c r="J69" s="7">
        <v>4.25</v>
      </c>
      <c r="K69">
        <f t="shared" ref="K69:K94" si="27">C69*J69</f>
        <v>425</v>
      </c>
      <c r="L69">
        <f t="shared" si="22"/>
        <v>5</v>
      </c>
      <c r="M69" s="7">
        <v>4.25</v>
      </c>
      <c r="N69">
        <f t="shared" ref="N69:N94" si="28">C69*M69</f>
        <v>425</v>
      </c>
      <c r="O69">
        <f t="shared" si="23"/>
        <v>5</v>
      </c>
      <c r="P69" s="16">
        <f t="shared" ref="P69:P94" si="29">H69*J69*M69</f>
        <v>11966.406249999987</v>
      </c>
      <c r="Q69" s="10">
        <f t="shared" si="24"/>
        <v>542.74224999999933</v>
      </c>
      <c r="R69">
        <f t="shared" si="12"/>
        <v>469.5</v>
      </c>
      <c r="S69">
        <f t="shared" si="13"/>
        <v>23.475000000000001</v>
      </c>
      <c r="T69" s="7">
        <v>4.25</v>
      </c>
      <c r="U69" s="7">
        <v>4.25</v>
      </c>
      <c r="V69" s="16">
        <f t="shared" ref="V69:V94" si="30">R69*T69*U69</f>
        <v>8480.34375</v>
      </c>
      <c r="W69" s="12">
        <f t="shared" ref="W69:W94" si="31">V69-V68</f>
        <v>198.36374999999862</v>
      </c>
      <c r="X69" s="1">
        <f t="shared" ref="X69:X94" si="32">P69-V69</f>
        <v>3486.0624999999873</v>
      </c>
    </row>
    <row r="70" spans="1:24">
      <c r="A70">
        <v>660</v>
      </c>
      <c r="B70">
        <v>67</v>
      </c>
      <c r="C70">
        <f t="shared" ref="C70:C94" si="33">C69</f>
        <v>100</v>
      </c>
      <c r="D70">
        <v>7.6000000000000103</v>
      </c>
      <c r="E70">
        <v>5</v>
      </c>
      <c r="F70" s="7">
        <v>0.76</v>
      </c>
      <c r="G70" s="7">
        <v>8.5999999999999908</v>
      </c>
      <c r="H70" s="12">
        <f t="shared" si="26"/>
        <v>677.59999999999934</v>
      </c>
      <c r="I70">
        <f t="shared" si="21"/>
        <v>15.100000000000136</v>
      </c>
      <c r="J70" s="7">
        <v>4.3</v>
      </c>
      <c r="K70">
        <f t="shared" si="27"/>
        <v>430</v>
      </c>
      <c r="L70">
        <f t="shared" si="22"/>
        <v>5</v>
      </c>
      <c r="M70" s="7">
        <v>4.3</v>
      </c>
      <c r="N70">
        <f t="shared" si="28"/>
        <v>430</v>
      </c>
      <c r="O70">
        <f t="shared" si="23"/>
        <v>5</v>
      </c>
      <c r="P70" s="16">
        <f t="shared" si="29"/>
        <v>12528.823999999988</v>
      </c>
      <c r="Q70" s="10">
        <f t="shared" si="24"/>
        <v>562.41775000000052</v>
      </c>
      <c r="R70">
        <f t="shared" ref="R70:R94" si="34">R$4*S70</f>
        <v>469.5</v>
      </c>
      <c r="S70">
        <f t="shared" ref="S70:S94" si="35">S69</f>
        <v>23.475000000000001</v>
      </c>
      <c r="T70" s="7">
        <v>4.3</v>
      </c>
      <c r="U70" s="7">
        <v>4.3</v>
      </c>
      <c r="V70" s="16">
        <f t="shared" si="30"/>
        <v>8681.0549999999985</v>
      </c>
      <c r="W70" s="12">
        <f t="shared" si="31"/>
        <v>200.71124999999847</v>
      </c>
      <c r="X70" s="1">
        <f t="shared" si="32"/>
        <v>3847.7689999999893</v>
      </c>
    </row>
    <row r="71" spans="1:24">
      <c r="A71">
        <v>670</v>
      </c>
      <c r="B71">
        <v>68</v>
      </c>
      <c r="C71">
        <f t="shared" si="33"/>
        <v>100</v>
      </c>
      <c r="D71">
        <v>7.7000000000000099</v>
      </c>
      <c r="E71">
        <v>5</v>
      </c>
      <c r="F71" s="7">
        <v>0.77</v>
      </c>
      <c r="G71" s="7">
        <v>8.6999999999999904</v>
      </c>
      <c r="H71" s="12">
        <f t="shared" si="26"/>
        <v>692.8999999999993</v>
      </c>
      <c r="I71">
        <f t="shared" si="21"/>
        <v>15.299999999999955</v>
      </c>
      <c r="J71" s="7">
        <v>4.3499999999999996</v>
      </c>
      <c r="K71">
        <f t="shared" si="27"/>
        <v>434.99999999999994</v>
      </c>
      <c r="L71">
        <f t="shared" si="22"/>
        <v>4.9999999999999432</v>
      </c>
      <c r="M71" s="7">
        <v>4.3499999999999996</v>
      </c>
      <c r="N71">
        <f t="shared" si="28"/>
        <v>434.99999999999994</v>
      </c>
      <c r="O71">
        <f t="shared" si="23"/>
        <v>4.9999999999999432</v>
      </c>
      <c r="P71" s="16">
        <f t="shared" si="29"/>
        <v>13111.400249999984</v>
      </c>
      <c r="Q71" s="10">
        <f t="shared" si="24"/>
        <v>582.57624999999643</v>
      </c>
      <c r="R71">
        <f t="shared" si="34"/>
        <v>469.5</v>
      </c>
      <c r="S71">
        <f t="shared" si="35"/>
        <v>23.475000000000001</v>
      </c>
      <c r="T71" s="7">
        <v>4.3499999999999996</v>
      </c>
      <c r="U71" s="7">
        <v>4.3499999999999996</v>
      </c>
      <c r="V71" s="16">
        <f t="shared" si="30"/>
        <v>8884.1137499999986</v>
      </c>
      <c r="W71" s="12">
        <f t="shared" si="31"/>
        <v>203.05875000000015</v>
      </c>
      <c r="X71" s="1">
        <f t="shared" si="32"/>
        <v>4227.2864999999856</v>
      </c>
    </row>
    <row r="72" spans="1:24">
      <c r="A72">
        <v>680</v>
      </c>
      <c r="B72">
        <v>69</v>
      </c>
      <c r="C72">
        <f t="shared" si="33"/>
        <v>100</v>
      </c>
      <c r="D72">
        <v>7.8000000000000096</v>
      </c>
      <c r="E72">
        <v>5</v>
      </c>
      <c r="F72" s="7">
        <v>0.78</v>
      </c>
      <c r="G72" s="7">
        <v>8.7999999999999901</v>
      </c>
      <c r="H72" s="12">
        <f t="shared" si="26"/>
        <v>708.39999999999918</v>
      </c>
      <c r="I72">
        <f t="shared" si="21"/>
        <v>15.499999999999886</v>
      </c>
      <c r="J72" s="7">
        <v>4.3999999999999897</v>
      </c>
      <c r="K72">
        <f t="shared" si="27"/>
        <v>439.99999999999898</v>
      </c>
      <c r="L72">
        <f t="shared" si="22"/>
        <v>4.9999999999990337</v>
      </c>
      <c r="M72" s="7">
        <v>4.4000000000000004</v>
      </c>
      <c r="N72">
        <f t="shared" si="28"/>
        <v>440.00000000000006</v>
      </c>
      <c r="O72">
        <f t="shared" si="23"/>
        <v>5.0000000000001137</v>
      </c>
      <c r="P72" s="16">
        <f t="shared" si="29"/>
        <v>13714.623999999953</v>
      </c>
      <c r="Q72" s="10">
        <f t="shared" si="24"/>
        <v>603.22374999996828</v>
      </c>
      <c r="R72">
        <f t="shared" si="34"/>
        <v>469.5</v>
      </c>
      <c r="S72">
        <f t="shared" si="35"/>
        <v>23.475000000000001</v>
      </c>
      <c r="T72" s="7">
        <v>4.4000000000000004</v>
      </c>
      <c r="U72" s="7">
        <v>4.4000000000000004</v>
      </c>
      <c r="V72" s="16">
        <f t="shared" si="30"/>
        <v>9089.5200000000023</v>
      </c>
      <c r="W72" s="12">
        <f t="shared" si="31"/>
        <v>205.40625000000364</v>
      </c>
      <c r="X72" s="1">
        <f t="shared" si="32"/>
        <v>4625.1039999999502</v>
      </c>
    </row>
    <row r="73" spans="1:24">
      <c r="A73">
        <v>690</v>
      </c>
      <c r="B73">
        <v>70</v>
      </c>
      <c r="C73">
        <f t="shared" si="33"/>
        <v>100</v>
      </c>
      <c r="D73">
        <v>7.9000000000000101</v>
      </c>
      <c r="E73">
        <v>5</v>
      </c>
      <c r="F73" s="7">
        <v>0.79</v>
      </c>
      <c r="G73" s="7">
        <v>8.8999999999999897</v>
      </c>
      <c r="H73" s="12">
        <f t="shared" si="26"/>
        <v>724.09999999999923</v>
      </c>
      <c r="I73">
        <f t="shared" si="21"/>
        <v>15.700000000000045</v>
      </c>
      <c r="J73" s="7">
        <v>4.4499999999999904</v>
      </c>
      <c r="K73">
        <f t="shared" si="27"/>
        <v>444.99999999999903</v>
      </c>
      <c r="L73">
        <f t="shared" si="22"/>
        <v>5.0000000000000568</v>
      </c>
      <c r="M73" s="7">
        <v>4.45</v>
      </c>
      <c r="N73">
        <f t="shared" si="28"/>
        <v>445</v>
      </c>
      <c r="O73">
        <f t="shared" si="23"/>
        <v>4.9999999999999432</v>
      </c>
      <c r="P73" s="16">
        <f t="shared" si="29"/>
        <v>14338.990249999953</v>
      </c>
      <c r="Q73" s="10">
        <f t="shared" si="24"/>
        <v>624.36625000000095</v>
      </c>
      <c r="R73">
        <f t="shared" si="34"/>
        <v>469.5</v>
      </c>
      <c r="S73">
        <f t="shared" si="35"/>
        <v>23.475000000000001</v>
      </c>
      <c r="T73" s="7">
        <v>4.45</v>
      </c>
      <c r="U73" s="7">
        <v>4.45</v>
      </c>
      <c r="V73" s="16">
        <f t="shared" si="30"/>
        <v>9297.2737500000003</v>
      </c>
      <c r="W73" s="12">
        <f t="shared" si="31"/>
        <v>207.75374999999804</v>
      </c>
      <c r="X73" s="1">
        <f t="shared" si="32"/>
        <v>5041.7164999999532</v>
      </c>
    </row>
    <row r="74" spans="1:24">
      <c r="A74">
        <v>700</v>
      </c>
      <c r="B74">
        <v>71</v>
      </c>
      <c r="C74">
        <f t="shared" si="33"/>
        <v>100</v>
      </c>
      <c r="D74">
        <v>8.0000000000000107</v>
      </c>
      <c r="E74">
        <v>5</v>
      </c>
      <c r="F74" s="7">
        <v>0.8</v>
      </c>
      <c r="G74" s="7">
        <v>8.9999999999999893</v>
      </c>
      <c r="H74" s="12">
        <f t="shared" si="26"/>
        <v>739.99999999999909</v>
      </c>
      <c r="I74">
        <f t="shared" si="21"/>
        <v>15.899999999999864</v>
      </c>
      <c r="J74" s="7">
        <v>4.4999999999999902</v>
      </c>
      <c r="K74">
        <f t="shared" si="27"/>
        <v>449.99999999999903</v>
      </c>
      <c r="L74">
        <f t="shared" si="22"/>
        <v>5</v>
      </c>
      <c r="M74" s="7">
        <v>4.5</v>
      </c>
      <c r="N74">
        <f t="shared" si="28"/>
        <v>450</v>
      </c>
      <c r="O74">
        <f t="shared" si="23"/>
        <v>5</v>
      </c>
      <c r="P74" s="16">
        <f t="shared" si="29"/>
        <v>14984.999999999949</v>
      </c>
      <c r="Q74" s="10">
        <f t="shared" si="24"/>
        <v>646.00974999999562</v>
      </c>
      <c r="R74">
        <f t="shared" si="34"/>
        <v>469.5</v>
      </c>
      <c r="S74">
        <f t="shared" si="35"/>
        <v>23.475000000000001</v>
      </c>
      <c r="T74" s="7">
        <v>4.5</v>
      </c>
      <c r="U74" s="7">
        <v>4.5</v>
      </c>
      <c r="V74" s="16">
        <f t="shared" si="30"/>
        <v>9507.375</v>
      </c>
      <c r="W74" s="12">
        <f t="shared" si="31"/>
        <v>210.10124999999971</v>
      </c>
      <c r="X74" s="1">
        <f t="shared" si="32"/>
        <v>5477.6249999999491</v>
      </c>
    </row>
    <row r="75" spans="1:24">
      <c r="A75">
        <v>710</v>
      </c>
      <c r="B75">
        <v>72</v>
      </c>
      <c r="C75">
        <f t="shared" si="33"/>
        <v>100</v>
      </c>
      <c r="D75">
        <v>8.1000000000000103</v>
      </c>
      <c r="E75">
        <v>5</v>
      </c>
      <c r="F75" s="7">
        <v>0.81</v>
      </c>
      <c r="G75" s="7">
        <v>9.0999999999999908</v>
      </c>
      <c r="H75" s="12">
        <f t="shared" si="26"/>
        <v>756.09999999999923</v>
      </c>
      <c r="I75">
        <f t="shared" si="21"/>
        <v>16.100000000000136</v>
      </c>
      <c r="J75" s="7">
        <v>4.5499999999999901</v>
      </c>
      <c r="K75">
        <f t="shared" si="27"/>
        <v>454.99999999999898</v>
      </c>
      <c r="L75">
        <f t="shared" si="22"/>
        <v>4.9999999999999432</v>
      </c>
      <c r="M75" s="7">
        <v>4.55</v>
      </c>
      <c r="N75">
        <f t="shared" si="28"/>
        <v>455</v>
      </c>
      <c r="O75">
        <f t="shared" si="23"/>
        <v>5</v>
      </c>
      <c r="P75" s="16">
        <f t="shared" si="29"/>
        <v>15653.160249999948</v>
      </c>
      <c r="Q75" s="10">
        <f t="shared" si="24"/>
        <v>668.160249999999</v>
      </c>
      <c r="R75">
        <f t="shared" si="34"/>
        <v>469.5</v>
      </c>
      <c r="S75">
        <f t="shared" si="35"/>
        <v>23.475000000000001</v>
      </c>
      <c r="T75" s="7">
        <v>4.55</v>
      </c>
      <c r="U75" s="7">
        <v>4.55</v>
      </c>
      <c r="V75" s="16">
        <f t="shared" si="30"/>
        <v>9719.8237499999996</v>
      </c>
      <c r="W75" s="12">
        <f t="shared" si="31"/>
        <v>212.44874999999956</v>
      </c>
      <c r="X75" s="1">
        <f t="shared" si="32"/>
        <v>5933.3364999999485</v>
      </c>
    </row>
    <row r="76" spans="1:24">
      <c r="A76">
        <v>720</v>
      </c>
      <c r="B76">
        <v>73</v>
      </c>
      <c r="C76">
        <f t="shared" si="33"/>
        <v>100</v>
      </c>
      <c r="D76">
        <v>8.2000000000000099</v>
      </c>
      <c r="E76">
        <v>5</v>
      </c>
      <c r="F76" s="7">
        <v>0.82</v>
      </c>
      <c r="G76" s="7">
        <v>9.1999999999999904</v>
      </c>
      <c r="H76" s="12">
        <f t="shared" si="26"/>
        <v>772.39999999999918</v>
      </c>
      <c r="I76">
        <f t="shared" si="21"/>
        <v>16.299999999999955</v>
      </c>
      <c r="J76" s="7">
        <v>4.5999999999999899</v>
      </c>
      <c r="K76">
        <f t="shared" si="27"/>
        <v>459.99999999999898</v>
      </c>
      <c r="L76">
        <f t="shared" si="22"/>
        <v>5</v>
      </c>
      <c r="M76" s="7">
        <v>4.5999999999999996</v>
      </c>
      <c r="N76">
        <f t="shared" si="28"/>
        <v>459.99999999999994</v>
      </c>
      <c r="O76">
        <f t="shared" si="23"/>
        <v>4.9999999999999432</v>
      </c>
      <c r="P76" s="16">
        <f t="shared" si="29"/>
        <v>16343.983999999946</v>
      </c>
      <c r="Q76" s="10">
        <f t="shared" si="24"/>
        <v>690.82374999999774</v>
      </c>
      <c r="R76">
        <f t="shared" si="34"/>
        <v>469.5</v>
      </c>
      <c r="S76">
        <f t="shared" si="35"/>
        <v>23.475000000000001</v>
      </c>
      <c r="T76" s="7">
        <v>4.5999999999999996</v>
      </c>
      <c r="U76" s="7">
        <v>4.5999999999999996</v>
      </c>
      <c r="V76" s="16">
        <f t="shared" si="30"/>
        <v>9934.619999999999</v>
      </c>
      <c r="W76" s="12">
        <f t="shared" si="31"/>
        <v>214.79624999999942</v>
      </c>
      <c r="X76" s="1">
        <f t="shared" si="32"/>
        <v>6409.3639999999468</v>
      </c>
    </row>
    <row r="77" spans="1:24">
      <c r="A77">
        <v>730</v>
      </c>
      <c r="B77">
        <v>74</v>
      </c>
      <c r="C77">
        <f t="shared" si="33"/>
        <v>100</v>
      </c>
      <c r="D77">
        <v>8.3000000000000096</v>
      </c>
      <c r="E77">
        <v>5</v>
      </c>
      <c r="F77" s="7">
        <v>0.83</v>
      </c>
      <c r="G77" s="7">
        <v>9.2999999999999901</v>
      </c>
      <c r="H77" s="12">
        <f t="shared" si="26"/>
        <v>788.89999999999918</v>
      </c>
      <c r="I77">
        <f t="shared" si="21"/>
        <v>16.5</v>
      </c>
      <c r="J77" s="7">
        <v>4.6499999999999897</v>
      </c>
      <c r="K77">
        <f t="shared" si="27"/>
        <v>464.99999999999898</v>
      </c>
      <c r="L77">
        <f t="shared" si="22"/>
        <v>5</v>
      </c>
      <c r="M77" s="7">
        <v>4.6500000000000004</v>
      </c>
      <c r="N77">
        <f t="shared" si="28"/>
        <v>465.00000000000006</v>
      </c>
      <c r="O77">
        <f t="shared" si="23"/>
        <v>5.0000000000001137</v>
      </c>
      <c r="P77" s="16">
        <f t="shared" si="29"/>
        <v>17057.990249999944</v>
      </c>
      <c r="Q77" s="10">
        <f t="shared" si="24"/>
        <v>714.00624999999854</v>
      </c>
      <c r="R77">
        <f t="shared" si="34"/>
        <v>469.5</v>
      </c>
      <c r="S77">
        <f t="shared" si="35"/>
        <v>23.475000000000001</v>
      </c>
      <c r="T77" s="7">
        <v>4.6500000000000004</v>
      </c>
      <c r="U77" s="7">
        <v>4.6500000000000004</v>
      </c>
      <c r="V77" s="16">
        <f t="shared" si="30"/>
        <v>10151.763750000002</v>
      </c>
      <c r="W77" s="12">
        <f t="shared" si="31"/>
        <v>217.14375000000291</v>
      </c>
      <c r="X77" s="1">
        <f t="shared" si="32"/>
        <v>6906.2264999999425</v>
      </c>
    </row>
    <row r="78" spans="1:24">
      <c r="A78">
        <v>740</v>
      </c>
      <c r="B78">
        <v>75</v>
      </c>
      <c r="C78">
        <f t="shared" si="33"/>
        <v>100</v>
      </c>
      <c r="D78">
        <v>8.4000000000000092</v>
      </c>
      <c r="E78">
        <v>5</v>
      </c>
      <c r="F78" s="7">
        <v>0.84</v>
      </c>
      <c r="G78" s="7">
        <v>9.3999999999999897</v>
      </c>
      <c r="H78" s="12">
        <f t="shared" si="26"/>
        <v>805.59999999999911</v>
      </c>
      <c r="I78">
        <f t="shared" si="21"/>
        <v>16.699999999999932</v>
      </c>
      <c r="J78" s="7">
        <v>4.6999999999999904</v>
      </c>
      <c r="K78">
        <f t="shared" si="27"/>
        <v>469.99999999999903</v>
      </c>
      <c r="L78">
        <f t="shared" si="22"/>
        <v>5.0000000000000568</v>
      </c>
      <c r="M78" s="7">
        <v>4.7</v>
      </c>
      <c r="N78">
        <f t="shared" si="28"/>
        <v>470</v>
      </c>
      <c r="O78">
        <f t="shared" si="23"/>
        <v>4.9999999999999432</v>
      </c>
      <c r="P78" s="16">
        <f t="shared" si="29"/>
        <v>17795.703999999943</v>
      </c>
      <c r="Q78" s="10">
        <f t="shared" si="24"/>
        <v>737.71374999999898</v>
      </c>
      <c r="R78">
        <f t="shared" si="34"/>
        <v>469.5</v>
      </c>
      <c r="S78">
        <f t="shared" si="35"/>
        <v>23.475000000000001</v>
      </c>
      <c r="T78" s="7">
        <v>4.7</v>
      </c>
      <c r="U78" s="7">
        <v>4.7</v>
      </c>
      <c r="V78" s="16">
        <f t="shared" si="30"/>
        <v>10371.255000000001</v>
      </c>
      <c r="W78" s="12">
        <f t="shared" si="31"/>
        <v>219.49124999999913</v>
      </c>
      <c r="X78" s="1">
        <f t="shared" si="32"/>
        <v>7424.4489999999423</v>
      </c>
    </row>
    <row r="79" spans="1:24">
      <c r="A79">
        <v>750</v>
      </c>
      <c r="B79">
        <v>76</v>
      </c>
      <c r="C79">
        <f t="shared" si="33"/>
        <v>100</v>
      </c>
      <c r="D79">
        <v>8.5000000000000107</v>
      </c>
      <c r="E79">
        <v>5</v>
      </c>
      <c r="F79" s="7">
        <v>0.85</v>
      </c>
      <c r="G79" s="7">
        <v>9.4999999999999893</v>
      </c>
      <c r="H79" s="12">
        <f t="shared" si="26"/>
        <v>822.49999999999909</v>
      </c>
      <c r="I79">
        <f t="shared" si="21"/>
        <v>16.899999999999977</v>
      </c>
      <c r="J79" s="7">
        <v>4.7499999999999902</v>
      </c>
      <c r="K79">
        <f t="shared" si="27"/>
        <v>474.99999999999903</v>
      </c>
      <c r="L79">
        <f t="shared" si="22"/>
        <v>5</v>
      </c>
      <c r="M79" s="7">
        <v>4.75</v>
      </c>
      <c r="N79">
        <f t="shared" si="28"/>
        <v>475</v>
      </c>
      <c r="O79">
        <f t="shared" si="23"/>
        <v>5</v>
      </c>
      <c r="P79" s="16">
        <f t="shared" si="29"/>
        <v>18557.656249999942</v>
      </c>
      <c r="Q79" s="10">
        <f t="shared" si="24"/>
        <v>761.95224999999846</v>
      </c>
      <c r="R79">
        <f t="shared" si="34"/>
        <v>469.5</v>
      </c>
      <c r="S79">
        <f t="shared" si="35"/>
        <v>23.475000000000001</v>
      </c>
      <c r="T79" s="7">
        <v>4.75</v>
      </c>
      <c r="U79" s="7">
        <v>4.75</v>
      </c>
      <c r="V79" s="16">
        <f t="shared" si="30"/>
        <v>10593.09375</v>
      </c>
      <c r="W79" s="12">
        <f t="shared" si="31"/>
        <v>221.83874999999898</v>
      </c>
      <c r="X79" s="1">
        <f t="shared" si="32"/>
        <v>7964.5624999999418</v>
      </c>
    </row>
    <row r="80" spans="1:24">
      <c r="A80">
        <v>760</v>
      </c>
      <c r="B80">
        <v>77</v>
      </c>
      <c r="C80">
        <f t="shared" si="33"/>
        <v>100</v>
      </c>
      <c r="D80">
        <v>8.6000000000000103</v>
      </c>
      <c r="E80">
        <v>5</v>
      </c>
      <c r="F80" s="7">
        <v>0.86</v>
      </c>
      <c r="G80" s="7">
        <v>9.5999999999999908</v>
      </c>
      <c r="H80" s="12">
        <f t="shared" si="26"/>
        <v>839.59999999999923</v>
      </c>
      <c r="I80">
        <f t="shared" si="21"/>
        <v>17.100000000000136</v>
      </c>
      <c r="J80" s="7">
        <v>4.7999999999999901</v>
      </c>
      <c r="K80">
        <f t="shared" si="27"/>
        <v>479.99999999999898</v>
      </c>
      <c r="L80">
        <f t="shared" si="22"/>
        <v>4.9999999999999432</v>
      </c>
      <c r="M80" s="7">
        <v>4.8</v>
      </c>
      <c r="N80">
        <f t="shared" si="28"/>
        <v>480</v>
      </c>
      <c r="O80">
        <f t="shared" si="23"/>
        <v>5</v>
      </c>
      <c r="P80" s="16">
        <f t="shared" si="29"/>
        <v>19344.383999999944</v>
      </c>
      <c r="Q80" s="10">
        <f t="shared" si="24"/>
        <v>786.72775000000183</v>
      </c>
      <c r="R80">
        <f t="shared" si="34"/>
        <v>469.5</v>
      </c>
      <c r="S80">
        <f t="shared" si="35"/>
        <v>23.475000000000001</v>
      </c>
      <c r="T80" s="7">
        <v>4.8</v>
      </c>
      <c r="U80" s="7">
        <v>4.8</v>
      </c>
      <c r="V80" s="16">
        <f t="shared" si="30"/>
        <v>10817.279999999999</v>
      </c>
      <c r="W80" s="12">
        <f t="shared" si="31"/>
        <v>224.18624999999884</v>
      </c>
      <c r="X80" s="1">
        <f t="shared" si="32"/>
        <v>8527.1039999999448</v>
      </c>
    </row>
    <row r="81" spans="1:24">
      <c r="A81">
        <v>770</v>
      </c>
      <c r="B81">
        <v>78</v>
      </c>
      <c r="C81">
        <f t="shared" si="33"/>
        <v>100</v>
      </c>
      <c r="D81">
        <v>8.7000000000000099</v>
      </c>
      <c r="E81">
        <v>5</v>
      </c>
      <c r="F81" s="7">
        <v>0.87</v>
      </c>
      <c r="G81" s="7">
        <v>9.6999999999999904</v>
      </c>
      <c r="H81" s="12">
        <f t="shared" si="26"/>
        <v>856.89999999999918</v>
      </c>
      <c r="I81">
        <f t="shared" si="21"/>
        <v>17.299999999999955</v>
      </c>
      <c r="J81" s="7">
        <v>4.8499999999999899</v>
      </c>
      <c r="K81">
        <f t="shared" si="27"/>
        <v>484.99999999999898</v>
      </c>
      <c r="L81">
        <f t="shared" si="22"/>
        <v>5</v>
      </c>
      <c r="M81" s="7">
        <v>4.8499999999999996</v>
      </c>
      <c r="N81">
        <f t="shared" si="28"/>
        <v>484.99999999999994</v>
      </c>
      <c r="O81">
        <f t="shared" si="23"/>
        <v>4.9999999999999432</v>
      </c>
      <c r="P81" s="16">
        <f t="shared" si="29"/>
        <v>20156.430249999936</v>
      </c>
      <c r="Q81" s="10">
        <f t="shared" si="24"/>
        <v>812.04624999999214</v>
      </c>
      <c r="R81">
        <f t="shared" si="34"/>
        <v>469.5</v>
      </c>
      <c r="S81">
        <f t="shared" si="35"/>
        <v>23.475000000000001</v>
      </c>
      <c r="T81" s="7">
        <v>4.8499999999999996</v>
      </c>
      <c r="U81" s="7">
        <v>4.8499999999999996</v>
      </c>
      <c r="V81" s="16">
        <f t="shared" si="30"/>
        <v>11043.813749999998</v>
      </c>
      <c r="W81" s="12">
        <f t="shared" si="31"/>
        <v>226.53374999999869</v>
      </c>
      <c r="X81" s="1">
        <f t="shared" si="32"/>
        <v>9112.6164999999382</v>
      </c>
    </row>
    <row r="82" spans="1:24">
      <c r="A82">
        <v>780</v>
      </c>
      <c r="B82">
        <v>79</v>
      </c>
      <c r="C82">
        <f t="shared" si="33"/>
        <v>100</v>
      </c>
      <c r="D82">
        <v>8.8000000000000096</v>
      </c>
      <c r="E82">
        <v>5</v>
      </c>
      <c r="F82" s="7">
        <v>0.88</v>
      </c>
      <c r="G82" s="7">
        <v>9.7999999999999901</v>
      </c>
      <c r="H82" s="12">
        <f t="shared" si="26"/>
        <v>874.39999999999918</v>
      </c>
      <c r="I82">
        <f t="shared" si="21"/>
        <v>17.5</v>
      </c>
      <c r="J82" s="7">
        <v>4.8999999999999897</v>
      </c>
      <c r="K82">
        <f t="shared" si="27"/>
        <v>489.99999999999898</v>
      </c>
      <c r="L82">
        <f t="shared" si="22"/>
        <v>5</v>
      </c>
      <c r="M82" s="7">
        <v>4.9000000000000004</v>
      </c>
      <c r="N82">
        <f t="shared" si="28"/>
        <v>490.00000000000006</v>
      </c>
      <c r="O82">
        <f t="shared" si="23"/>
        <v>5.0000000000001137</v>
      </c>
      <c r="P82" s="16">
        <f t="shared" si="29"/>
        <v>20994.343999999935</v>
      </c>
      <c r="Q82" s="10">
        <f t="shared" si="24"/>
        <v>837.91374999999971</v>
      </c>
      <c r="R82">
        <f t="shared" si="34"/>
        <v>469.5</v>
      </c>
      <c r="S82">
        <f t="shared" si="35"/>
        <v>23.475000000000001</v>
      </c>
      <c r="T82" s="7">
        <v>4.9000000000000004</v>
      </c>
      <c r="U82" s="7">
        <v>4.9000000000000004</v>
      </c>
      <c r="V82" s="16">
        <f t="shared" si="30"/>
        <v>11272.695000000002</v>
      </c>
      <c r="W82" s="12">
        <f t="shared" si="31"/>
        <v>228.881250000004</v>
      </c>
      <c r="X82" s="1">
        <f t="shared" si="32"/>
        <v>9721.6489999999339</v>
      </c>
    </row>
    <row r="83" spans="1:24">
      <c r="A83">
        <v>790</v>
      </c>
      <c r="B83">
        <v>80</v>
      </c>
      <c r="C83">
        <f t="shared" si="33"/>
        <v>100</v>
      </c>
      <c r="D83">
        <v>8.9000000000000092</v>
      </c>
      <c r="E83">
        <v>5</v>
      </c>
      <c r="F83" s="7">
        <v>0.89</v>
      </c>
      <c r="G83" s="7">
        <v>9.8999999999999897</v>
      </c>
      <c r="H83" s="12">
        <f t="shared" si="26"/>
        <v>892.09999999999911</v>
      </c>
      <c r="I83">
        <f t="shared" si="21"/>
        <v>17.699999999999932</v>
      </c>
      <c r="J83" s="7">
        <v>4.9499999999999904</v>
      </c>
      <c r="K83">
        <f t="shared" si="27"/>
        <v>494.99999999999903</v>
      </c>
      <c r="L83">
        <f t="shared" si="22"/>
        <v>5.0000000000000568</v>
      </c>
      <c r="M83" s="7">
        <v>4.95</v>
      </c>
      <c r="N83">
        <f t="shared" si="28"/>
        <v>495</v>
      </c>
      <c r="O83">
        <f t="shared" si="23"/>
        <v>4.9999999999999432</v>
      </c>
      <c r="P83" s="16">
        <f t="shared" si="29"/>
        <v>21858.680249999936</v>
      </c>
      <c r="Q83" s="10">
        <f t="shared" si="24"/>
        <v>864.33625000000029</v>
      </c>
      <c r="R83">
        <f t="shared" si="34"/>
        <v>469.5</v>
      </c>
      <c r="S83">
        <f t="shared" si="35"/>
        <v>23.475000000000001</v>
      </c>
      <c r="T83" s="7">
        <v>4.95</v>
      </c>
      <c r="U83" s="7">
        <v>4.95</v>
      </c>
      <c r="V83" s="16">
        <f t="shared" si="30"/>
        <v>11503.923750000002</v>
      </c>
      <c r="W83" s="12">
        <f t="shared" si="31"/>
        <v>231.22875000000022</v>
      </c>
      <c r="X83" s="1">
        <f t="shared" si="32"/>
        <v>10354.756499999934</v>
      </c>
    </row>
    <row r="84" spans="1:24">
      <c r="A84">
        <v>800</v>
      </c>
      <c r="B84">
        <v>81</v>
      </c>
      <c r="C84">
        <f t="shared" si="33"/>
        <v>100</v>
      </c>
      <c r="D84">
        <v>9.0000000000000107</v>
      </c>
      <c r="E84">
        <v>5</v>
      </c>
      <c r="F84" s="7">
        <v>0.9</v>
      </c>
      <c r="G84" s="7">
        <v>9.9999999999999893</v>
      </c>
      <c r="H84" s="12">
        <f t="shared" si="26"/>
        <v>909.99999999999909</v>
      </c>
      <c r="I84">
        <f t="shared" si="21"/>
        <v>17.899999999999977</v>
      </c>
      <c r="J84" s="7">
        <v>4.9999999999999902</v>
      </c>
      <c r="K84">
        <f t="shared" si="27"/>
        <v>499.99999999999903</v>
      </c>
      <c r="L84">
        <f t="shared" si="22"/>
        <v>5</v>
      </c>
      <c r="M84" s="7">
        <v>5</v>
      </c>
      <c r="N84">
        <f t="shared" si="28"/>
        <v>500</v>
      </c>
      <c r="O84">
        <f t="shared" si="23"/>
        <v>5</v>
      </c>
      <c r="P84" s="16">
        <f t="shared" si="29"/>
        <v>22749.999999999931</v>
      </c>
      <c r="Q84" s="10">
        <f t="shared" si="24"/>
        <v>891.31974999999511</v>
      </c>
      <c r="R84">
        <f t="shared" si="34"/>
        <v>469.5</v>
      </c>
      <c r="S84">
        <f t="shared" si="35"/>
        <v>23.475000000000001</v>
      </c>
      <c r="T84" s="7">
        <v>5</v>
      </c>
      <c r="U84" s="7">
        <v>5</v>
      </c>
      <c r="V84" s="16">
        <f t="shared" si="30"/>
        <v>11737.5</v>
      </c>
      <c r="W84" s="12">
        <f t="shared" si="31"/>
        <v>233.57624999999825</v>
      </c>
      <c r="X84" s="1">
        <f t="shared" si="32"/>
        <v>11012.499999999931</v>
      </c>
    </row>
    <row r="85" spans="1:24">
      <c r="A85">
        <v>810</v>
      </c>
      <c r="B85">
        <v>82</v>
      </c>
      <c r="C85">
        <f t="shared" si="33"/>
        <v>100</v>
      </c>
      <c r="D85">
        <v>9.1000000000000103</v>
      </c>
      <c r="E85">
        <v>5</v>
      </c>
      <c r="F85" s="7">
        <v>0.91</v>
      </c>
      <c r="G85" s="7">
        <v>10.1</v>
      </c>
      <c r="H85" s="12">
        <f t="shared" si="26"/>
        <v>928.1</v>
      </c>
      <c r="I85">
        <f t="shared" si="21"/>
        <v>18.100000000000932</v>
      </c>
      <c r="J85" s="7">
        <v>5.0499999999999901</v>
      </c>
      <c r="K85">
        <f t="shared" si="27"/>
        <v>504.99999999999898</v>
      </c>
      <c r="L85">
        <f t="shared" si="22"/>
        <v>4.9999999999999432</v>
      </c>
      <c r="M85" s="7">
        <v>5.05</v>
      </c>
      <c r="N85">
        <f t="shared" si="28"/>
        <v>505</v>
      </c>
      <c r="O85">
        <f t="shared" si="23"/>
        <v>5</v>
      </c>
      <c r="P85" s="16">
        <f t="shared" si="29"/>
        <v>23668.870249999953</v>
      </c>
      <c r="Q85" s="10">
        <f t="shared" si="24"/>
        <v>918.87025000002177</v>
      </c>
      <c r="R85">
        <f t="shared" si="34"/>
        <v>469.5</v>
      </c>
      <c r="S85">
        <f t="shared" si="35"/>
        <v>23.475000000000001</v>
      </c>
      <c r="T85" s="7">
        <v>5.05</v>
      </c>
      <c r="U85" s="7">
        <v>5.05</v>
      </c>
      <c r="V85" s="16">
        <f t="shared" si="30"/>
        <v>11973.42375</v>
      </c>
      <c r="W85" s="12">
        <f t="shared" si="31"/>
        <v>235.92374999999993</v>
      </c>
      <c r="X85" s="1">
        <f t="shared" si="32"/>
        <v>11695.446499999953</v>
      </c>
    </row>
    <row r="86" spans="1:24">
      <c r="A86">
        <v>820</v>
      </c>
      <c r="B86">
        <v>83</v>
      </c>
      <c r="C86">
        <f t="shared" si="33"/>
        <v>100</v>
      </c>
      <c r="D86">
        <v>9.2000000000000099</v>
      </c>
      <c r="E86">
        <v>5</v>
      </c>
      <c r="F86" s="7">
        <v>0.92</v>
      </c>
      <c r="G86" s="7">
        <v>10.199999999999999</v>
      </c>
      <c r="H86" s="12">
        <f t="shared" si="26"/>
        <v>946.4</v>
      </c>
      <c r="I86">
        <f t="shared" si="21"/>
        <v>18.299999999999955</v>
      </c>
      <c r="J86" s="7">
        <v>5.0999999999999899</v>
      </c>
      <c r="K86">
        <f t="shared" si="27"/>
        <v>509.99999999999898</v>
      </c>
      <c r="L86">
        <f t="shared" si="22"/>
        <v>5</v>
      </c>
      <c r="M86" s="7">
        <v>5.0999999999999996</v>
      </c>
      <c r="N86">
        <f t="shared" si="28"/>
        <v>509.99999999999994</v>
      </c>
      <c r="O86">
        <f t="shared" si="23"/>
        <v>4.9999999999999432</v>
      </c>
      <c r="P86" s="16">
        <f t="shared" si="29"/>
        <v>24615.86399999995</v>
      </c>
      <c r="Q86" s="10">
        <f t="shared" si="24"/>
        <v>946.99374999999782</v>
      </c>
      <c r="R86">
        <f t="shared" si="34"/>
        <v>469.5</v>
      </c>
      <c r="S86">
        <f t="shared" si="35"/>
        <v>23.475000000000001</v>
      </c>
      <c r="T86" s="7">
        <v>5.0999999999999996</v>
      </c>
      <c r="U86" s="7">
        <v>5.0999999999999996</v>
      </c>
      <c r="V86" s="16">
        <f t="shared" si="30"/>
        <v>12211.694999999998</v>
      </c>
      <c r="W86" s="12">
        <f t="shared" si="31"/>
        <v>238.27124999999796</v>
      </c>
      <c r="X86" s="1">
        <f t="shared" si="32"/>
        <v>12404.168999999953</v>
      </c>
    </row>
    <row r="87" spans="1:24">
      <c r="A87">
        <v>830</v>
      </c>
      <c r="B87">
        <v>84</v>
      </c>
      <c r="C87">
        <f t="shared" si="33"/>
        <v>100</v>
      </c>
      <c r="D87">
        <v>9.3000000000000096</v>
      </c>
      <c r="E87">
        <v>5</v>
      </c>
      <c r="F87" s="7">
        <v>0.93</v>
      </c>
      <c r="G87" s="7">
        <v>10.3</v>
      </c>
      <c r="H87" s="12">
        <f t="shared" si="26"/>
        <v>964.90000000000009</v>
      </c>
      <c r="I87">
        <f t="shared" si="21"/>
        <v>18.500000000000114</v>
      </c>
      <c r="J87" s="7">
        <v>5.1499999999999897</v>
      </c>
      <c r="K87">
        <f t="shared" si="27"/>
        <v>514.99999999999898</v>
      </c>
      <c r="L87">
        <f t="shared" si="22"/>
        <v>5</v>
      </c>
      <c r="M87" s="7">
        <v>5.15</v>
      </c>
      <c r="N87">
        <f t="shared" si="28"/>
        <v>515</v>
      </c>
      <c r="O87">
        <f t="shared" si="23"/>
        <v>5.0000000000000568</v>
      </c>
      <c r="P87" s="16">
        <f t="shared" si="29"/>
        <v>25591.560249999955</v>
      </c>
      <c r="Q87" s="10">
        <f t="shared" si="24"/>
        <v>975.69625000000451</v>
      </c>
      <c r="R87">
        <f t="shared" si="34"/>
        <v>469.5</v>
      </c>
      <c r="S87">
        <f t="shared" si="35"/>
        <v>23.475000000000001</v>
      </c>
      <c r="T87" s="7">
        <v>5.15</v>
      </c>
      <c r="U87" s="7">
        <v>5.15</v>
      </c>
      <c r="V87" s="16">
        <f t="shared" si="30"/>
        <v>12452.313750000001</v>
      </c>
      <c r="W87" s="12">
        <f t="shared" si="31"/>
        <v>240.61875000000327</v>
      </c>
      <c r="X87" s="1">
        <f t="shared" si="32"/>
        <v>13139.246499999954</v>
      </c>
    </row>
    <row r="88" spans="1:24">
      <c r="A88">
        <v>840</v>
      </c>
      <c r="B88">
        <v>85</v>
      </c>
      <c r="C88">
        <f t="shared" si="33"/>
        <v>100</v>
      </c>
      <c r="D88">
        <v>9.4000000000000092</v>
      </c>
      <c r="E88">
        <v>5</v>
      </c>
      <c r="F88" s="7">
        <v>0.94</v>
      </c>
      <c r="G88" s="7">
        <v>10.4</v>
      </c>
      <c r="H88" s="12">
        <f t="shared" si="26"/>
        <v>983.6</v>
      </c>
      <c r="I88">
        <f t="shared" si="21"/>
        <v>18.699999999999932</v>
      </c>
      <c r="J88" s="7">
        <v>5.1999999999999904</v>
      </c>
      <c r="K88">
        <f t="shared" si="27"/>
        <v>519.99999999999909</v>
      </c>
      <c r="L88">
        <f t="shared" si="22"/>
        <v>5.0000000000001137</v>
      </c>
      <c r="M88" s="7">
        <v>5.2</v>
      </c>
      <c r="N88">
        <f t="shared" si="28"/>
        <v>520</v>
      </c>
      <c r="O88">
        <f t="shared" si="23"/>
        <v>5</v>
      </c>
      <c r="P88" s="16">
        <f t="shared" si="29"/>
        <v>26596.543999999951</v>
      </c>
      <c r="Q88" s="10">
        <f t="shared" si="24"/>
        <v>1004.9837499999958</v>
      </c>
      <c r="R88">
        <f t="shared" si="34"/>
        <v>469.5</v>
      </c>
      <c r="S88">
        <f t="shared" si="35"/>
        <v>23.475000000000001</v>
      </c>
      <c r="T88" s="7">
        <v>5.2</v>
      </c>
      <c r="U88" s="7">
        <v>5.2</v>
      </c>
      <c r="V88" s="16">
        <f t="shared" si="30"/>
        <v>12695.28</v>
      </c>
      <c r="W88" s="12">
        <f t="shared" si="31"/>
        <v>242.96624999999949</v>
      </c>
      <c r="X88" s="1">
        <f t="shared" si="32"/>
        <v>13901.26399999995</v>
      </c>
    </row>
    <row r="89" spans="1:24">
      <c r="A89">
        <v>850</v>
      </c>
      <c r="B89">
        <v>86</v>
      </c>
      <c r="C89">
        <f t="shared" si="33"/>
        <v>100</v>
      </c>
      <c r="D89">
        <v>9.5000000000000107</v>
      </c>
      <c r="E89">
        <v>5</v>
      </c>
      <c r="F89" s="7">
        <v>0.95</v>
      </c>
      <c r="G89" s="7">
        <v>10.5</v>
      </c>
      <c r="H89" s="12">
        <f t="shared" si="26"/>
        <v>1002.5</v>
      </c>
      <c r="I89">
        <f t="shared" si="21"/>
        <v>18.899999999999977</v>
      </c>
      <c r="J89" s="7">
        <v>5.2499999999999902</v>
      </c>
      <c r="K89">
        <f t="shared" si="27"/>
        <v>524.99999999999898</v>
      </c>
      <c r="L89">
        <f t="shared" si="22"/>
        <v>4.9999999999998863</v>
      </c>
      <c r="M89" s="7">
        <v>5.25</v>
      </c>
      <c r="N89">
        <f t="shared" si="28"/>
        <v>525</v>
      </c>
      <c r="O89">
        <f t="shared" si="23"/>
        <v>5</v>
      </c>
      <c r="P89" s="16">
        <f t="shared" si="29"/>
        <v>27631.406249999949</v>
      </c>
      <c r="Q89" s="10">
        <f t="shared" si="24"/>
        <v>1034.8622499999983</v>
      </c>
      <c r="R89">
        <f t="shared" si="34"/>
        <v>469.5</v>
      </c>
      <c r="S89">
        <f t="shared" si="35"/>
        <v>23.475000000000001</v>
      </c>
      <c r="T89" s="7">
        <v>5.25</v>
      </c>
      <c r="U89" s="7">
        <v>5.25</v>
      </c>
      <c r="V89" s="16">
        <f t="shared" si="30"/>
        <v>12940.59375</v>
      </c>
      <c r="W89" s="12">
        <f t="shared" si="31"/>
        <v>245.31374999999935</v>
      </c>
      <c r="X89" s="1">
        <f t="shared" si="32"/>
        <v>14690.812499999949</v>
      </c>
    </row>
    <row r="90" spans="1:24">
      <c r="A90">
        <v>860</v>
      </c>
      <c r="B90">
        <v>87</v>
      </c>
      <c r="C90">
        <f t="shared" si="33"/>
        <v>100</v>
      </c>
      <c r="D90">
        <v>9.6000000000000103</v>
      </c>
      <c r="E90">
        <v>5</v>
      </c>
      <c r="F90" s="7">
        <v>0.96</v>
      </c>
      <c r="G90" s="7">
        <v>10.6</v>
      </c>
      <c r="H90" s="12">
        <f t="shared" si="26"/>
        <v>1021.5999999999999</v>
      </c>
      <c r="I90">
        <f t="shared" si="21"/>
        <v>19.099999999999909</v>
      </c>
      <c r="J90" s="7">
        <v>5.2999999999999901</v>
      </c>
      <c r="K90">
        <f t="shared" si="27"/>
        <v>529.99999999999898</v>
      </c>
      <c r="L90">
        <f t="shared" si="22"/>
        <v>5</v>
      </c>
      <c r="M90" s="7">
        <v>5.3</v>
      </c>
      <c r="N90">
        <f t="shared" si="28"/>
        <v>530</v>
      </c>
      <c r="O90">
        <f t="shared" si="23"/>
        <v>5</v>
      </c>
      <c r="P90" s="16">
        <f t="shared" si="29"/>
        <v>28696.743999999944</v>
      </c>
      <c r="Q90" s="10">
        <f t="shared" si="24"/>
        <v>1065.3377499999951</v>
      </c>
      <c r="R90">
        <f t="shared" si="34"/>
        <v>469.5</v>
      </c>
      <c r="S90">
        <f t="shared" si="35"/>
        <v>23.475000000000001</v>
      </c>
      <c r="T90" s="7">
        <v>5.3</v>
      </c>
      <c r="U90" s="7">
        <v>5.3</v>
      </c>
      <c r="V90" s="16">
        <f t="shared" si="30"/>
        <v>13188.254999999999</v>
      </c>
      <c r="W90" s="12">
        <f t="shared" si="31"/>
        <v>247.6612499999992</v>
      </c>
      <c r="X90" s="1">
        <f t="shared" si="32"/>
        <v>15508.488999999945</v>
      </c>
    </row>
    <row r="91" spans="1:24">
      <c r="A91">
        <v>870</v>
      </c>
      <c r="B91">
        <v>88</v>
      </c>
      <c r="C91">
        <f t="shared" si="33"/>
        <v>100</v>
      </c>
      <c r="D91">
        <v>9.7000000000000099</v>
      </c>
      <c r="E91">
        <v>5</v>
      </c>
      <c r="F91" s="7">
        <v>0.97</v>
      </c>
      <c r="G91" s="7">
        <v>10.7</v>
      </c>
      <c r="H91" s="12">
        <f t="shared" si="26"/>
        <v>1040.8999999999999</v>
      </c>
      <c r="I91">
        <f t="shared" si="21"/>
        <v>19.299999999999955</v>
      </c>
      <c r="J91" s="7">
        <v>5.3499999999999899</v>
      </c>
      <c r="K91">
        <f t="shared" si="27"/>
        <v>534.99999999999898</v>
      </c>
      <c r="L91">
        <f t="shared" si="22"/>
        <v>5</v>
      </c>
      <c r="M91" s="7">
        <v>5.35</v>
      </c>
      <c r="N91">
        <f t="shared" si="28"/>
        <v>535</v>
      </c>
      <c r="O91">
        <f t="shared" si="23"/>
        <v>5</v>
      </c>
      <c r="P91" s="16">
        <f t="shared" si="29"/>
        <v>29793.160249999939</v>
      </c>
      <c r="Q91" s="10">
        <f t="shared" si="24"/>
        <v>1096.4162499999948</v>
      </c>
      <c r="R91">
        <f t="shared" si="34"/>
        <v>469.5</v>
      </c>
      <c r="S91">
        <f t="shared" si="35"/>
        <v>23.475000000000001</v>
      </c>
      <c r="T91" s="7">
        <v>5.35</v>
      </c>
      <c r="U91" s="7">
        <v>5.35</v>
      </c>
      <c r="V91" s="16">
        <f t="shared" si="30"/>
        <v>13438.263749999998</v>
      </c>
      <c r="W91" s="12">
        <f t="shared" si="31"/>
        <v>250.00874999999905</v>
      </c>
      <c r="X91" s="1">
        <f t="shared" si="32"/>
        <v>16354.896499999941</v>
      </c>
    </row>
    <row r="92" spans="1:24">
      <c r="A92">
        <v>880</v>
      </c>
      <c r="B92">
        <v>89</v>
      </c>
      <c r="C92">
        <f t="shared" si="33"/>
        <v>100</v>
      </c>
      <c r="D92">
        <v>9.8000000000000096</v>
      </c>
      <c r="E92">
        <v>5</v>
      </c>
      <c r="F92" s="7">
        <v>0.98</v>
      </c>
      <c r="G92" s="7">
        <v>10.8</v>
      </c>
      <c r="H92" s="12">
        <f t="shared" si="26"/>
        <v>1060.4000000000001</v>
      </c>
      <c r="I92">
        <f t="shared" si="21"/>
        <v>19.500000000000227</v>
      </c>
      <c r="J92" s="7">
        <v>5.3999999999999897</v>
      </c>
      <c r="K92">
        <f t="shared" si="27"/>
        <v>539.99999999999898</v>
      </c>
      <c r="L92">
        <f t="shared" si="22"/>
        <v>5</v>
      </c>
      <c r="M92" s="7">
        <v>5.4</v>
      </c>
      <c r="N92">
        <f t="shared" si="28"/>
        <v>540</v>
      </c>
      <c r="O92">
        <f t="shared" si="23"/>
        <v>5</v>
      </c>
      <c r="P92" s="16">
        <f t="shared" si="29"/>
        <v>30921.263999999948</v>
      </c>
      <c r="Q92" s="10">
        <f t="shared" si="24"/>
        <v>1128.1037500000093</v>
      </c>
      <c r="R92">
        <f t="shared" si="34"/>
        <v>469.5</v>
      </c>
      <c r="S92">
        <f t="shared" si="35"/>
        <v>23.475000000000001</v>
      </c>
      <c r="T92" s="7">
        <v>5.4</v>
      </c>
      <c r="U92" s="7">
        <v>5.4</v>
      </c>
      <c r="V92" s="16">
        <f t="shared" si="30"/>
        <v>13690.620000000003</v>
      </c>
      <c r="W92" s="12">
        <f t="shared" si="31"/>
        <v>252.35625000000437</v>
      </c>
      <c r="X92" s="1">
        <f t="shared" si="32"/>
        <v>17230.643999999946</v>
      </c>
    </row>
    <row r="93" spans="1:24">
      <c r="A93">
        <v>890</v>
      </c>
      <c r="B93">
        <v>90</v>
      </c>
      <c r="C93">
        <f t="shared" si="33"/>
        <v>100</v>
      </c>
      <c r="D93">
        <v>9.9000000000000092</v>
      </c>
      <c r="E93">
        <v>5</v>
      </c>
      <c r="F93" s="7">
        <v>0.99</v>
      </c>
      <c r="G93" s="7">
        <v>10.9</v>
      </c>
      <c r="H93" s="12">
        <f t="shared" si="26"/>
        <v>1080.1000000000001</v>
      </c>
      <c r="I93">
        <f t="shared" si="21"/>
        <v>19.700000000000045</v>
      </c>
      <c r="J93" s="7">
        <v>5.4499999999999904</v>
      </c>
      <c r="K93">
        <f t="shared" si="27"/>
        <v>544.99999999999909</v>
      </c>
      <c r="L93">
        <f t="shared" si="22"/>
        <v>5.0000000000001137</v>
      </c>
      <c r="M93" s="7">
        <v>5.45</v>
      </c>
      <c r="N93">
        <f t="shared" si="28"/>
        <v>545</v>
      </c>
      <c r="O93">
        <f t="shared" si="23"/>
        <v>5</v>
      </c>
      <c r="P93" s="16">
        <f t="shared" si="29"/>
        <v>32081.670249999948</v>
      </c>
      <c r="Q93" s="10">
        <f t="shared" si="24"/>
        <v>1160.40625</v>
      </c>
      <c r="R93">
        <f t="shared" si="34"/>
        <v>469.5</v>
      </c>
      <c r="S93">
        <f t="shared" si="35"/>
        <v>23.475000000000001</v>
      </c>
      <c r="T93" s="7">
        <v>5.45</v>
      </c>
      <c r="U93" s="7">
        <v>5.45</v>
      </c>
      <c r="V93" s="16">
        <f t="shared" si="30"/>
        <v>13945.323750000001</v>
      </c>
      <c r="W93" s="12">
        <f t="shared" si="31"/>
        <v>254.70374999999876</v>
      </c>
      <c r="X93" s="1">
        <f t="shared" si="32"/>
        <v>18136.346499999949</v>
      </c>
    </row>
    <row r="94" spans="1:24">
      <c r="A94">
        <v>900</v>
      </c>
      <c r="B94">
        <v>91</v>
      </c>
      <c r="C94">
        <f t="shared" si="33"/>
        <v>100</v>
      </c>
      <c r="D94" s="8">
        <v>10</v>
      </c>
      <c r="E94" s="8">
        <v>5</v>
      </c>
      <c r="F94" s="9">
        <v>1</v>
      </c>
      <c r="G94" s="9">
        <v>11</v>
      </c>
      <c r="H94" s="13">
        <f t="shared" si="26"/>
        <v>1100</v>
      </c>
      <c r="I94" s="8">
        <f t="shared" si="21"/>
        <v>19.899999999999864</v>
      </c>
      <c r="J94" s="9">
        <v>5.4999999999999902</v>
      </c>
      <c r="K94" s="8">
        <f t="shared" si="27"/>
        <v>549.99999999999898</v>
      </c>
      <c r="L94" s="8">
        <f t="shared" si="22"/>
        <v>4.9999999999998863</v>
      </c>
      <c r="M94" s="9">
        <v>5.5</v>
      </c>
      <c r="N94" s="8">
        <f t="shared" si="28"/>
        <v>550</v>
      </c>
      <c r="O94" s="8">
        <f t="shared" si="23"/>
        <v>5</v>
      </c>
      <c r="P94" s="17">
        <f t="shared" si="29"/>
        <v>33274.999999999942</v>
      </c>
      <c r="Q94" s="11">
        <f t="shared" si="24"/>
        <v>1193.3297499999935</v>
      </c>
      <c r="R94">
        <f t="shared" si="34"/>
        <v>469.5</v>
      </c>
      <c r="S94">
        <f t="shared" si="35"/>
        <v>23.475000000000001</v>
      </c>
      <c r="T94" s="7">
        <v>5.5</v>
      </c>
      <c r="U94" s="7">
        <v>5.5</v>
      </c>
      <c r="V94" s="16">
        <f t="shared" si="30"/>
        <v>14202.375</v>
      </c>
      <c r="W94" s="12">
        <f t="shared" si="31"/>
        <v>257.05124999999862</v>
      </c>
      <c r="X94" s="1">
        <f t="shared" si="32"/>
        <v>19072.624999999942</v>
      </c>
    </row>
  </sheetData>
  <mergeCells count="2">
    <mergeCell ref="F2:G2"/>
    <mergeCell ref="P2:Q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3"/>
  <sheetViews>
    <sheetView zoomScale="70" zoomScaleNormal="70" workbookViewId="0">
      <selection activeCell="K32" sqref="K32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53</v>
      </c>
      <c r="C1" t="s">
        <v>56</v>
      </c>
      <c r="D1" t="s">
        <v>56</v>
      </c>
      <c r="E1" t="s">
        <v>57</v>
      </c>
      <c r="F1" t="s">
        <v>57</v>
      </c>
      <c r="H1" s="2" t="s">
        <v>60</v>
      </c>
      <c r="I1" s="2" t="s">
        <v>59</v>
      </c>
      <c r="J1" s="2" t="s">
        <v>54</v>
      </c>
      <c r="K1" s="2" t="s">
        <v>88</v>
      </c>
      <c r="L1" s="2" t="s">
        <v>88</v>
      </c>
      <c r="M1" s="38" t="s">
        <v>61</v>
      </c>
    </row>
    <row r="2" spans="1:26">
      <c r="A2" t="s">
        <v>105</v>
      </c>
      <c r="C2">
        <v>0.3</v>
      </c>
      <c r="D2">
        <v>0.7</v>
      </c>
      <c r="G2" s="2" t="s">
        <v>58</v>
      </c>
      <c r="H2" s="2" t="s">
        <v>83</v>
      </c>
      <c r="I2" s="2"/>
      <c r="J2" s="2">
        <v>60</v>
      </c>
      <c r="K2" s="2" t="s">
        <v>83</v>
      </c>
      <c r="L2" s="2"/>
      <c r="M2" t="s">
        <v>55</v>
      </c>
    </row>
    <row r="3" spans="1:26">
      <c r="A3" t="s">
        <v>106</v>
      </c>
      <c r="C3">
        <v>0.3</v>
      </c>
      <c r="D3">
        <v>0.7</v>
      </c>
      <c r="J3">
        <v>60</v>
      </c>
    </row>
    <row r="4" spans="1:26">
      <c r="A4">
        <v>5</v>
      </c>
      <c r="B4">
        <v>86</v>
      </c>
      <c r="C4">
        <v>0.3</v>
      </c>
      <c r="D4">
        <v>0.7</v>
      </c>
      <c r="E4">
        <f>$B4*C4*A4</f>
        <v>129</v>
      </c>
      <c r="F4">
        <f>$B4*D4*A4</f>
        <v>301</v>
      </c>
      <c r="G4" s="41">
        <f>A4*B4-I4</f>
        <v>280</v>
      </c>
      <c r="H4" s="40" t="s">
        <v>107</v>
      </c>
      <c r="I4">
        <f t="shared" ref="I4:I11" si="0">J4*L4</f>
        <v>150</v>
      </c>
      <c r="J4">
        <v>30</v>
      </c>
      <c r="K4">
        <v>5</v>
      </c>
      <c r="L4">
        <v>5</v>
      </c>
      <c r="M4">
        <f t="shared" ref="M4:M11" si="1">F4/J4</f>
        <v>10.033333333333333</v>
      </c>
    </row>
    <row r="5" spans="1:26">
      <c r="A5">
        <v>5</v>
      </c>
      <c r="B5">
        <v>2001</v>
      </c>
      <c r="C5">
        <v>0.3</v>
      </c>
      <c r="D5">
        <v>0.7</v>
      </c>
      <c r="E5">
        <f t="shared" ref="E5:E12" si="2">$B5*C5*A5</f>
        <v>3001.5</v>
      </c>
      <c r="F5">
        <f t="shared" ref="F5:F12" si="3">$B5*D5*A5</f>
        <v>7003.4999999999991</v>
      </c>
      <c r="G5" s="41">
        <f t="shared" ref="G5:G12" si="4">A5*B5-I5</f>
        <v>3105</v>
      </c>
      <c r="H5" s="40" t="s">
        <v>108</v>
      </c>
      <c r="I5">
        <f t="shared" si="0"/>
        <v>6900</v>
      </c>
      <c r="J5">
        <v>60</v>
      </c>
      <c r="K5">
        <v>115</v>
      </c>
      <c r="L5">
        <v>115</v>
      </c>
      <c r="M5">
        <f t="shared" si="1"/>
        <v>116.72499999999998</v>
      </c>
    </row>
    <row r="6" spans="1:26">
      <c r="A6">
        <v>5</v>
      </c>
      <c r="B6">
        <v>108544.00000000048</v>
      </c>
      <c r="C6">
        <v>0.3</v>
      </c>
      <c r="D6">
        <v>0.7</v>
      </c>
      <c r="E6">
        <f t="shared" si="2"/>
        <v>162816.0000000007</v>
      </c>
      <c r="F6">
        <f t="shared" si="3"/>
        <v>379904.00000000169</v>
      </c>
      <c r="G6" s="41">
        <f t="shared" si="4"/>
        <v>392720.00000000244</v>
      </c>
      <c r="H6" s="40">
        <v>33333</v>
      </c>
      <c r="I6">
        <f t="shared" si="0"/>
        <v>150000</v>
      </c>
      <c r="J6">
        <v>120</v>
      </c>
      <c r="K6">
        <v>1250</v>
      </c>
      <c r="L6">
        <v>1250</v>
      </c>
      <c r="M6">
        <f t="shared" si="1"/>
        <v>3165.8666666666809</v>
      </c>
    </row>
    <row r="7" spans="1:26">
      <c r="A7">
        <v>5</v>
      </c>
      <c r="B7">
        <v>7733248</v>
      </c>
      <c r="C7">
        <v>0.3</v>
      </c>
      <c r="D7">
        <v>0.7</v>
      </c>
      <c r="E7">
        <f t="shared" si="2"/>
        <v>11599872</v>
      </c>
      <c r="F7">
        <f t="shared" si="3"/>
        <v>27066368</v>
      </c>
      <c r="G7" s="41">
        <f t="shared" si="4"/>
        <v>17066240</v>
      </c>
      <c r="H7" s="40" t="s">
        <v>84</v>
      </c>
      <c r="I7">
        <f t="shared" si="0"/>
        <v>21600000</v>
      </c>
      <c r="J7">
        <v>240</v>
      </c>
      <c r="K7" t="s">
        <v>89</v>
      </c>
      <c r="L7">
        <v>90000</v>
      </c>
      <c r="M7">
        <f t="shared" si="1"/>
        <v>112776.53333333334</v>
      </c>
    </row>
    <row r="8" spans="1:26">
      <c r="A8">
        <v>5</v>
      </c>
      <c r="B8">
        <v>6056866302</v>
      </c>
      <c r="C8">
        <v>0.3</v>
      </c>
      <c r="D8">
        <v>0.7</v>
      </c>
      <c r="E8">
        <f t="shared" si="2"/>
        <v>9085299453</v>
      </c>
      <c r="F8">
        <f t="shared" si="3"/>
        <v>21199032057</v>
      </c>
      <c r="G8" s="41">
        <f t="shared" si="4"/>
        <v>-3315668490</v>
      </c>
      <c r="H8" s="40" t="s">
        <v>86</v>
      </c>
      <c r="I8">
        <f t="shared" si="0"/>
        <v>33600000000</v>
      </c>
      <c r="J8">
        <v>480</v>
      </c>
      <c r="K8" t="s">
        <v>90</v>
      </c>
      <c r="L8">
        <v>70000000</v>
      </c>
      <c r="M8">
        <f t="shared" si="1"/>
        <v>44164650.118749999</v>
      </c>
    </row>
    <row r="9" spans="1:26">
      <c r="A9">
        <v>5</v>
      </c>
      <c r="B9">
        <v>3509157065962</v>
      </c>
      <c r="C9">
        <v>0.3</v>
      </c>
      <c r="D9">
        <v>0.7</v>
      </c>
      <c r="E9">
        <f t="shared" si="2"/>
        <v>5263735598943</v>
      </c>
      <c r="F9">
        <f t="shared" si="3"/>
        <v>12282049730867</v>
      </c>
      <c r="G9" s="41">
        <f t="shared" si="4"/>
        <v>15145785329810</v>
      </c>
      <c r="H9" s="40" t="s">
        <v>87</v>
      </c>
      <c r="I9">
        <f t="shared" si="0"/>
        <v>2400000000000</v>
      </c>
      <c r="J9">
        <v>60</v>
      </c>
      <c r="K9" t="s">
        <v>91</v>
      </c>
      <c r="L9" s="39">
        <f>40000000000</f>
        <v>40000000000</v>
      </c>
      <c r="M9">
        <f t="shared" si="1"/>
        <v>204700828847.78333</v>
      </c>
    </row>
    <row r="10" spans="1:26">
      <c r="A10">
        <v>5</v>
      </c>
      <c r="B10">
        <v>2005605675653396</v>
      </c>
      <c r="C10">
        <v>0.3</v>
      </c>
      <c r="D10">
        <v>0.7</v>
      </c>
      <c r="E10">
        <f t="shared" si="2"/>
        <v>3008408513480094</v>
      </c>
      <c r="F10">
        <f t="shared" si="3"/>
        <v>7019619864786885</v>
      </c>
      <c r="G10" s="41">
        <f t="shared" si="4"/>
        <v>8828028378266980</v>
      </c>
      <c r="H10" s="40" t="s">
        <v>99</v>
      </c>
      <c r="I10">
        <f t="shared" si="0"/>
        <v>1200000000000000</v>
      </c>
      <c r="J10">
        <v>60</v>
      </c>
      <c r="K10" t="s">
        <v>101</v>
      </c>
      <c r="L10" s="39">
        <v>20000000000000</v>
      </c>
      <c r="M10">
        <f t="shared" si="1"/>
        <v>116993664413114.75</v>
      </c>
    </row>
    <row r="11" spans="1:26">
      <c r="A11">
        <v>5</v>
      </c>
      <c r="B11">
        <v>2.6376361699820129E+18</v>
      </c>
      <c r="C11">
        <v>0.3</v>
      </c>
      <c r="D11">
        <v>0.7</v>
      </c>
      <c r="E11">
        <f t="shared" si="2"/>
        <v>3.9564542549730196E+18</v>
      </c>
      <c r="F11">
        <f t="shared" si="3"/>
        <v>9.231726594937045E+18</v>
      </c>
      <c r="G11" s="41">
        <f t="shared" si="4"/>
        <v>1.1388180849910065E+19</v>
      </c>
      <c r="H11" s="40" t="s">
        <v>100</v>
      </c>
      <c r="I11">
        <f t="shared" si="0"/>
        <v>1.8E+18</v>
      </c>
      <c r="J11">
        <v>60</v>
      </c>
      <c r="K11" t="s">
        <v>102</v>
      </c>
      <c r="L11" s="39">
        <v>3E+16</v>
      </c>
      <c r="M11">
        <f t="shared" si="1"/>
        <v>1.5386210991561741E+17</v>
      </c>
    </row>
    <row r="12" spans="1:26">
      <c r="A12">
        <v>5</v>
      </c>
      <c r="B12" s="42">
        <v>6.0169996591185768E+21</v>
      </c>
      <c r="C12">
        <v>0.3</v>
      </c>
      <c r="D12">
        <v>0.7</v>
      </c>
      <c r="E12">
        <f t="shared" si="2"/>
        <v>9.0254994886778641E+21</v>
      </c>
      <c r="F12">
        <f t="shared" si="3"/>
        <v>2.1059498806915017E+22</v>
      </c>
      <c r="G12" s="41">
        <f t="shared" si="4"/>
        <v>2.5884998295592882E+22</v>
      </c>
      <c r="H12" s="40" t="s">
        <v>103</v>
      </c>
      <c r="I12">
        <f t="shared" ref="I12" si="5">J12*L12</f>
        <v>4.2E+21</v>
      </c>
      <c r="J12">
        <v>60</v>
      </c>
      <c r="K12" s="39" t="s">
        <v>104</v>
      </c>
      <c r="L12" s="39">
        <v>7E+19</v>
      </c>
      <c r="M12">
        <f t="shared" ref="M12" si="6">F12/J12</f>
        <v>3.5099164678191697E+20</v>
      </c>
    </row>
    <row r="15" spans="1:26" ht="17.25">
      <c r="N15" s="26" t="s">
        <v>27</v>
      </c>
      <c r="O15" s="27" t="s">
        <v>28</v>
      </c>
      <c r="P15" s="27" t="s">
        <v>29</v>
      </c>
      <c r="Q15" s="27" t="s">
        <v>30</v>
      </c>
      <c r="R15" s="27" t="s">
        <v>31</v>
      </c>
      <c r="S15" s="27" t="s">
        <v>32</v>
      </c>
      <c r="T15" s="27" t="s">
        <v>33</v>
      </c>
      <c r="U15" s="27" t="s">
        <v>34</v>
      </c>
      <c r="V15" s="27" t="s">
        <v>35</v>
      </c>
      <c r="W15" s="27" t="s">
        <v>36</v>
      </c>
      <c r="X15" s="27" t="s">
        <v>50</v>
      </c>
      <c r="Y15" s="28" t="s">
        <v>51</v>
      </c>
      <c r="Z15" s="28" t="s">
        <v>52</v>
      </c>
    </row>
    <row r="16" spans="1:26" ht="17.25">
      <c r="N16" s="29" t="s">
        <v>37</v>
      </c>
      <c r="O16" s="30">
        <v>0</v>
      </c>
      <c r="P16" s="30">
        <v>15</v>
      </c>
      <c r="Q16" s="30">
        <v>37</v>
      </c>
      <c r="R16" s="30">
        <v>65</v>
      </c>
      <c r="S16" s="30">
        <v>95</v>
      </c>
      <c r="T16" s="30">
        <v>142</v>
      </c>
      <c r="U16" s="30">
        <v>187</v>
      </c>
      <c r="V16" s="30">
        <v>232</v>
      </c>
      <c r="W16" s="30">
        <v>283</v>
      </c>
      <c r="X16" s="30">
        <v>338</v>
      </c>
      <c r="Y16" s="31">
        <v>408</v>
      </c>
      <c r="Z16" s="31">
        <v>493</v>
      </c>
    </row>
    <row r="17" spans="6:26" ht="19.5">
      <c r="N17" s="32" t="s">
        <v>46</v>
      </c>
      <c r="O17" s="33">
        <v>1</v>
      </c>
      <c r="P17" s="33">
        <v>1.075</v>
      </c>
      <c r="Q17" s="33">
        <v>1.1850000000000001</v>
      </c>
      <c r="R17" s="33">
        <v>1.325</v>
      </c>
      <c r="S17" s="33">
        <v>1.4750000000000001</v>
      </c>
      <c r="T17" s="33">
        <v>1.71</v>
      </c>
      <c r="U17" s="33">
        <v>1.9350000000000001</v>
      </c>
      <c r="V17" s="33">
        <v>2.16</v>
      </c>
      <c r="W17" s="33">
        <v>2.415</v>
      </c>
      <c r="X17" s="33">
        <v>2.69</v>
      </c>
      <c r="Y17" s="33">
        <v>3.04</v>
      </c>
      <c r="Z17" s="33">
        <v>3.4649999999999999</v>
      </c>
    </row>
    <row r="18" spans="6:26" ht="19.5">
      <c r="F18" t="s">
        <v>62</v>
      </c>
      <c r="G18" t="s">
        <v>73</v>
      </c>
      <c r="I18" s="40">
        <v>25</v>
      </c>
      <c r="J18">
        <v>1</v>
      </c>
      <c r="N18" s="34" t="s">
        <v>24</v>
      </c>
      <c r="O18" s="35">
        <v>1</v>
      </c>
      <c r="P18" s="35">
        <v>2.0750000000000002</v>
      </c>
      <c r="Q18" s="35">
        <v>3.26</v>
      </c>
      <c r="R18" s="35">
        <v>4.585</v>
      </c>
      <c r="S18" s="35">
        <v>6.06</v>
      </c>
      <c r="T18" s="35">
        <v>7.77</v>
      </c>
      <c r="U18" s="35">
        <v>9.7050000000000001</v>
      </c>
      <c r="V18" s="35">
        <v>11.865</v>
      </c>
      <c r="W18" s="35">
        <v>14.28</v>
      </c>
      <c r="X18" s="35">
        <v>16.97</v>
      </c>
      <c r="Y18" s="35">
        <v>20.010000000000002</v>
      </c>
      <c r="Z18" s="35">
        <v>23.475000000000001</v>
      </c>
    </row>
    <row r="19" spans="6:26">
      <c r="F19" t="s">
        <v>63</v>
      </c>
      <c r="I19" s="40">
        <v>500</v>
      </c>
      <c r="J19">
        <v>25</v>
      </c>
    </row>
    <row r="20" spans="6:26">
      <c r="F20" t="s">
        <v>64</v>
      </c>
      <c r="I20" s="40">
        <v>33333</v>
      </c>
      <c r="J20">
        <v>1250</v>
      </c>
    </row>
    <row r="21" spans="6:26">
      <c r="F21" t="s">
        <v>65</v>
      </c>
      <c r="G21" t="s">
        <v>74</v>
      </c>
      <c r="I21" s="40" t="s">
        <v>84</v>
      </c>
      <c r="J21" t="s">
        <v>89</v>
      </c>
    </row>
    <row r="22" spans="6:26">
      <c r="F22" t="s">
        <v>66</v>
      </c>
      <c r="I22" s="40" t="s">
        <v>86</v>
      </c>
      <c r="J22" t="s">
        <v>90</v>
      </c>
      <c r="O22" s="36" t="s">
        <v>27</v>
      </c>
      <c r="P22" s="36" t="s">
        <v>37</v>
      </c>
      <c r="Q22" s="36" t="s">
        <v>46</v>
      </c>
      <c r="R22" s="36" t="s">
        <v>24</v>
      </c>
    </row>
    <row r="23" spans="6:26">
      <c r="F23" t="s">
        <v>67</v>
      </c>
      <c r="I23" s="40" t="s">
        <v>87</v>
      </c>
      <c r="J23" t="s">
        <v>91</v>
      </c>
      <c r="O23" s="36" t="s">
        <v>28</v>
      </c>
      <c r="P23" s="36">
        <v>0</v>
      </c>
      <c r="Q23" s="36">
        <v>1</v>
      </c>
      <c r="R23" s="36">
        <v>1</v>
      </c>
    </row>
    <row r="24" spans="6:26">
      <c r="F24" t="s">
        <v>68</v>
      </c>
      <c r="G24" t="s">
        <v>75</v>
      </c>
      <c r="I24" s="40" t="s">
        <v>82</v>
      </c>
      <c r="J24" t="s">
        <v>92</v>
      </c>
      <c r="O24" s="36" t="s">
        <v>29</v>
      </c>
      <c r="P24" s="36">
        <v>15</v>
      </c>
      <c r="Q24" s="36">
        <v>1.075</v>
      </c>
      <c r="R24" s="36">
        <v>2.0750000000000002</v>
      </c>
    </row>
    <row r="25" spans="6:26">
      <c r="F25" t="s">
        <v>69</v>
      </c>
      <c r="I25" s="40" t="s">
        <v>85</v>
      </c>
      <c r="J25" t="s">
        <v>93</v>
      </c>
      <c r="O25" s="36" t="s">
        <v>30</v>
      </c>
      <c r="P25" s="36">
        <v>37</v>
      </c>
      <c r="Q25" s="36">
        <v>1.1850000000000001</v>
      </c>
      <c r="R25" s="36">
        <v>3.26</v>
      </c>
    </row>
    <row r="26" spans="6:26">
      <c r="F26" t="s">
        <v>70</v>
      </c>
      <c r="O26" s="36" t="s">
        <v>31</v>
      </c>
      <c r="P26" s="36">
        <v>65</v>
      </c>
      <c r="Q26" s="36">
        <v>1.325</v>
      </c>
      <c r="R26" s="36">
        <v>4.585</v>
      </c>
    </row>
    <row r="27" spans="6:26">
      <c r="F27" t="s">
        <v>71</v>
      </c>
      <c r="G27" t="s">
        <v>80</v>
      </c>
      <c r="O27" s="36" t="s">
        <v>32</v>
      </c>
      <c r="P27" s="36">
        <v>95</v>
      </c>
      <c r="Q27" s="36">
        <v>1.4750000000000001</v>
      </c>
      <c r="R27" s="36">
        <v>6.06</v>
      </c>
    </row>
    <row r="28" spans="6:26">
      <c r="F28" t="s">
        <v>72</v>
      </c>
      <c r="O28" s="36" t="s">
        <v>33</v>
      </c>
      <c r="P28" s="36">
        <v>142</v>
      </c>
      <c r="Q28" s="36">
        <v>1.71</v>
      </c>
      <c r="R28" s="36">
        <v>7.77</v>
      </c>
    </row>
    <row r="29" spans="6:26">
      <c r="F29" t="s">
        <v>76</v>
      </c>
      <c r="O29" s="36" t="s">
        <v>34</v>
      </c>
      <c r="P29" s="36">
        <v>187</v>
      </c>
      <c r="Q29" s="36">
        <v>1.9350000000000001</v>
      </c>
      <c r="R29" s="36">
        <v>9.7050000000000001</v>
      </c>
    </row>
    <row r="30" spans="6:26">
      <c r="F30" t="s">
        <v>77</v>
      </c>
      <c r="G30" t="s">
        <v>81</v>
      </c>
      <c r="O30" s="36" t="s">
        <v>35</v>
      </c>
      <c r="P30" s="36">
        <v>232</v>
      </c>
      <c r="Q30" s="36">
        <v>2.16</v>
      </c>
      <c r="R30" s="36">
        <v>11.865</v>
      </c>
    </row>
    <row r="31" spans="6:26">
      <c r="F31" t="s">
        <v>78</v>
      </c>
      <c r="K31">
        <v>245926.93333333332</v>
      </c>
      <c r="O31" s="36" t="s">
        <v>36</v>
      </c>
      <c r="P31" s="36">
        <v>283</v>
      </c>
      <c r="Q31" s="36">
        <v>2.415</v>
      </c>
      <c r="R31" s="36">
        <v>14.28</v>
      </c>
    </row>
    <row r="32" spans="6:26">
      <c r="F32" t="s">
        <v>79</v>
      </c>
      <c r="K32">
        <f>K31/POWER(2,10)</f>
        <v>240.16302083333332</v>
      </c>
      <c r="O32" s="36" t="s">
        <v>40</v>
      </c>
      <c r="P32" s="36">
        <v>338</v>
      </c>
      <c r="Q32" s="36">
        <v>2.69</v>
      </c>
      <c r="R32" s="36">
        <v>16.97</v>
      </c>
    </row>
    <row r="33" spans="6:19">
      <c r="F33" t="s">
        <v>94</v>
      </c>
      <c r="G33" t="s">
        <v>98</v>
      </c>
      <c r="K33">
        <f>POWER(2,13)</f>
        <v>8192</v>
      </c>
      <c r="O33" s="36" t="s">
        <v>42</v>
      </c>
      <c r="P33" s="36">
        <v>408</v>
      </c>
      <c r="Q33" s="36">
        <v>3.04</v>
      </c>
      <c r="R33" s="36">
        <v>20.010000000000002</v>
      </c>
    </row>
    <row r="34" spans="6:19">
      <c r="F34" t="s">
        <v>95</v>
      </c>
      <c r="O34" s="36" t="s">
        <v>44</v>
      </c>
      <c r="P34" s="36">
        <v>493</v>
      </c>
      <c r="Q34" s="36">
        <v>3.4649999999999999</v>
      </c>
      <c r="R34" s="36">
        <v>23.475000000000001</v>
      </c>
    </row>
    <row r="35" spans="6:19">
      <c r="F35" t="s">
        <v>96</v>
      </c>
    </row>
    <row r="36" spans="6:19">
      <c r="F36" t="s">
        <v>97</v>
      </c>
    </row>
    <row r="38" spans="6:19">
      <c r="R38" t="s">
        <v>111</v>
      </c>
      <c r="S38" t="s">
        <v>111</v>
      </c>
    </row>
    <row r="39" spans="6:19">
      <c r="O39">
        <v>20</v>
      </c>
      <c r="P39">
        <v>1197.8775750954696</v>
      </c>
      <c r="Q39">
        <v>3.2490095854249512</v>
      </c>
      <c r="R39">
        <v>30</v>
      </c>
      <c r="S39">
        <f>Q39*R39</f>
        <v>97.470287562748538</v>
      </c>
    </row>
    <row r="40" spans="6:19">
      <c r="O40">
        <v>40</v>
      </c>
      <c r="P40">
        <v>19166.041201527536</v>
      </c>
      <c r="Q40">
        <v>6.4980191708499113</v>
      </c>
      <c r="R40">
        <v>30</v>
      </c>
      <c r="S40">
        <f t="shared" ref="S40:S53" si="7">Q40*R40</f>
        <v>194.94057512549733</v>
      </c>
    </row>
    <row r="41" spans="6:19">
      <c r="O41">
        <v>60</v>
      </c>
      <c r="P41">
        <v>306656.65922444104</v>
      </c>
      <c r="Q41">
        <v>12.996038341699846</v>
      </c>
      <c r="R41">
        <v>30</v>
      </c>
      <c r="S41">
        <f t="shared" si="7"/>
        <v>389.88115025099535</v>
      </c>
    </row>
    <row r="42" spans="6:19">
      <c r="O42">
        <v>80</v>
      </c>
      <c r="P42">
        <v>4906506.5475910623</v>
      </c>
      <c r="Q42">
        <v>25.992076683399727</v>
      </c>
      <c r="R42">
        <v>30</v>
      </c>
      <c r="S42">
        <f t="shared" si="7"/>
        <v>779.76230050199183</v>
      </c>
    </row>
    <row r="43" spans="6:19">
      <c r="O43">
        <v>100</v>
      </c>
      <c r="P43">
        <v>78504104.761457115</v>
      </c>
      <c r="Q43">
        <v>51.984153366799546</v>
      </c>
      <c r="R43">
        <v>30</v>
      </c>
      <c r="S43">
        <f t="shared" si="7"/>
        <v>1559.5246010039864</v>
      </c>
    </row>
    <row r="44" spans="6:19">
      <c r="O44">
        <v>120</v>
      </c>
      <c r="P44">
        <v>1256065676.1833155</v>
      </c>
      <c r="Q44">
        <v>103.96830673359925</v>
      </c>
      <c r="R44">
        <v>30</v>
      </c>
      <c r="S44">
        <f t="shared" si="7"/>
        <v>3119.0492020079773</v>
      </c>
    </row>
    <row r="45" spans="6:19">
      <c r="O45">
        <v>140</v>
      </c>
      <c r="P45">
        <v>20097050818.933071</v>
      </c>
      <c r="Q45">
        <v>207.93661346719887</v>
      </c>
      <c r="R45">
        <v>30</v>
      </c>
      <c r="S45">
        <f t="shared" si="7"/>
        <v>6238.0984040159656</v>
      </c>
    </row>
    <row r="46" spans="6:19">
      <c r="O46">
        <v>160</v>
      </c>
      <c r="P46">
        <v>321552813102.92963</v>
      </c>
      <c r="Q46">
        <v>415.87322693439836</v>
      </c>
      <c r="R46">
        <v>30</v>
      </c>
      <c r="S46">
        <f t="shared" si="7"/>
        <v>12476.196808031951</v>
      </c>
    </row>
    <row r="47" spans="6:19">
      <c r="O47">
        <v>180</v>
      </c>
      <c r="P47">
        <v>5144845009646.8818</v>
      </c>
      <c r="Q47">
        <v>831.74645386879808</v>
      </c>
      <c r="R47">
        <v>30</v>
      </c>
      <c r="S47">
        <f t="shared" si="7"/>
        <v>24952.393616063942</v>
      </c>
    </row>
    <row r="48" spans="6:19">
      <c r="O48">
        <v>200</v>
      </c>
      <c r="P48">
        <v>82317520154350.203</v>
      </c>
      <c r="Q48">
        <v>1663.4929077375984</v>
      </c>
      <c r="R48">
        <v>30</v>
      </c>
      <c r="S48">
        <f t="shared" si="7"/>
        <v>49904.78723212795</v>
      </c>
    </row>
    <row r="49" spans="15:19">
      <c r="O49">
        <v>220</v>
      </c>
      <c r="P49">
        <v>1317080322469605</v>
      </c>
      <c r="Q49">
        <v>3326.9858154752037</v>
      </c>
      <c r="R49">
        <v>30</v>
      </c>
      <c r="S49">
        <f t="shared" si="7"/>
        <v>99809.574464256119</v>
      </c>
    </row>
    <row r="50" spans="15:19">
      <c r="O50">
        <v>240</v>
      </c>
      <c r="P50">
        <v>2.1073285159513708E+16</v>
      </c>
      <c r="Q50">
        <v>6653.9716309504165</v>
      </c>
      <c r="R50">
        <v>30</v>
      </c>
      <c r="S50">
        <f t="shared" si="7"/>
        <v>199619.1489285125</v>
      </c>
    </row>
    <row r="51" spans="15:19">
      <c r="O51">
        <v>260</v>
      </c>
      <c r="P51">
        <v>3.3717256255221978E+17</v>
      </c>
      <c r="Q51">
        <v>13307.943261900853</v>
      </c>
      <c r="R51">
        <v>30</v>
      </c>
      <c r="S51">
        <f t="shared" si="7"/>
        <v>399238.29785702558</v>
      </c>
    </row>
    <row r="52" spans="15:19">
      <c r="O52">
        <v>280</v>
      </c>
      <c r="P52">
        <v>5.3947610008355226E+18</v>
      </c>
      <c r="Q52">
        <v>26615.886523801746</v>
      </c>
      <c r="R52">
        <v>30</v>
      </c>
      <c r="S52">
        <f t="shared" si="7"/>
        <v>798476.59571405244</v>
      </c>
    </row>
    <row r="53" spans="15:19">
      <c r="O53">
        <v>300</v>
      </c>
      <c r="P53">
        <v>8.6316176013368492E+19</v>
      </c>
      <c r="Q53">
        <v>53231.773047603587</v>
      </c>
      <c r="R53">
        <v>30</v>
      </c>
      <c r="S53">
        <f t="shared" si="7"/>
        <v>1596953.1914281077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25"/>
  <sheetViews>
    <sheetView workbookViewId="0">
      <selection activeCell="F225" sqref="F1:F225"/>
    </sheetView>
  </sheetViews>
  <sheetFormatPr defaultRowHeight="16.5"/>
  <sheetData>
    <row r="1" spans="1:6">
      <c r="A1">
        <v>1</v>
      </c>
      <c r="B1">
        <v>2</v>
      </c>
      <c r="F1">
        <v>4</v>
      </c>
    </row>
    <row r="2" spans="1:6">
      <c r="A2">
        <v>2</v>
      </c>
      <c r="B2">
        <v>5</v>
      </c>
      <c r="F2">
        <v>10</v>
      </c>
    </row>
    <row r="3" spans="1:6">
      <c r="A3">
        <v>3</v>
      </c>
      <c r="B3">
        <v>12</v>
      </c>
      <c r="F3">
        <v>12</v>
      </c>
    </row>
    <row r="4" spans="1:6">
      <c r="A4">
        <v>4</v>
      </c>
      <c r="B4">
        <v>12</v>
      </c>
      <c r="F4">
        <v>12</v>
      </c>
    </row>
    <row r="5" spans="1:6">
      <c r="A5">
        <v>5</v>
      </c>
      <c r="B5">
        <v>14</v>
      </c>
      <c r="F5">
        <v>14</v>
      </c>
    </row>
    <row r="6" spans="1:6">
      <c r="A6">
        <v>6</v>
      </c>
      <c r="B6">
        <v>14</v>
      </c>
      <c r="F6">
        <v>14</v>
      </c>
    </row>
    <row r="7" spans="1:6">
      <c r="A7">
        <v>7</v>
      </c>
      <c r="B7">
        <v>14</v>
      </c>
      <c r="F7">
        <v>14</v>
      </c>
    </row>
    <row r="8" spans="1:6">
      <c r="A8">
        <v>8</v>
      </c>
      <c r="B8">
        <v>14</v>
      </c>
      <c r="F8">
        <v>14</v>
      </c>
    </row>
    <row r="9" spans="1:6">
      <c r="A9">
        <v>9</v>
      </c>
      <c r="B9">
        <v>14</v>
      </c>
      <c r="F9">
        <v>14</v>
      </c>
    </row>
    <row r="10" spans="1:6">
      <c r="A10">
        <v>10</v>
      </c>
      <c r="B10">
        <v>15</v>
      </c>
      <c r="F10">
        <v>15</v>
      </c>
    </row>
    <row r="11" spans="1:6">
      <c r="A11">
        <v>11</v>
      </c>
      <c r="B11">
        <v>15</v>
      </c>
      <c r="F11">
        <v>15</v>
      </c>
    </row>
    <row r="12" spans="1:6">
      <c r="A12">
        <v>12</v>
      </c>
      <c r="B12">
        <v>15</v>
      </c>
      <c r="F12">
        <v>15</v>
      </c>
    </row>
    <row r="13" spans="1:6">
      <c r="A13">
        <v>13</v>
      </c>
      <c r="B13">
        <v>15</v>
      </c>
      <c r="F13">
        <v>15</v>
      </c>
    </row>
    <row r="14" spans="1:6">
      <c r="A14">
        <v>14</v>
      </c>
      <c r="B14">
        <v>15</v>
      </c>
      <c r="F14">
        <v>15</v>
      </c>
    </row>
    <row r="15" spans="1:6">
      <c r="A15">
        <v>15</v>
      </c>
      <c r="B15">
        <v>15</v>
      </c>
      <c r="F15">
        <v>15</v>
      </c>
    </row>
    <row r="16" spans="1:6">
      <c r="A16">
        <v>16</v>
      </c>
      <c r="B16">
        <v>15</v>
      </c>
      <c r="F16">
        <v>15</v>
      </c>
    </row>
    <row r="17" spans="1:6">
      <c r="A17">
        <v>17</v>
      </c>
      <c r="B17">
        <v>15</v>
      </c>
      <c r="F17">
        <v>15</v>
      </c>
    </row>
    <row r="18" spans="1:6">
      <c r="A18">
        <v>18</v>
      </c>
      <c r="B18">
        <v>15</v>
      </c>
      <c r="F18">
        <v>15</v>
      </c>
    </row>
    <row r="19" spans="1:6">
      <c r="A19">
        <v>19</v>
      </c>
      <c r="B19">
        <v>15</v>
      </c>
      <c r="F19">
        <v>15</v>
      </c>
    </row>
    <row r="20" spans="1:6">
      <c r="A20">
        <v>20</v>
      </c>
      <c r="B20">
        <v>15</v>
      </c>
      <c r="F20">
        <v>15</v>
      </c>
    </row>
    <row r="21" spans="1:6">
      <c r="A21">
        <v>21</v>
      </c>
      <c r="B21">
        <v>15</v>
      </c>
      <c r="F21">
        <v>15</v>
      </c>
    </row>
    <row r="22" spans="1:6">
      <c r="A22">
        <v>22</v>
      </c>
      <c r="B22">
        <v>15</v>
      </c>
      <c r="F22">
        <v>15</v>
      </c>
    </row>
    <row r="23" spans="1:6">
      <c r="A23">
        <v>23</v>
      </c>
      <c r="B23">
        <v>15</v>
      </c>
      <c r="F23">
        <v>15</v>
      </c>
    </row>
    <row r="24" spans="1:6">
      <c r="A24">
        <v>24</v>
      </c>
      <c r="B24">
        <v>15</v>
      </c>
      <c r="F24">
        <v>16</v>
      </c>
    </row>
    <row r="25" spans="1:6">
      <c r="A25">
        <v>25</v>
      </c>
      <c r="B25">
        <v>15</v>
      </c>
      <c r="F25">
        <v>16</v>
      </c>
    </row>
    <row r="26" spans="1:6">
      <c r="A26">
        <v>26</v>
      </c>
      <c r="B26">
        <v>15</v>
      </c>
      <c r="F26">
        <v>16</v>
      </c>
    </row>
    <row r="27" spans="1:6">
      <c r="A27">
        <v>27</v>
      </c>
      <c r="B27">
        <v>16</v>
      </c>
      <c r="F27">
        <v>1</v>
      </c>
    </row>
    <row r="28" spans="1:6">
      <c r="A28">
        <v>28</v>
      </c>
      <c r="B28">
        <v>16</v>
      </c>
      <c r="F28">
        <v>1</v>
      </c>
    </row>
    <row r="29" spans="1:6">
      <c r="A29">
        <v>29</v>
      </c>
      <c r="B29">
        <v>16</v>
      </c>
      <c r="F29">
        <v>1</v>
      </c>
    </row>
    <row r="30" spans="1:6">
      <c r="A30">
        <v>30</v>
      </c>
      <c r="B30">
        <v>16</v>
      </c>
      <c r="F30">
        <v>1</v>
      </c>
    </row>
    <row r="31" spans="1:6">
      <c r="A31">
        <v>31</v>
      </c>
      <c r="B31">
        <v>16</v>
      </c>
      <c r="F31">
        <v>1</v>
      </c>
    </row>
    <row r="32" spans="1:6">
      <c r="A32">
        <v>32</v>
      </c>
      <c r="B32">
        <v>1</v>
      </c>
      <c r="F32">
        <v>1</v>
      </c>
    </row>
    <row r="33" spans="1:6">
      <c r="A33">
        <v>33</v>
      </c>
      <c r="B33">
        <v>1</v>
      </c>
      <c r="F33">
        <v>1</v>
      </c>
    </row>
    <row r="34" spans="1:6">
      <c r="A34">
        <v>34</v>
      </c>
      <c r="B34">
        <v>1</v>
      </c>
      <c r="F34">
        <v>1</v>
      </c>
    </row>
    <row r="35" spans="1:6">
      <c r="A35">
        <v>35</v>
      </c>
      <c r="B35">
        <v>1</v>
      </c>
      <c r="F35">
        <v>1</v>
      </c>
    </row>
    <row r="36" spans="1:6">
      <c r="A36">
        <v>36</v>
      </c>
      <c r="B36">
        <v>1</v>
      </c>
      <c r="F36">
        <v>1</v>
      </c>
    </row>
    <row r="37" spans="1:6">
      <c r="A37">
        <v>37</v>
      </c>
      <c r="B37">
        <v>1</v>
      </c>
      <c r="F37">
        <v>1</v>
      </c>
    </row>
    <row r="38" spans="1:6">
      <c r="A38">
        <v>38</v>
      </c>
      <c r="B38">
        <v>1</v>
      </c>
      <c r="F38">
        <v>1</v>
      </c>
    </row>
    <row r="39" spans="1:6">
      <c r="A39">
        <v>39</v>
      </c>
      <c r="B39">
        <v>1</v>
      </c>
      <c r="F39">
        <v>1</v>
      </c>
    </row>
    <row r="40" spans="1:6">
      <c r="A40">
        <v>40</v>
      </c>
      <c r="B40">
        <v>1</v>
      </c>
      <c r="F40">
        <v>1</v>
      </c>
    </row>
    <row r="41" spans="1:6">
      <c r="A41">
        <v>41</v>
      </c>
      <c r="B41">
        <v>1</v>
      </c>
      <c r="F41">
        <v>1</v>
      </c>
    </row>
    <row r="42" spans="1:6">
      <c r="A42">
        <v>42</v>
      </c>
      <c r="B42">
        <v>1</v>
      </c>
      <c r="F42">
        <v>1</v>
      </c>
    </row>
    <row r="43" spans="1:6">
      <c r="A43">
        <v>43</v>
      </c>
      <c r="B43">
        <v>1</v>
      </c>
      <c r="F43">
        <v>1</v>
      </c>
    </row>
    <row r="44" spans="1:6">
      <c r="A44">
        <v>44</v>
      </c>
      <c r="B44">
        <v>1</v>
      </c>
      <c r="F44">
        <v>1</v>
      </c>
    </row>
    <row r="45" spans="1:6">
      <c r="A45">
        <v>45</v>
      </c>
      <c r="B45">
        <v>1</v>
      </c>
      <c r="F45">
        <v>1</v>
      </c>
    </row>
    <row r="46" spans="1:6">
      <c r="B46">
        <v>2</v>
      </c>
      <c r="F46">
        <v>5</v>
      </c>
    </row>
    <row r="47" spans="1:6">
      <c r="B47">
        <v>10</v>
      </c>
      <c r="F47">
        <v>10</v>
      </c>
    </row>
    <row r="48" spans="1:6">
      <c r="B48">
        <v>12</v>
      </c>
      <c r="F48">
        <v>12</v>
      </c>
    </row>
    <row r="49" spans="2:6">
      <c r="B49">
        <v>12</v>
      </c>
      <c r="F49">
        <v>12</v>
      </c>
    </row>
    <row r="50" spans="2:6">
      <c r="B50">
        <v>14</v>
      </c>
      <c r="F50">
        <v>13</v>
      </c>
    </row>
    <row r="51" spans="2:6">
      <c r="B51">
        <v>14</v>
      </c>
      <c r="F51">
        <v>14</v>
      </c>
    </row>
    <row r="52" spans="2:6">
      <c r="B52">
        <v>14</v>
      </c>
      <c r="F52">
        <v>14</v>
      </c>
    </row>
    <row r="53" spans="2:6">
      <c r="B53">
        <v>14</v>
      </c>
      <c r="F53">
        <v>14</v>
      </c>
    </row>
    <row r="54" spans="2:6">
      <c r="B54">
        <v>14</v>
      </c>
      <c r="F54">
        <v>14</v>
      </c>
    </row>
    <row r="55" spans="2:6">
      <c r="B55">
        <v>15</v>
      </c>
      <c r="F55">
        <v>14</v>
      </c>
    </row>
    <row r="56" spans="2:6">
      <c r="B56">
        <v>15</v>
      </c>
      <c r="F56">
        <v>15</v>
      </c>
    </row>
    <row r="57" spans="2:6">
      <c r="B57">
        <v>15</v>
      </c>
      <c r="F57">
        <v>15</v>
      </c>
    </row>
    <row r="58" spans="2:6">
      <c r="B58">
        <v>15</v>
      </c>
      <c r="F58">
        <v>15</v>
      </c>
    </row>
    <row r="59" spans="2:6">
      <c r="B59">
        <v>15</v>
      </c>
      <c r="F59">
        <v>15</v>
      </c>
    </row>
    <row r="60" spans="2:6">
      <c r="B60">
        <v>15</v>
      </c>
      <c r="F60">
        <v>15</v>
      </c>
    </row>
    <row r="61" spans="2:6">
      <c r="B61">
        <v>15</v>
      </c>
      <c r="F61">
        <v>15</v>
      </c>
    </row>
    <row r="62" spans="2:6">
      <c r="B62">
        <v>15</v>
      </c>
      <c r="F62">
        <v>15</v>
      </c>
    </row>
    <row r="63" spans="2:6">
      <c r="B63">
        <v>15</v>
      </c>
      <c r="F63">
        <v>15</v>
      </c>
    </row>
    <row r="64" spans="2:6">
      <c r="B64">
        <v>15</v>
      </c>
      <c r="F64">
        <v>15</v>
      </c>
    </row>
    <row r="65" spans="2:6">
      <c r="B65">
        <v>15</v>
      </c>
      <c r="F65">
        <v>15</v>
      </c>
    </row>
    <row r="66" spans="2:6">
      <c r="B66">
        <v>15</v>
      </c>
      <c r="F66">
        <v>15</v>
      </c>
    </row>
    <row r="67" spans="2:6">
      <c r="B67">
        <v>15</v>
      </c>
      <c r="F67">
        <v>15</v>
      </c>
    </row>
    <row r="68" spans="2:6">
      <c r="B68">
        <v>15</v>
      </c>
      <c r="F68">
        <v>15</v>
      </c>
    </row>
    <row r="69" spans="2:6">
      <c r="B69">
        <v>15</v>
      </c>
      <c r="F69">
        <v>15</v>
      </c>
    </row>
    <row r="70" spans="2:6">
      <c r="B70">
        <v>15</v>
      </c>
      <c r="F70">
        <v>1</v>
      </c>
    </row>
    <row r="71" spans="2:6">
      <c r="B71">
        <v>16</v>
      </c>
      <c r="F71">
        <v>1</v>
      </c>
    </row>
    <row r="72" spans="2:6">
      <c r="B72">
        <v>16</v>
      </c>
      <c r="F72">
        <v>1</v>
      </c>
    </row>
    <row r="73" spans="2:6">
      <c r="B73">
        <v>16</v>
      </c>
      <c r="F73">
        <v>1</v>
      </c>
    </row>
    <row r="74" spans="2:6">
      <c r="B74">
        <v>16</v>
      </c>
      <c r="F74">
        <v>1</v>
      </c>
    </row>
    <row r="75" spans="2:6">
      <c r="B75">
        <v>16</v>
      </c>
      <c r="F75">
        <v>1</v>
      </c>
    </row>
    <row r="76" spans="2:6">
      <c r="B76">
        <v>16</v>
      </c>
      <c r="F76">
        <v>1</v>
      </c>
    </row>
    <row r="77" spans="2:6">
      <c r="B77">
        <v>1</v>
      </c>
      <c r="F77">
        <v>1</v>
      </c>
    </row>
    <row r="78" spans="2:6">
      <c r="B78">
        <v>1</v>
      </c>
      <c r="F78">
        <v>1</v>
      </c>
    </row>
    <row r="79" spans="2:6">
      <c r="B79">
        <v>1</v>
      </c>
      <c r="F79">
        <v>1</v>
      </c>
    </row>
    <row r="80" spans="2:6">
      <c r="B80">
        <v>1</v>
      </c>
      <c r="F80">
        <v>1</v>
      </c>
    </row>
    <row r="81" spans="2:6">
      <c r="B81">
        <v>1</v>
      </c>
      <c r="F81">
        <v>1</v>
      </c>
    </row>
    <row r="82" spans="2:6">
      <c r="B82">
        <v>1</v>
      </c>
      <c r="F82">
        <v>1</v>
      </c>
    </row>
    <row r="83" spans="2:6">
      <c r="B83">
        <v>1</v>
      </c>
      <c r="F83">
        <v>1</v>
      </c>
    </row>
    <row r="84" spans="2:6">
      <c r="B84">
        <v>1</v>
      </c>
      <c r="F84">
        <v>1</v>
      </c>
    </row>
    <row r="85" spans="2:6">
      <c r="B85">
        <v>1</v>
      </c>
      <c r="F85">
        <v>1</v>
      </c>
    </row>
    <row r="86" spans="2:6">
      <c r="B86">
        <v>1</v>
      </c>
      <c r="F86">
        <v>1</v>
      </c>
    </row>
    <row r="87" spans="2:6">
      <c r="B87">
        <v>1</v>
      </c>
      <c r="F87">
        <v>1</v>
      </c>
    </row>
    <row r="88" spans="2:6">
      <c r="B88">
        <v>1</v>
      </c>
      <c r="F88">
        <v>1</v>
      </c>
    </row>
    <row r="89" spans="2:6">
      <c r="B89">
        <v>1</v>
      </c>
      <c r="F89">
        <v>1</v>
      </c>
    </row>
    <row r="90" spans="2:6">
      <c r="B90">
        <v>1</v>
      </c>
      <c r="F90">
        <v>1</v>
      </c>
    </row>
    <row r="91" spans="2:6">
      <c r="B91">
        <v>3</v>
      </c>
      <c r="F91">
        <v>5</v>
      </c>
    </row>
    <row r="92" spans="2:6">
      <c r="B92">
        <v>10</v>
      </c>
      <c r="F92">
        <v>10</v>
      </c>
    </row>
    <row r="93" spans="2:6">
      <c r="B93">
        <v>12</v>
      </c>
      <c r="F93">
        <v>12</v>
      </c>
    </row>
    <row r="94" spans="2:6">
      <c r="B94">
        <v>12</v>
      </c>
      <c r="F94">
        <v>12</v>
      </c>
    </row>
    <row r="95" spans="2:6">
      <c r="B95">
        <v>14</v>
      </c>
      <c r="F95">
        <v>14</v>
      </c>
    </row>
    <row r="96" spans="2:6">
      <c r="B96">
        <v>14</v>
      </c>
      <c r="F96">
        <v>14</v>
      </c>
    </row>
    <row r="97" spans="2:6">
      <c r="B97">
        <v>14</v>
      </c>
      <c r="F97">
        <v>14</v>
      </c>
    </row>
    <row r="98" spans="2:6">
      <c r="B98">
        <v>14</v>
      </c>
      <c r="F98">
        <v>14</v>
      </c>
    </row>
    <row r="99" spans="2:6">
      <c r="B99">
        <v>14</v>
      </c>
      <c r="F99">
        <v>14</v>
      </c>
    </row>
    <row r="100" spans="2:6">
      <c r="B100">
        <v>14</v>
      </c>
      <c r="F100">
        <v>14</v>
      </c>
    </row>
    <row r="101" spans="2:6">
      <c r="B101">
        <v>14</v>
      </c>
      <c r="F101">
        <v>15</v>
      </c>
    </row>
    <row r="102" spans="2:6">
      <c r="B102">
        <v>15</v>
      </c>
      <c r="F102">
        <v>15</v>
      </c>
    </row>
    <row r="103" spans="2:6">
      <c r="B103">
        <v>15</v>
      </c>
      <c r="F103">
        <v>15</v>
      </c>
    </row>
    <row r="104" spans="2:6">
      <c r="B104">
        <v>15</v>
      </c>
      <c r="F104">
        <v>15</v>
      </c>
    </row>
    <row r="105" spans="2:6">
      <c r="B105">
        <v>15</v>
      </c>
      <c r="F105">
        <v>15</v>
      </c>
    </row>
    <row r="106" spans="2:6">
      <c r="B106">
        <v>15</v>
      </c>
      <c r="F106">
        <v>15</v>
      </c>
    </row>
    <row r="107" spans="2:6">
      <c r="B107">
        <v>15</v>
      </c>
      <c r="F107">
        <v>15</v>
      </c>
    </row>
    <row r="108" spans="2:6">
      <c r="B108">
        <v>15</v>
      </c>
      <c r="F108">
        <v>15</v>
      </c>
    </row>
    <row r="109" spans="2:6">
      <c r="B109">
        <v>15</v>
      </c>
      <c r="F109">
        <v>16</v>
      </c>
    </row>
    <row r="110" spans="2:6">
      <c r="B110">
        <v>15</v>
      </c>
      <c r="F110">
        <v>15</v>
      </c>
    </row>
    <row r="111" spans="2:6">
      <c r="B111">
        <v>15</v>
      </c>
      <c r="F111">
        <v>15</v>
      </c>
    </row>
    <row r="112" spans="2:6">
      <c r="B112">
        <v>15</v>
      </c>
      <c r="F112">
        <v>1</v>
      </c>
    </row>
    <row r="113" spans="2:6">
      <c r="B113">
        <v>15</v>
      </c>
      <c r="F113">
        <v>1</v>
      </c>
    </row>
    <row r="114" spans="2:6">
      <c r="B114">
        <v>16</v>
      </c>
      <c r="F114">
        <v>1</v>
      </c>
    </row>
    <row r="115" spans="2:6">
      <c r="B115">
        <v>16</v>
      </c>
      <c r="F115">
        <v>1</v>
      </c>
    </row>
    <row r="116" spans="2:6">
      <c r="B116">
        <v>16</v>
      </c>
      <c r="F116">
        <v>1</v>
      </c>
    </row>
    <row r="117" spans="2:6">
      <c r="B117">
        <v>16</v>
      </c>
      <c r="F117">
        <v>1</v>
      </c>
    </row>
    <row r="118" spans="2:6">
      <c r="B118">
        <v>16</v>
      </c>
      <c r="F118">
        <v>1</v>
      </c>
    </row>
    <row r="119" spans="2:6">
      <c r="B119">
        <v>16</v>
      </c>
      <c r="F119">
        <v>1</v>
      </c>
    </row>
    <row r="120" spans="2:6">
      <c r="B120">
        <v>16</v>
      </c>
      <c r="F120">
        <v>1</v>
      </c>
    </row>
    <row r="121" spans="2:6">
      <c r="B121">
        <v>1</v>
      </c>
      <c r="F121">
        <v>1</v>
      </c>
    </row>
    <row r="122" spans="2:6">
      <c r="B122">
        <v>1</v>
      </c>
      <c r="F122">
        <v>1</v>
      </c>
    </row>
    <row r="123" spans="2:6">
      <c r="B123">
        <v>1</v>
      </c>
      <c r="F123">
        <v>1</v>
      </c>
    </row>
    <row r="124" spans="2:6">
      <c r="B124">
        <v>1</v>
      </c>
      <c r="F124">
        <v>1</v>
      </c>
    </row>
    <row r="125" spans="2:6">
      <c r="B125">
        <v>1</v>
      </c>
      <c r="F125">
        <v>1</v>
      </c>
    </row>
    <row r="126" spans="2:6">
      <c r="B126">
        <v>1</v>
      </c>
      <c r="F126">
        <v>1</v>
      </c>
    </row>
    <row r="127" spans="2:6">
      <c r="B127">
        <v>1</v>
      </c>
      <c r="F127">
        <v>1</v>
      </c>
    </row>
    <row r="128" spans="2:6">
      <c r="B128">
        <v>1</v>
      </c>
      <c r="F128">
        <v>1</v>
      </c>
    </row>
    <row r="129" spans="2:6">
      <c r="B129">
        <v>1</v>
      </c>
      <c r="F129">
        <v>1</v>
      </c>
    </row>
    <row r="130" spans="2:6">
      <c r="B130">
        <v>1</v>
      </c>
      <c r="F130">
        <v>1</v>
      </c>
    </row>
    <row r="131" spans="2:6">
      <c r="B131">
        <v>1</v>
      </c>
      <c r="F131">
        <v>1</v>
      </c>
    </row>
    <row r="132" spans="2:6">
      <c r="B132">
        <v>1</v>
      </c>
      <c r="F132">
        <v>1</v>
      </c>
    </row>
    <row r="133" spans="2:6">
      <c r="B133">
        <v>1</v>
      </c>
      <c r="F133">
        <v>1</v>
      </c>
    </row>
    <row r="134" spans="2:6">
      <c r="B134">
        <v>1</v>
      </c>
      <c r="F134">
        <v>1</v>
      </c>
    </row>
    <row r="135" spans="2:6">
      <c r="B135">
        <v>1</v>
      </c>
      <c r="F135">
        <v>1</v>
      </c>
    </row>
    <row r="136" spans="2:6">
      <c r="B136">
        <v>4</v>
      </c>
      <c r="F136">
        <v>6</v>
      </c>
    </row>
    <row r="137" spans="2:6">
      <c r="B137">
        <v>9</v>
      </c>
      <c r="F137">
        <v>10</v>
      </c>
    </row>
    <row r="138" spans="2:6">
      <c r="B138">
        <v>12</v>
      </c>
      <c r="F138">
        <v>12</v>
      </c>
    </row>
    <row r="139" spans="2:6">
      <c r="B139">
        <v>12</v>
      </c>
      <c r="F139">
        <v>12</v>
      </c>
    </row>
    <row r="140" spans="2:6">
      <c r="B140">
        <v>14</v>
      </c>
      <c r="F140">
        <v>13</v>
      </c>
    </row>
    <row r="141" spans="2:6">
      <c r="B141">
        <v>14</v>
      </c>
      <c r="F141">
        <v>13</v>
      </c>
    </row>
    <row r="142" spans="2:6">
      <c r="B142">
        <v>14</v>
      </c>
      <c r="F142">
        <v>14</v>
      </c>
    </row>
    <row r="143" spans="2:6">
      <c r="B143">
        <v>14</v>
      </c>
      <c r="F143">
        <v>14</v>
      </c>
    </row>
    <row r="144" spans="2:6">
      <c r="B144">
        <v>14</v>
      </c>
      <c r="F144">
        <v>14</v>
      </c>
    </row>
    <row r="145" spans="2:6">
      <c r="B145">
        <v>14</v>
      </c>
      <c r="F145">
        <v>15</v>
      </c>
    </row>
    <row r="146" spans="2:6">
      <c r="B146">
        <v>15</v>
      </c>
      <c r="F146">
        <v>15</v>
      </c>
    </row>
    <row r="147" spans="2:6">
      <c r="B147">
        <v>15</v>
      </c>
      <c r="F147">
        <v>15</v>
      </c>
    </row>
    <row r="148" spans="2:6">
      <c r="B148">
        <v>15</v>
      </c>
      <c r="F148">
        <v>15</v>
      </c>
    </row>
    <row r="149" spans="2:6">
      <c r="B149">
        <v>15</v>
      </c>
      <c r="F149">
        <v>15</v>
      </c>
    </row>
    <row r="150" spans="2:6">
      <c r="B150">
        <v>15</v>
      </c>
      <c r="F150">
        <v>15</v>
      </c>
    </row>
    <row r="151" spans="2:6">
      <c r="B151">
        <v>15</v>
      </c>
      <c r="F151">
        <v>15</v>
      </c>
    </row>
    <row r="152" spans="2:6">
      <c r="B152">
        <v>15</v>
      </c>
      <c r="F152">
        <v>15</v>
      </c>
    </row>
    <row r="153" spans="2:6">
      <c r="B153">
        <v>15</v>
      </c>
      <c r="F153">
        <v>15</v>
      </c>
    </row>
    <row r="154" spans="2:6">
      <c r="B154">
        <v>15</v>
      </c>
      <c r="F154">
        <v>15</v>
      </c>
    </row>
    <row r="155" spans="2:6">
      <c r="B155">
        <v>15</v>
      </c>
      <c r="F155">
        <v>1</v>
      </c>
    </row>
    <row r="156" spans="2:6">
      <c r="B156">
        <v>15</v>
      </c>
      <c r="F156">
        <v>1</v>
      </c>
    </row>
    <row r="157" spans="2:6">
      <c r="B157">
        <v>15</v>
      </c>
      <c r="F157">
        <v>1</v>
      </c>
    </row>
    <row r="158" spans="2:6">
      <c r="B158">
        <v>15</v>
      </c>
      <c r="F158">
        <v>1</v>
      </c>
    </row>
    <row r="159" spans="2:6">
      <c r="B159">
        <v>16</v>
      </c>
      <c r="F159">
        <v>1</v>
      </c>
    </row>
    <row r="160" spans="2:6">
      <c r="B160">
        <v>16</v>
      </c>
      <c r="F160">
        <v>1</v>
      </c>
    </row>
    <row r="161" spans="2:6">
      <c r="B161">
        <v>16</v>
      </c>
      <c r="F161">
        <v>1</v>
      </c>
    </row>
    <row r="162" spans="2:6">
      <c r="B162">
        <v>16</v>
      </c>
      <c r="F162">
        <v>1</v>
      </c>
    </row>
    <row r="163" spans="2:6">
      <c r="B163">
        <v>16</v>
      </c>
      <c r="F163">
        <v>1</v>
      </c>
    </row>
    <row r="164" spans="2:6">
      <c r="B164">
        <v>1</v>
      </c>
      <c r="F164">
        <v>1</v>
      </c>
    </row>
    <row r="165" spans="2:6">
      <c r="B165">
        <v>1</v>
      </c>
      <c r="F165">
        <v>1</v>
      </c>
    </row>
    <row r="166" spans="2:6">
      <c r="B166">
        <v>1</v>
      </c>
      <c r="F166">
        <v>1</v>
      </c>
    </row>
    <row r="167" spans="2:6">
      <c r="B167">
        <v>1</v>
      </c>
      <c r="F167">
        <v>1</v>
      </c>
    </row>
    <row r="168" spans="2:6">
      <c r="B168">
        <v>1</v>
      </c>
      <c r="F168">
        <v>1</v>
      </c>
    </row>
    <row r="169" spans="2:6">
      <c r="B169">
        <v>1</v>
      </c>
      <c r="F169">
        <v>1</v>
      </c>
    </row>
    <row r="170" spans="2:6">
      <c r="B170">
        <v>1</v>
      </c>
      <c r="F170">
        <v>1</v>
      </c>
    </row>
    <row r="171" spans="2:6">
      <c r="B171">
        <v>1</v>
      </c>
      <c r="F171">
        <v>1</v>
      </c>
    </row>
    <row r="172" spans="2:6">
      <c r="B172">
        <v>1</v>
      </c>
      <c r="F172">
        <v>1</v>
      </c>
    </row>
    <row r="173" spans="2:6">
      <c r="B173">
        <v>1</v>
      </c>
      <c r="F173">
        <v>1</v>
      </c>
    </row>
    <row r="174" spans="2:6">
      <c r="B174">
        <v>1</v>
      </c>
      <c r="F174">
        <v>1</v>
      </c>
    </row>
    <row r="175" spans="2:6">
      <c r="B175">
        <v>1</v>
      </c>
      <c r="F175">
        <v>1</v>
      </c>
    </row>
    <row r="176" spans="2:6">
      <c r="B176">
        <v>1</v>
      </c>
      <c r="F176">
        <v>1</v>
      </c>
    </row>
    <row r="177" spans="2:6">
      <c r="B177">
        <v>1</v>
      </c>
      <c r="F177">
        <v>1</v>
      </c>
    </row>
    <row r="178" spans="2:6">
      <c r="B178">
        <v>1</v>
      </c>
      <c r="F178">
        <v>1</v>
      </c>
    </row>
    <row r="179" spans="2:6">
      <c r="B179">
        <v>1</v>
      </c>
      <c r="F179">
        <v>1</v>
      </c>
    </row>
    <row r="180" spans="2:6">
      <c r="B180">
        <v>1</v>
      </c>
      <c r="F180">
        <v>1</v>
      </c>
    </row>
    <row r="181" spans="2:6">
      <c r="F181">
        <v>6</v>
      </c>
    </row>
    <row r="182" spans="2:6">
      <c r="F182">
        <v>10</v>
      </c>
    </row>
    <row r="183" spans="2:6">
      <c r="F183">
        <v>12</v>
      </c>
    </row>
    <row r="184" spans="2:6">
      <c r="F184">
        <v>13</v>
      </c>
    </row>
    <row r="185" spans="2:6">
      <c r="F185">
        <v>13</v>
      </c>
    </row>
    <row r="186" spans="2:6">
      <c r="F186">
        <v>14</v>
      </c>
    </row>
    <row r="187" spans="2:6">
      <c r="F187">
        <v>13</v>
      </c>
    </row>
    <row r="188" spans="2:6">
      <c r="F188">
        <v>14</v>
      </c>
    </row>
    <row r="189" spans="2:6">
      <c r="F189">
        <v>14</v>
      </c>
    </row>
    <row r="190" spans="2:6">
      <c r="F190">
        <v>15</v>
      </c>
    </row>
    <row r="191" spans="2:6">
      <c r="F191">
        <v>15</v>
      </c>
    </row>
    <row r="192" spans="2:6">
      <c r="F192">
        <v>15</v>
      </c>
    </row>
    <row r="193" spans="6:6">
      <c r="F193">
        <v>15</v>
      </c>
    </row>
    <row r="194" spans="6:6">
      <c r="F194">
        <v>15</v>
      </c>
    </row>
    <row r="195" spans="6:6">
      <c r="F195">
        <v>15</v>
      </c>
    </row>
    <row r="196" spans="6:6">
      <c r="F196">
        <v>1</v>
      </c>
    </row>
    <row r="197" spans="6:6">
      <c r="F197">
        <v>1</v>
      </c>
    </row>
    <row r="198" spans="6:6">
      <c r="F198">
        <v>1</v>
      </c>
    </row>
    <row r="199" spans="6:6">
      <c r="F199">
        <v>1</v>
      </c>
    </row>
    <row r="200" spans="6:6">
      <c r="F200">
        <v>1</v>
      </c>
    </row>
    <row r="201" spans="6:6">
      <c r="F201">
        <v>1</v>
      </c>
    </row>
    <row r="202" spans="6:6">
      <c r="F202">
        <v>1</v>
      </c>
    </row>
    <row r="203" spans="6:6">
      <c r="F203">
        <v>1</v>
      </c>
    </row>
    <row r="204" spans="6:6">
      <c r="F204">
        <v>1</v>
      </c>
    </row>
    <row r="205" spans="6:6">
      <c r="F205">
        <v>1</v>
      </c>
    </row>
    <row r="206" spans="6:6">
      <c r="F206">
        <v>1</v>
      </c>
    </row>
    <row r="207" spans="6:6">
      <c r="F207">
        <v>1</v>
      </c>
    </row>
    <row r="208" spans="6:6">
      <c r="F208">
        <v>1</v>
      </c>
    </row>
    <row r="209" spans="6:6">
      <c r="F209">
        <v>1</v>
      </c>
    </row>
    <row r="210" spans="6:6">
      <c r="F210">
        <v>1</v>
      </c>
    </row>
    <row r="211" spans="6:6">
      <c r="F211">
        <v>1</v>
      </c>
    </row>
    <row r="212" spans="6:6">
      <c r="F212">
        <v>1</v>
      </c>
    </row>
    <row r="213" spans="6:6">
      <c r="F213">
        <v>1</v>
      </c>
    </row>
    <row r="214" spans="6:6">
      <c r="F214">
        <v>1</v>
      </c>
    </row>
    <row r="215" spans="6:6">
      <c r="F215">
        <v>1</v>
      </c>
    </row>
    <row r="216" spans="6:6">
      <c r="F216">
        <v>1</v>
      </c>
    </row>
    <row r="217" spans="6:6">
      <c r="F217">
        <v>1</v>
      </c>
    </row>
    <row r="218" spans="6:6">
      <c r="F218">
        <v>1</v>
      </c>
    </row>
    <row r="219" spans="6:6">
      <c r="F219">
        <v>1</v>
      </c>
    </row>
    <row r="220" spans="6:6">
      <c r="F220">
        <v>1</v>
      </c>
    </row>
    <row r="221" spans="6:6">
      <c r="F221">
        <v>1</v>
      </c>
    </row>
    <row r="222" spans="6:6">
      <c r="F222">
        <v>1</v>
      </c>
    </row>
    <row r="223" spans="6:6">
      <c r="F223">
        <v>1</v>
      </c>
    </row>
    <row r="224" spans="6:6">
      <c r="F224">
        <v>1</v>
      </c>
    </row>
    <row r="225" spans="6:6">
      <c r="F225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ElementResearch연구</vt:lpstr>
      <vt:lpstr>HeroResearch신</vt:lpstr>
      <vt:lpstr>Element별 비중</vt:lpstr>
      <vt:lpstr>Element와Hero능력치비교(업글)</vt:lpstr>
      <vt:lpstr>Research시간별가격계산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2017-02-15T05:24:42Z</dcterms:modified>
</cp:coreProperties>
</file>