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4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I60" i="5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E3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7"/>
  <c r="C8"/>
  <c r="C9"/>
  <c r="C10"/>
  <c r="C11"/>
  <c r="C12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<sst xmlns="http://schemas.openxmlformats.org/spreadsheetml/2006/main" count="1700" uniqueCount="807">
  <si>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</si>
  <si>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</si>
  <si>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</si>
  <si>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</si>
  <si>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</si>
  <si>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</si>
  <si>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</si>
  <si>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</si>
  <si>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</si>
  <si>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</si>
  <si>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</si>
  <si>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</si>
  <si>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</si>
  <si>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</si>
  <si>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</si>
  <si>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</si>
  <si>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</si>
  <si>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</si>
  <si>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</si>
  <si>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</si>
  <si>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</si>
  <si>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</si>
  <si>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</si>
  <si>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</si>
  <si>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</si>
  <si>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</si>
  <si>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</si>
  <si>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</si>
  <si>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</si>
  <si>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</si>
  <si>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</si>
  <si>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</si>
  <si>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</si>
  <si>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</si>
  <si>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</si>
  <si>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</si>
  <si>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</si>
  <si>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</si>
  <si>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</si>
  <si>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</si>
  <si>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</si>
  <si>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</si>
  <si>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</si>
  <si>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</si>
  <si>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</si>
  <si>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</si>
  <si>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</si>
  <si>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</si>
  <si>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</si>
  <si>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</si>
  <si>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</si>
  <si>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</si>
  <si>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</si>
  <si>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</si>
  <si>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</si>
  <si>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</si>
  <si>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</si>
  <si>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</si>
  <si>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</si>
  <si>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</si>
  <si>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</si>
  <si>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</si>
  <si>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</si>
  <si>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</si>
  <si>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</si>
  <si>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</si>
  <si>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</si>
  <si>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</si>
  <si>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</si>
  <si>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</si>
  <si>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</si>
  <si>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</si>
  <si>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</si>
  <si>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</si>
  <si>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</si>
  <si>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</si>
  <si>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</si>
  <si>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</si>
  <si>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</si>
  <si>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</si>
  <si>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</si>
  <si>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</si>
  <si>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</si>
  <si>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</si>
  <si>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</si>
  <si>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</si>
  <si>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</si>
  <si>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</si>
  <si>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</si>
  <si>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</si>
  <si>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</si>
  <si>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</si>
  <si>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</si>
  <si>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</si>
  <si>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</si>
  <si>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</si>
  <si>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</si>
  <si>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</si>
  <si>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</si>
  <si>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</si>
  <si>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</si>
  <si>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</si>
  <si>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</si>
  <si>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</si>
  <si>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</si>
  <si>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</si>
  <si>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</si>
  <si>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</si>
  <si>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</si>
  <si>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</si>
  <si>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</si>
  <si>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</si>
  <si>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</si>
  <si>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</si>
  <si>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</si>
  <si>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</si>
  <si>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</si>
  <si>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</si>
  <si>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</si>
  <si>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</si>
  <si>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</si>
  <si>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</si>
  <si>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</si>
  <si>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</si>
  <si>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</si>
  <si>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</si>
  <si>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</si>
  <si>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</si>
  <si>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</si>
  <si>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</si>
  <si>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</si>
  <si>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</si>
  <si>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</si>
  <si>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</si>
  <si>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</si>
  <si>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</si>
  <si>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</si>
  <si>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</si>
  <si>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</si>
  <si>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</si>
  <si>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</si>
  <si>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</si>
  <si>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</si>
  <si>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</si>
  <si>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</si>
  <si>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</si>
  <si>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</si>
  <si>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</si>
  <si>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</si>
  <si>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</si>
  <si>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</si>
  <si>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</si>
  <si>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</si>
  <si>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</si>
  <si>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</si>
  <si>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</si>
  <si>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</si>
  <si>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</si>
  <si>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</si>
  <si>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</si>
  <si>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</si>
  <si>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</si>
  <si>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</si>
  <si>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</si>
  <si>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</si>
  <si>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</si>
  <si>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</si>
  <si>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</si>
  <si>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</si>
  <si>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</si>
  <si>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</si>
  <si>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</si>
  <si>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</si>
  <si>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</si>
  <si>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</si>
  <si>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</si>
  <si>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</si>
  <si>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</si>
  <si>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</si>
  <si>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</si>
  <si>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</si>
  <si>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</si>
  <si>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</si>
  <si>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</si>
  <si>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</si>
  <si>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</si>
  <si>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</si>
  <si>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</si>
  <si>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</si>
  <si>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</si>
  <si>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</si>
  <si>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</si>
  <si>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</si>
  <si>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</si>
  <si>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</si>
  <si>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</si>
  <si>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</si>
  <si>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</si>
  <si>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</si>
  <si>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</si>
  <si>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</si>
  <si>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</si>
  <si>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</si>
  <si>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</si>
  <si>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</si>
  <si>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</si>
  <si>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</si>
  <si>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</si>
  <si>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</si>
  <si>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</si>
  <si>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</si>
  <si>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</si>
  <si>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</si>
  <si>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</si>
  <si>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</si>
  <si>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</si>
  <si>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</si>
  <si>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</si>
  <si>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</si>
  <si>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</si>
  <si>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</si>
  <si>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</si>
  <si>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</si>
  <si>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</si>
  <si>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</si>
  <si>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</si>
  <si>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</si>
  <si>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</si>
  <si>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</si>
  <si>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</si>
  <si>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</si>
  <si>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</si>
  <si>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</si>
  <si>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</si>
  <si>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</si>
  <si>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</si>
  <si>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</si>
  <si>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</si>
  <si>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</si>
  <si>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</si>
  <si>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</si>
  <si>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</si>
  <si>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</si>
  <si>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</si>
  <si>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</si>
  <si>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</si>
  <si>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</si>
  <si>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</si>
  <si>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</si>
  <si>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</si>
  <si>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</si>
  <si>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</si>
  <si>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</si>
  <si>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</si>
  <si>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</si>
  <si>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</si>
  <si>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</si>
  <si>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</si>
  <si>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</si>
  <si>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</si>
  <si>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</si>
  <si>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</si>
  <si>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</si>
  <si>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</si>
  <si>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</si>
  <si>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</si>
  <si>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</si>
  <si>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</si>
  <si>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</si>
  <si>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</si>
  <si>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</si>
  <si>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</si>
  <si>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</si>
  <si>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</si>
  <si>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</si>
  <si>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</si>
  <si>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</si>
  <si>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</si>
  <si>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</si>
  <si>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</si>
  <si>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</si>
  <si>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</si>
  <si>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</si>
  <si>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</si>
  <si>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</si>
  <si>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</si>
  <si>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</si>
  <si>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</si>
  <si>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</si>
  <si>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</si>
  <si>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</si>
  <si>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</si>
  <si>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</si>
  <si>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</si>
  <si>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</si>
  <si>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</si>
  <si>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</si>
  <si>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</si>
  <si>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</si>
  <si>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</si>
  <si>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</si>
  <si>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</si>
  <si>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</si>
  <si>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</si>
  <si>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</si>
  <si>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</si>
  <si>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</si>
  <si>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</si>
  <si>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</si>
  <si>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</si>
  <si>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</si>
  <si>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</si>
  <si>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</si>
  <si>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</si>
  <si>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</si>
  <si>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</si>
  <si>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</si>
  <si>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</si>
  <si>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</si>
  <si>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</si>
  <si>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</si>
  <si>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</si>
  <si>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</si>
  <si>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</si>
  <si>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</si>
  <si>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</si>
  <si>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</si>
  <si>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</si>
  <si>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</si>
  <si>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</si>
  <si>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</si>
  <si>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</si>
  <si>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</si>
  <si>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</si>
  <si>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</si>
  <si>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</si>
  <si>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</si>
  <si>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</si>
  <si>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</si>
  <si>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</si>
  <si>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</si>
  <si>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</si>
  <si>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</si>
  <si>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</si>
  <si>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</si>
  <si>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</si>
  <si>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</si>
  <si>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</si>
  <si>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</si>
  <si>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</si>
  <si>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</si>
  <si>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</si>
  <si>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</si>
  <si>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</si>
  <si>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</si>
  <si>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</si>
  <si>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</si>
  <si>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</si>
  <si>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</si>
  <si>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</si>
  <si>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</si>
  <si>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</si>
  <si>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</si>
  <si>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</si>
  <si>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</si>
  <si>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</si>
  <si>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</si>
  <si>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</si>
  <si>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</si>
  <si>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</si>
  <si>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</si>
  <si>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</si>
  <si>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</si>
  <si>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</si>
  <si>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</si>
  <si>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</si>
  <si>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</si>
  <si>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</si>
  <si>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</si>
  <si>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</si>
  <si>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</si>
  <si>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</si>
  <si>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</si>
  <si>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</si>
  <si>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</si>
  <si>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</si>
  <si>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</si>
  <si>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</si>
  <si>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</si>
  <si>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</si>
  <si>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</si>
  <si>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</si>
  <si>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</si>
  <si>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</si>
  <si>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</si>
  <si>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0</t>
    <phoneticPr fontId="1" type="noConversion"/>
  </si>
  <si>
    <t>20</t>
    <phoneticPr fontId="1" type="noConversion"/>
  </si>
  <si>
    <t>플로어수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</si>
  <si>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</si>
  <si>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</si>
  <si>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</si>
  <si>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</si>
  <si>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</si>
  <si>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</si>
  <si>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</si>
  <si>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</si>
  <si>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</si>
  <si>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</si>
  <si>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</si>
  <si>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</si>
  <si>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</si>
  <si>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</si>
  <si>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</si>
  <si>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</si>
  <si>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</si>
  <si>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</si>
  <si>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</si>
  <si>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</si>
  <si>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</si>
  <si>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</si>
  <si>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</si>
  <si>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</si>
  <si>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</si>
  <si>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</si>
  <si>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E01</t>
    <phoneticPr fontId="1" type="noConversion"/>
  </si>
  <si>
    <t>Weapon</t>
    <phoneticPr fontId="1" type="noConversion"/>
  </si>
  <si>
    <t>fireball</t>
    <phoneticPr fontId="1" type="noConversion"/>
  </si>
  <si>
    <t>완드</t>
    <phoneticPr fontId="1" type="noConversion"/>
  </si>
  <si>
    <t>iceblock</t>
    <phoneticPr fontId="1" type="noConversion"/>
  </si>
  <si>
    <t>Staff</t>
    <phoneticPr fontId="1" type="noConversion"/>
  </si>
  <si>
    <t>Ring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</si>
  <si>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</si>
  <si>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</si>
  <si>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</si>
  <si>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</si>
  <si>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</si>
  <si>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</si>
  <si>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</si>
  <si>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</si>
  <si>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</si>
  <si>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</si>
  <si>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</si>
  <si>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</si>
  <si>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</si>
  <si>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</si>
  <si>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</si>
  <si>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</si>
  <si>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그라디우스</t>
    <phoneticPr fontId="1" type="noConversion"/>
  </si>
  <si>
    <t>false</t>
    <phoneticPr fontId="1" type="noConversion"/>
  </si>
  <si>
    <t>Ring</t>
    <phoneticPr fontId="1" type="noConversion"/>
  </si>
  <si>
    <t>시미터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</si>
  <si>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</si>
  <si>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</si>
  <si>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</si>
  <si>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</si>
  <si>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</si>
  <si>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</si>
  <si>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</si>
  <si>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</si>
  <si>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</si>
  <si>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</si>
  <si>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</si>
  <si>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</si>
  <si>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</si>
  <si>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</si>
  <si>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</si>
  <si>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</si>
  <si>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</si>
  <si>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</si>
  <si>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</si>
  <si>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</si>
  <si>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</si>
  <si>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</si>
  <si>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</si>
  <si>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</si>
  <si>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</si>
  <si>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</si>
  <si>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</si>
  <si>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</si>
  <si>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</si>
  <si>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</si>
  <si>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</si>
  <si>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</si>
  <si>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</si>
  <si>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</si>
  <si>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</si>
  <si>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</si>
  <si>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</si>
  <si>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</si>
  <si>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</si>
  <si>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</si>
  <si>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</si>
  <si>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</si>
  <si>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</si>
  <si>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</si>
  <si>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</si>
  <si>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</si>
  <si>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</si>
  <si>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</si>
  <si>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</si>
  <si>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</si>
  <si>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</si>
  <si>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</si>
  <si>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</si>
  <si>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</si>
  <si>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</si>
  <si>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</si>
  <si>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</si>
  <si>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</si>
  <si>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</si>
  <si>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</si>
  <si>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</si>
  <si>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</si>
  <si>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</si>
  <si>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</si>
  <si>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</si>
  <si>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</si>
  <si>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</si>
  <si>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</si>
  <si>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</si>
  <si>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</si>
  <si>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</si>
  <si>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</si>
  <si>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</si>
  <si>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</si>
  <si>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</si>
  <si>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</si>
  <si>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</si>
  <si>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</si>
  <si>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</si>
  <si>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</si>
  <si>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</si>
  <si>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</si>
  <si>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</si>
  <si>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</si>
  <si>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</si>
  <si>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</si>
  <si>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</si>
  <si>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</si>
  <si>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</si>
  <si>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</si>
  <si>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</si>
  <si>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</si>
  <si>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</si>
  <si>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</si>
  <si>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</si>
  <si>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</si>
  <si>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</si>
  <si>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</si>
  <si>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</si>
  <si>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</si>
  <si>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몬스터셋</t>
    <phoneticPr fontId="1" type="noConversion"/>
  </si>
  <si>
    <t>50</t>
    <phoneticPr fontId="1" type="noConversion"/>
  </si>
  <si>
    <t>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</si>
  <si>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</si>
  <si>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</si>
  <si>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</si>
  <si>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</si>
  <si>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</si>
  <si>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</si>
  <si>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</si>
  <si>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</si>
  <si>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</si>
  <si>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</si>
  <si>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</si>
  <si>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</si>
  <si>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600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</si>
  <si>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</si>
  <si>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</si>
  <si>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</si>
  <si>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</si>
  <si>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</si>
  <si>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</si>
  <si>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</si>
  <si>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</si>
  <si>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</si>
  <si>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</si>
  <si>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</si>
  <si>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</si>
  <si>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</si>
  <si>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</si>
  <si>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</si>
  <si>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</si>
  <si>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</si>
  <si>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</si>
  <si>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</si>
  <si>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</si>
  <si>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</si>
  <si>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</si>
  <si>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</si>
  <si>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</si>
  <si>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</si>
  <si>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</si>
  <si>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</si>
  <si>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</si>
  <si>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</si>
  <si>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</si>
  <si>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</si>
  <si>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</si>
  <si>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</si>
  <si>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</si>
  <si>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</si>
  <si>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</si>
  <si>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</si>
  <si>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</si>
  <si>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</si>
  <si>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</si>
  <si>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</si>
  <si>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</si>
  <si>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</si>
  <si>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</si>
  <si>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</si>
  <si>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</si>
  <si>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</si>
  <si>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</si>
  <si>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</si>
  <si>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</si>
  <si>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</si>
  <si>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</si>
  <si>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</si>
  <si>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</si>
  <si>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</si>
  <si>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</si>
  <si>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</si>
  <si>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</si>
  <si>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</si>
  <si>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</si>
  <si>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</si>
  <si>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</si>
  <si>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</si>
  <si>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</si>
  <si>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</si>
  <si>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</si>
  <si>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</si>
  <si>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</si>
  <si>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</si>
  <si>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</si>
  <si>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</si>
  <si>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</si>
  <si>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</si>
  <si>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</si>
  <si>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</si>
  <si>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</si>
  <si>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</si>
  <si>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</si>
  <si>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</si>
  <si>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</si>
  <si>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</si>
  <si>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</si>
  <si>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</si>
  <si>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</si>
  <si>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</si>
  <si>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</si>
  <si>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</si>
  <si>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</si>
  <si>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</si>
  <si>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</si>
  <si>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</si>
  <si>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</si>
  <si>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</si>
  <si>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</si>
  <si>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</si>
  <si>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</si>
  <si>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</si>
  <si>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</si>
  <si>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</si>
  <si>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</si>
  <si>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</si>
  <si>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</si>
  <si>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</si>
  <si>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</si>
  <si>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</si>
  <si>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</si>
  <si>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</si>
  <si>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</si>
  <si>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</si>
  <si>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</si>
  <si>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</si>
  <si>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</si>
  <si>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</si>
  <si>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28800</t>
    <phoneticPr fontId="1" type="noConversion"/>
  </si>
  <si>
    <t>false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</si>
  <si>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</si>
  <si>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</si>
  <si>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</si>
  <si>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더미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</si>
  <si>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</si>
  <si>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</si>
  <si>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</si>
  <si>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</si>
  <si>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소드</t>
    <phoneticPr fontId="1" type="noConversion"/>
  </si>
  <si>
    <t>로드</t>
    <phoneticPr fontId="1" type="noConversion"/>
  </si>
  <si>
    <t>파이어링</t>
    <phoneticPr fontId="1" type="noConversion"/>
  </si>
  <si>
    <t>프리즈링</t>
    <phoneticPr fontId="1" type="noConversion"/>
  </si>
  <si>
    <t>ES00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</si>
  <si>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</si>
  <si>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</si>
  <si>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</si>
  <si>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</si>
  <si>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</si>
  <si>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</si>
  <si>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</si>
  <si>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</si>
  <si>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</si>
  <si>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</si>
  <si>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</si>
  <si>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</si>
  <si>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</si>
  <si>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</si>
  <si>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</si>
  <si>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</si>
  <si>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</si>
  <si>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</si>
  <si>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</si>
  <si>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</si>
  <si>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</si>
  <si>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</si>
  <si>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</si>
  <si>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</si>
  <si>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</si>
  <si>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</si>
  <si>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</si>
  <si>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</si>
  <si>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일반인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</si>
  <si>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</si>
  <si>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</si>
  <si>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</si>
  <si>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</si>
  <si>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</si>
  <si>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</si>
  <si>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</si>
  <si>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</si>
  <si>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</si>
  <si>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</si>
  <si>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</si>
  <si>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</si>
  <si>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</si>
  <si>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</si>
  <si>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</si>
  <si>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</si>
  <si>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</si>
  <si>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</si>
  <si>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</si>
  <si>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</si>
  <si>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</si>
  <si>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</si>
  <si>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</si>
  <si>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</si>
  <si>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</si>
  <si>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</si>
  <si>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</si>
  <si>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</si>
  <si>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</si>
  <si>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</si>
  <si>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</si>
  <si>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</si>
  <si>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</si>
  <si>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</si>
  <si>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</si>
  <si>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</si>
  <si>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</si>
  <si>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</si>
  <si>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</si>
  <si>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</si>
  <si>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</si>
  <si>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</si>
  <si>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</si>
  <si>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</si>
  <si>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</si>
  <si>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</si>
  <si>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</si>
  <si>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</si>
  <si>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</si>
  <si>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</si>
  <si>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</si>
  <si>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</si>
  <si>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</si>
  <si>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</si>
  <si>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</si>
  <si>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</si>
  <si>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</si>
  <si>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</si>
  <si>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</si>
  <si>
    <t>global</t>
    <phoneticPr fontId="1" type="noConversion"/>
  </si>
  <si>
    <t>InitExpCoef</t>
  </si>
  <si>
    <t>플레임소드</t>
    <phoneticPr fontId="1" type="noConversion"/>
  </si>
  <si>
    <t>마스터스탭</t>
    <phoneticPr fontId="1" type="noConversion"/>
  </si>
  <si>
    <t>썬더링</t>
    <phoneticPr fontId="1" type="noConversion"/>
  </si>
  <si>
    <t>엘레멘탈링</t>
    <phoneticPr fontId="1" type="noConversion"/>
  </si>
  <si>
    <t>더블소드</t>
    <phoneticPr fontId="1" type="noConversion"/>
  </si>
  <si>
    <t>우박완드</t>
    <phoneticPr fontId="1" type="noConversion"/>
  </si>
  <si>
    <t>어태커링</t>
    <phoneticPr fontId="1" type="noConversion"/>
  </si>
  <si>
    <t>스톤링</t>
    <phoneticPr fontId="1" type="noConversion"/>
  </si>
  <si>
    <t>500</t>
  </si>
  <si>
    <t>샐래맨더</t>
    <phoneticPr fontId="1" type="noConversion"/>
  </si>
  <si>
    <t>클로버링</t>
    <phoneticPr fontId="1" type="noConversion"/>
  </si>
  <si>
    <t>피묻은발톱</t>
    <phoneticPr fontId="1" type="noConversion"/>
  </si>
  <si>
    <t>Icon_14</t>
    <phoneticPr fontId="1" type="noConversion"/>
  </si>
  <si>
    <t>Icon_15</t>
    <phoneticPr fontId="1" type="noConversion"/>
  </si>
  <si>
    <t>Icon_16</t>
    <phoneticPr fontId="1" type="noConversion"/>
  </si>
  <si>
    <t>E17</t>
  </si>
  <si>
    <t>E18</t>
  </si>
  <si>
    <t>E19</t>
  </si>
  <si>
    <t>E20</t>
  </si>
  <si>
    <t>hero</t>
    <phoneticPr fontId="1" type="noConversion"/>
  </si>
  <si>
    <t>rock</t>
    <phoneticPr fontId="1" type="noConversion"/>
  </si>
  <si>
    <t>fireball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</si>
</sst>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59999389629810485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0" fontId="6" fillId="5" borderId="15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6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4" borderId="15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7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5" xfId="0" applyNumberFormat="1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10" borderId="15" xfId="0" applyNumberFormat="1" applyFont="1" applyFill="1" applyBorder="1" applyAlignment="1">
      <alignment vertical="center"/>
    </xf>
    <xf numFmtId="0" fontId="0" fillId="4" borderId="15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5" xfId="0" applyNumberFormat="1" applyFont="1" applyFill="1" applyBorder="1">
      <alignment vertical="center"/>
    </xf>
    <xf numFmtId="0" fontId="3" fillId="5" borderId="15" xfId="0" applyNumberFormat="1" applyFont="1" applyFill="1" applyBorder="1">
      <alignment vertical="center"/>
    </xf>
    <xf numFmtId="0" fontId="3" fillId="5" borderId="18" xfId="0" applyNumberFormat="1" applyFont="1" applyFill="1" applyBorder="1">
      <alignment vertical="center"/>
    </xf>
    <xf numFmtId="49" fontId="14" fillId="12" borderId="0" xfId="0" applyNumberFormat="1" applyFont="1" applyFill="1">
      <alignment vertical="center"/>
    </xf>
    <xf numFmtId="49" fontId="13" fillId="13" borderId="1" xfId="0" applyNumberFormat="1" applyFont="1" applyFill="1" applyBorder="1">
      <alignment vertical="center"/>
    </xf>
    <xf numFmtId="0" fontId="13" fillId="12" borderId="0" xfId="0" applyNumberFormat="1" applyFont="1" applyFill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18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5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5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  <xf numFmtId="0" fontId="14" fillId="12" borderId="0" xfId="0" applyNumberFormat="1" applyFont="1" applyFill="1" applyBorder="1">
      <alignment vertical="center"/>
    </xf>
    <xf numFmtId="0" fontId="15" fillId="12" borderId="0" xfId="0" applyNumberFormat="1" applyFont="1" applyFill="1">
      <alignment vertical="center"/>
    </xf>
    <xf numFmtId="49" fontId="15" fillId="12" borderId="0" xfId="0" applyNumberFormat="1" applyFont="1" applyFill="1">
      <alignment vertical="center"/>
    </xf>
    <xf numFmtId="0" fontId="10" fillId="0" borderId="15" xfId="0" applyNumberFormat="1" applyFont="1" applyFill="1" applyBorder="1">
      <alignment vertical="center"/>
    </xf>
  </cellXfs>
  <cellStyles count="1">
    <cellStyle name="표준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3" dataDxfId="101" headerRowBorderDxfId="102" connectionId="34">
  <autoFilter ref="A1:P12"/>
  <tableColumns count="16">
    <tableColumn id="1" uniqueName="id" name="아이디" dataDxfId="100">
      <xmlColumnPr mapId="111" xpath="/Maps/Map/@id" xmlDataType="string"/>
    </tableColumn>
    <tableColumn id="2" uniqueName="requireclearmap" name="요구맵" dataDxfId="99">
      <xmlColumnPr mapId="111" xpath="/Maps/Map/@requireclearmap" xmlDataType="string"/>
    </tableColumn>
    <tableColumn id="3" uniqueName="name" name="맵이름" dataDxfId="98">
      <calculatedColumnFormula>CONCATENATE(맵데이터!$E2, "층돌파")</calculatedColumnFormula>
      <xmlColumnPr mapId="111" xpath="/Maps/Map/@name" xmlDataType="string"/>
    </tableColumn>
    <tableColumn id="4" uniqueName="limittime" name="제한시간" dataDxfId="97">
      <xmlColumnPr mapId="111" xpath="/Maps/Map/@limittime" xmlDataType="string"/>
    </tableColumn>
    <tableColumn id="5" uniqueName="maxfloor" name="플로어수" dataDxfId="96">
      <xmlColumnPr mapId="111" xpath="/Maps/Map/@maxfloor" xmlDataType="string"/>
    </tableColumn>
    <tableColumn id="6" uniqueName="rewardlevel" name="드랍레벨" dataDxfId="95">
      <xmlColumnPr mapId="111" xpath="/Maps/Map/MapReward/@rewardlevel" xmlDataType="integer"/>
    </tableColumn>
    <tableColumn id="7" uniqueName="prevrewardlevel" name="꽝드랍레벨" dataDxfId="94">
      <xmlColumnPr mapId="111" xpath="/Maps/Map/MapReward/@prevrewardlevel" xmlDataType="string"/>
    </tableColumn>
    <tableColumn id="8" uniqueName="itemcount" name="보상상자갯수" dataDxfId="93">
      <xmlColumnPr mapId="111" xpath="/Maps/Map/MapReward/@itemcount" xmlDataType="string"/>
    </tableColumn>
    <tableColumn id="9" uniqueName="levelperfloor" name="플로어당레벨" dataDxfId="92">
      <xmlColumnPr mapId="111" xpath="/Maps/Map/MapMonster/@levelperfloor" xmlDataType="integer"/>
    </tableColumn>
    <tableColumn id="10" uniqueName="monsterperstage" name="플로어당몬스터" dataDxfId="91">
      <xmlColumnPr mapId="111" xpath="/Maps/Map/MapMonster/@monsterperstage" xmlDataType="string"/>
    </tableColumn>
    <tableColumn id="11" uniqueName="monsterhp" name="기본몬스터HP" dataDxfId="90">
      <xmlColumnPr mapId="111" xpath="/Maps/Map/MapMonster/@monsterhp" xmlDataType="integer"/>
    </tableColumn>
    <tableColumn id="12" uniqueName="bosshp" name="보스몬스터HP" dataDxfId="89">
      <xmlColumnPr mapId="111" xpath="/Maps/Map/MapMonster/@bosshp" xmlDataType="string"/>
    </tableColumn>
    <tableColumn id="13" uniqueName="fastbosshp" name="압축보스HP" dataDxfId="88">
      <xmlColumnPr mapId="111" xpath="/Maps/Map/MapMonster/@fastbosshp" xmlDataType="integer"/>
    </tableColumn>
    <tableColumn id="14" uniqueName="chestpermonster" name="몬스터당상자" dataDxfId="87">
      <xmlColumnPr mapId="111" xpath="/Maps/Map/MapMonster/@chestpermonster" xmlDataType="string"/>
    </tableColumn>
    <tableColumn id="15" uniqueName="chestperboss" name="보스몬스터당상자" dataDxfId="86">
      <xmlColumnPr mapId="111" xpath="/Maps/Map/MapMonster/@chestperboss" xmlDataType="string"/>
    </tableColumn>
    <tableColumn id="16" uniqueName="bossterm" name="보스몬스터주기" dataDxfId="85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84" dataDxfId="82" headerRowBorderDxfId="83" tableBorderDxfId="81" connectionId="4">
  <autoFilter ref="A1:O35"/>
  <sortState ref="A2:O35">
    <sortCondition ref="A1:A35"/>
  </sortState>
  <tableColumns count="15">
    <tableColumn id="1" uniqueName="id" name="id" dataDxfId="80">
      <xmlColumnPr mapId="96" xpath="/Consumables/Consumable/@id" xmlDataType="string"/>
    </tableColumn>
    <tableColumn id="2" uniqueName="name" name="name" dataDxfId="79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78">
      <xmlColumnPr mapId="96" xpath="/Consumables/Consumable/@order" xmlDataType="integer"/>
    </tableColumn>
    <tableColumn id="5" uniqueName="icon" name="icon" dataDxfId="77">
      <xmlColumnPr mapId="96" xpath="/Consumables/Consumable/NestedIcon/@icon" xmlDataType="string"/>
    </tableColumn>
    <tableColumn id="6" uniqueName="subicon" name="subicon" dataDxfId="76">
      <xmlColumnPr mapId="96" xpath="/Consumables/Consumable/NestedIcon/@subicon" xmlDataType="string"/>
    </tableColumn>
    <tableColumn id="7" uniqueName="icontext" name="icontext" dataDxfId="75">
      <xmlColumnPr mapId="96" xpath="/Consumables/Consumable/NestedIcon/@icontext" xmlDataType="string"/>
    </tableColumn>
    <tableColumn id="8" uniqueName="type" name="type" dataDxfId="74">
      <xmlColumnPr mapId="96" xpath="/Consumables/Consumable/Usage/@type" xmlDataType="integer"/>
    </tableColumn>
    <tableColumn id="9" uniqueName="value" name="value" dataDxfId="73">
      <xmlColumnPr mapId="96" xpath="/Consumables/Consumable/Usage/@value" xmlDataType="integer"/>
    </tableColumn>
    <tableColumn id="10" uniqueName="strvalue" name="strvalue" dataDxfId="72">
      <xmlColumnPr mapId="96" xpath="/Consumables/Consumable/Usage/@strvalue" xmlDataType="integer"/>
    </tableColumn>
    <tableColumn id="11" uniqueName="cooltime" name="cooltime" dataDxfId="71">
      <xmlColumnPr mapId="96" xpath="/Consumables/Consumable/Usage/@cooltime" xmlDataType="string"/>
    </tableColumn>
    <tableColumn id="12" uniqueName="stackperchest" name="stackperchest" dataDxfId="70">
      <xmlColumnPr mapId="96" xpath="/Consumables/Consumable/DropInfo/@stackperchest" xmlDataType="string"/>
    </tableColumn>
    <tableColumn id="13" uniqueName="droplevel" name="droplevel" dataDxfId="69">
      <xmlColumnPr mapId="96" xpath="/Consumables/Consumable/DropInfo/@droplevel" xmlDataType="integer"/>
    </tableColumn>
    <tableColumn id="14" uniqueName="absrate" name="absrate" dataDxfId="68">
      <xmlColumnPr mapId="96" xpath="/Consumables/Consumable/DropInfo/@absrate" xmlDataType="integer"/>
    </tableColumn>
    <tableColumn id="15" uniqueName="density" name="density" dataDxfId="67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66" dataDxfId="64" headerRowBorderDxfId="65" tableBorderDxfId="63" connectionId="40">
  <autoFilter ref="A1:R99"/>
  <tableColumns count="18">
    <tableColumn id="1" uniqueName="id" name="id" dataDxfId="62">
      <xmlColumnPr mapId="109" xpath="/Researches/Research/@id" xmlDataType="string"/>
    </tableColumn>
    <tableColumn id="2" uniqueName="requireid" name="requireid" dataDxfId="61">
      <xmlColumnPr mapId="109" xpath="/Researches/Research/@requireid" xmlDataType="string"/>
    </tableColumn>
    <tableColumn id="3" uniqueName="showlevel" name="showlevel" dataDxfId="60">
      <xmlColumnPr mapId="109" xpath="/Researches/Research/@showlevel" xmlDataType="integer"/>
    </tableColumn>
    <tableColumn id="4" uniqueName="requirelevel" name="requirelevel" dataDxfId="59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58">
      <calculatedColumnFormula>CONCATENATE("x",Research!$Q2)</calculatedColumnFormula>
      <xmlColumnPr mapId="109" xpath="/Researches/Research/Info/@icontext" xmlDataType="string"/>
    </tableColumn>
    <tableColumn id="7" uniqueName="subicon" name="subicon" dataDxfId="57">
      <xmlColumnPr mapId="109" xpath="/Researches/Research/Info/@subicon" xmlDataType="string"/>
    </tableColumn>
    <tableColumn id="8" uniqueName="name" name="name" dataDxfId="56">
      <xmlColumnPr mapId="109" xpath="/Researches/Research/Info/@name" xmlDataType="string"/>
    </tableColumn>
    <tableColumn id="9" uniqueName="description" name="descrption" dataDxfId="55">
      <xmlColumnPr mapId="109" xpath="/Researches/Research/Info/@description" xmlDataType="string"/>
    </tableColumn>
    <tableColumn id="10" uniqueName="level" name="level(계수결정레벨)" dataDxfId="54">
      <xmlColumnPr mapId="109" xpath="/Researches/Research/Price/@level" xmlDataType="integer"/>
    </tableColumn>
    <tableColumn id="11" uniqueName="baselevel" name="baselevel" dataDxfId="53">
      <xmlColumnPr mapId="109" xpath="/Researches/Research/Price/@baselevel" xmlDataType="integer"/>
    </tableColumn>
    <tableColumn id="12" uniqueName="baseprice" name="baseprice" dataDxfId="52">
      <xmlColumnPr mapId="109" xpath="/Researches/Research/Price/@baseprice" xmlDataType="integer"/>
    </tableColumn>
    <tableColumn id="13" uniqueName="rate" name="POTPercent" dataDxfId="51">
      <xmlColumnPr mapId="109" xpath="/Researches/Research/PriceOverTime/@rate" xmlDataType="integer"/>
    </tableColumn>
    <tableColumn id="14" uniqueName="basetime" name="baseTime" dataDxfId="50">
      <xmlColumnPr mapId="109" xpath="/Researches/Research/PriceOverTime/@basetime" xmlDataType="integer"/>
    </tableColumn>
    <tableColumn id="15" uniqueName="target" name="target" dataDxfId="49">
      <xmlColumnPr mapId="109" xpath="/Researches/Research/Bonus/@target" xmlDataType="string"/>
    </tableColumn>
    <tableColumn id="16" uniqueName="attribute" name="attribute" dataDxfId="48">
      <xmlColumnPr mapId="109" xpath="/Researches/Research/Bonus/@attribute" xmlDataType="string"/>
    </tableColumn>
    <tableColumn id="17" uniqueName="value" name="value" dataDxfId="47">
      <xmlColumnPr mapId="109" xpath="/Researches/Research/Bonus/@value" xmlDataType="integer"/>
    </tableColumn>
    <tableColumn id="18" uniqueName="stringvalue" name="stringvalue" dataDxfId="46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45" connectionId="36">
  <autoFilter ref="N1:P13">
    <filterColumn colId="1"/>
  </autoFilter>
  <tableColumns count="3">
    <tableColumn id="1" uniqueName="fromlevel" name="fromlevel" totalsRowFunction="custom" totalsRowDxfId="44">
      <totalsRowFormula>O13+1</totalsRowFormula>
      <xmlColumnPr mapId="22" xpath="/Prices/Price/@fromlevel" xmlDataType="integer"/>
    </tableColumn>
    <tableColumn id="3" uniqueName="tolevel" name="tolevel" totalsRowLabel="9999" dataDxfId="43" totalsRowDxfId="42">
      <calculatedColumnFormula>H2-1</calculatedColumnFormula>
      <xmlColumnPr mapId="22" xpath="/Prices/Price/@tolevel" xmlDataType="integer"/>
    </tableColumn>
    <tableColumn id="2" uniqueName="base" name="totalbase" totalsRowLabel="99999999" totalsRowDxfId="41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0" headerRowBorderDxfId="39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38">
      <xmlColumnPr mapId="87" xpath="/Elementals/Elemental/@basedmgdensity" xmlDataType="integer"/>
    </tableColumn>
    <tableColumn id="6" uniqueName="basedamage" name="basedamage" dataDxfId="37">
      <xmlColumnPr mapId="87" xpath="/Elementals/Elemental/@basedamage" xmlDataType="integer"/>
    </tableColumn>
    <tableColumn id="7" uniqueName="baseprice" name="baseprice" dataDxfId="36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22" tableType="xml" totalsRowShown="0" headerRowDxfId="35" dataDxfId="34" connectionId="17">
  <autoFilter ref="A1:M22"/>
  <tableColumns count="13">
    <tableColumn id="1" uniqueName="id" name="장비아이디" dataDxfId="33">
      <xmlColumnPr mapId="66" xpath="/Equipments/Equipment/@id" xmlDataType="string"/>
    </tableColumn>
    <tableColumn id="2" uniqueName="icon" name="아이콘" dataDxfId="32">
      <xmlColumnPr mapId="66" xpath="/Equipments/Equipment/@icon" xmlDataType="string"/>
    </tableColumn>
    <tableColumn id="3" uniqueName="name" name="아이템이름" dataDxfId="31">
      <xmlColumnPr mapId="66" xpath="/Equipments/Equipment/@name" xmlDataType="string"/>
    </tableColumn>
    <tableColumn id="4" uniqueName="belong" name="귀속여부" dataDxfId="30">
      <xmlColumnPr mapId="66" xpath="/Equipments/Equipment/@belong" xmlDataType="string"/>
    </tableColumn>
    <tableColumn id="5" uniqueName="dropstart" name="시작등장레벨" dataDxfId="29">
      <xmlColumnPr mapId="66" xpath="/Equipments/Equipment/@dropstart" xmlDataType="integer"/>
    </tableColumn>
    <tableColumn id="6" uniqueName="dropend" name="종료등장레벨" dataDxfId="28">
      <xmlColumnPr mapId="66" xpath="/Equipments/Equipment/@dropend" xmlDataType="string"/>
    </tableColumn>
    <tableColumn id="7" uniqueName="grade" name="기본등급" dataDxfId="27">
      <xmlColumnPr mapId="66" xpath="/Equipments/Equipment/@grade" xmlDataType="integer"/>
    </tableColumn>
    <tableColumn id="8" uniqueName="type" name="부위" dataDxfId="26">
      <xmlColumnPr mapId="66" xpath="/Equipments/Equipment/@type" xmlDataType="string"/>
    </tableColumn>
    <tableColumn id="9" uniqueName="skill" name="고정스킬" dataDxfId="25">
      <xmlColumnPr mapId="66" xpath="/Equipments/Equipment/@skill" xmlDataType="string"/>
    </tableColumn>
    <tableColumn id="10" uniqueName="target1" name="대상1" dataDxfId="24">
      <xmlColumnPr mapId="66" xpath="/Equipments/Equipment/Stats/@target1" xmlDataType="integer"/>
    </tableColumn>
    <tableColumn id="11" uniqueName="target2" name="대상2" dataDxfId="23">
      <xmlColumnPr mapId="66" xpath="/Equipments/Equipment/Stats/@target2" xmlDataType="integer"/>
    </tableColumn>
    <tableColumn id="12" uniqueName="target3" name="대상3" dataDxfId="22">
      <xmlColumnPr mapId="66" xpath="/Equipments/Equipment/Stats/@target3" xmlDataType="integer"/>
    </tableColumn>
    <tableColumn id="13" uniqueName="target4" name="대상4" dataDxfId="21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표11" displayName="표11" ref="A1:Q47" tableType="xml" totalsRowShown="0" headerRowDxfId="20" dataDxfId="19" connectionId="28">
  <autoFilter ref="A1:Q47"/>
  <tableColumns count="17">
    <tableColumn id="1" uniqueName="id" name="아이디" dataDxfId="18">
      <xmlColumnPr mapId="69" xpath="/EquipmentSkills/Skill/@id" xmlDataType="string"/>
    </tableColumn>
    <tableColumn id="2" uniqueName="name" name="스킬이름" dataDxfId="17">
      <xmlColumnPr mapId="69" xpath="/EquipmentSkills/Skill/@name" xmlDataType="string"/>
    </tableColumn>
    <tableColumn id="3" uniqueName="belong" name="귀속여부" dataDxfId="16">
      <xmlColumnPr mapId="69" xpath="/EquipmentSkills/Skill/@belong" xmlDataType="boolean"/>
    </tableColumn>
    <tableColumn id="4" uniqueName="dropstart" name="시작드랍레벨" dataDxfId="15">
      <xmlColumnPr mapId="69" xpath="/EquipmentSkills/Skill/@dropstart" xmlDataType="integer"/>
    </tableColumn>
    <tableColumn id="5" uniqueName="dropend" name="종료드랍레벨" dataDxfId="14">
      <xmlColumnPr mapId="69" xpath="/EquipmentSkills/Skill/@dropend" xmlDataType="integer"/>
    </tableColumn>
    <tableColumn id="6" uniqueName="target" name="대상1" dataDxfId="13">
      <xmlColumnPr mapId="69" xpath="/EquipmentSkills/Skill/Bonus1/@target" xmlDataType="string"/>
    </tableColumn>
    <tableColumn id="7" uniqueName="attribute" name="속성1" dataDxfId="12">
      <xmlColumnPr mapId="69" xpath="/EquipmentSkills/Skill/Bonus1/@attribute" xmlDataType="string"/>
    </tableColumn>
    <tableColumn id="8" uniqueName="value" name="Value1" dataDxfId="11">
      <xmlColumnPr mapId="69" xpath="/EquipmentSkills/Skill/Bonus1/@value" xmlDataType="integer"/>
    </tableColumn>
    <tableColumn id="9" uniqueName="target" name="대상2" dataDxfId="10">
      <xmlColumnPr mapId="69" xpath="/EquipmentSkills/Skill/Bonus2/@target" xmlDataType="string"/>
    </tableColumn>
    <tableColumn id="10" uniqueName="attribute" name="속성2" dataDxfId="9">
      <xmlColumnPr mapId="69" xpath="/EquipmentSkills/Skill/Bonus2/@attribute" xmlDataType="string"/>
    </tableColumn>
    <tableColumn id="11" uniqueName="value" name="Value2" dataDxfId="8">
      <xmlColumnPr mapId="69" xpath="/EquipmentSkills/Skill/Bonus2/@value" xmlDataType="integer"/>
    </tableColumn>
    <tableColumn id="12" uniqueName="target" name="대상3" dataDxfId="7">
      <xmlColumnPr mapId="69" xpath="/EquipmentSkills/Skill/Bonus3/@target" xmlDataType="string"/>
    </tableColumn>
    <tableColumn id="13" uniqueName="attribute" name="속성3" dataDxfId="6">
      <xmlColumnPr mapId="69" xpath="/EquipmentSkills/Skill/Bonus3/@attribute" xmlDataType="string"/>
    </tableColumn>
    <tableColumn id="14" uniqueName="value" name="Value3" dataDxfId="5">
      <xmlColumnPr mapId="69" xpath="/EquipmentSkills/Skill/Bonus3/@value" xmlDataType="integer"/>
    </tableColumn>
    <tableColumn id="15" uniqueName="target" name="대상4" dataDxfId="4">
      <xmlColumnPr mapId="69" xpath="/EquipmentSkills/Skill/Bonus4/@target" xmlDataType="string"/>
    </tableColumn>
    <tableColumn id="16" uniqueName="attribute" name="속성4" dataDxfId="3">
      <xmlColumnPr mapId="69" xpath="/EquipmentSkills/Skill/Bonus4/@attribute" xmlDataType="string"/>
    </tableColumn>
    <tableColumn id="17" uniqueName="value" name="Value4" dataDxfId="2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1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0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H9" sqref="H9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70" t="s">
        <v>135</v>
      </c>
      <c r="B1" s="70" t="s">
        <v>530</v>
      </c>
      <c r="C1" s="70" t="s">
        <v>529</v>
      </c>
      <c r="D1" s="70" t="s">
        <v>532</v>
      </c>
      <c r="E1" s="70" t="s">
        <v>397</v>
      </c>
      <c r="F1" s="70" t="s">
        <v>394</v>
      </c>
      <c r="G1" s="70" t="s">
        <v>780</v>
      </c>
      <c r="H1" s="70" t="s">
        <v>533</v>
      </c>
      <c r="I1" s="70" t="s">
        <v>531</v>
      </c>
      <c r="J1" s="70" t="s">
        <v>534</v>
      </c>
      <c r="K1" s="70" t="s">
        <v>536</v>
      </c>
      <c r="L1" s="70" t="s">
        <v>537</v>
      </c>
      <c r="M1" s="70" t="s">
        <v>778</v>
      </c>
      <c r="N1" s="70" t="s">
        <v>535</v>
      </c>
      <c r="O1" s="70" t="s">
        <v>538</v>
      </c>
      <c r="P1" s="122" t="s">
        <v>559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74" t="s">
        <v>550</v>
      </c>
      <c r="B2" s="74"/>
      <c r="C2" s="74" t="s">
        <v>567</v>
      </c>
      <c r="D2" s="74" t="s">
        <v>680</v>
      </c>
      <c r="E2" s="74" t="s">
        <v>563</v>
      </c>
      <c r="F2" s="75">
        <v>50</v>
      </c>
      <c r="G2" s="74" t="s">
        <v>553</v>
      </c>
      <c r="H2" s="74">
        <v>1</v>
      </c>
      <c r="I2" s="75">
        <v>1</v>
      </c>
      <c r="J2" s="74">
        <v>1</v>
      </c>
      <c r="K2" s="75">
        <v>1000</v>
      </c>
      <c r="L2" s="74" t="s">
        <v>779</v>
      </c>
      <c r="M2" s="75">
        <v>29175</v>
      </c>
      <c r="N2" s="74">
        <v>1</v>
      </c>
      <c r="O2" s="74" t="s">
        <v>358</v>
      </c>
      <c r="P2" s="17">
        <v>1</v>
      </c>
    </row>
    <row r="3" spans="1:24">
      <c r="A3" s="79" t="s">
        <v>525</v>
      </c>
      <c r="B3" s="79"/>
      <c r="C3" s="79" t="str">
        <f>CONCATENATE(맵데이터!$E3, "층돌파")</f>
        <v>10층돌파</v>
      </c>
      <c r="D3" s="79" t="s">
        <v>680</v>
      </c>
      <c r="E3" s="79">
        <v>10</v>
      </c>
      <c r="F3" s="80">
        <v>10</v>
      </c>
      <c r="G3" s="79" t="s">
        <v>552</v>
      </c>
      <c r="H3" s="79">
        <v>1</v>
      </c>
      <c r="I3" s="80">
        <v>1</v>
      </c>
      <c r="J3" s="79">
        <v>1</v>
      </c>
      <c r="K3" s="80">
        <v>1000</v>
      </c>
      <c r="L3" s="79" t="s">
        <v>581</v>
      </c>
      <c r="M3" s="80">
        <v>29175</v>
      </c>
      <c r="N3" s="79">
        <v>1</v>
      </c>
      <c r="O3" s="79" t="s">
        <v>358</v>
      </c>
      <c r="P3" s="18">
        <v>10</v>
      </c>
      <c r="S3" s="11" t="s">
        <v>545</v>
      </c>
    </row>
    <row r="4" spans="1:24">
      <c r="A4" s="74" t="s">
        <v>526</v>
      </c>
      <c r="B4" s="74" t="s">
        <v>525</v>
      </c>
      <c r="C4" s="74" t="str">
        <f>CONCATENATE(맵데이터!$E4, "층돌파")</f>
        <v>20층돌파</v>
      </c>
      <c r="D4" s="74" t="s">
        <v>680</v>
      </c>
      <c r="E4" s="74">
        <v>20</v>
      </c>
      <c r="F4" s="75">
        <v>20</v>
      </c>
      <c r="G4" s="74" t="s">
        <v>552</v>
      </c>
      <c r="H4" s="74">
        <v>1</v>
      </c>
      <c r="I4" s="75">
        <v>1</v>
      </c>
      <c r="J4" s="74">
        <v>1</v>
      </c>
      <c r="K4" s="75">
        <v>1000</v>
      </c>
      <c r="L4" s="74" t="s">
        <v>581</v>
      </c>
      <c r="M4" s="75">
        <v>29175</v>
      </c>
      <c r="N4" s="74">
        <v>1</v>
      </c>
      <c r="O4" s="74" t="s">
        <v>358</v>
      </c>
      <c r="P4" s="17">
        <v>10</v>
      </c>
      <c r="S4" s="11" t="s">
        <v>546</v>
      </c>
    </row>
    <row r="5" spans="1:24">
      <c r="A5" s="79" t="s">
        <v>527</v>
      </c>
      <c r="B5" s="79" t="s">
        <v>526</v>
      </c>
      <c r="C5" s="79" t="str">
        <f>CONCATENATE(맵데이터!$E5, "층돌파")</f>
        <v>30층돌파</v>
      </c>
      <c r="D5" s="79" t="s">
        <v>680</v>
      </c>
      <c r="E5" s="79">
        <v>30</v>
      </c>
      <c r="F5" s="80">
        <v>30</v>
      </c>
      <c r="G5" s="79" t="s">
        <v>552</v>
      </c>
      <c r="H5" s="79">
        <v>1</v>
      </c>
      <c r="I5" s="80">
        <v>1</v>
      </c>
      <c r="J5" s="79">
        <v>1</v>
      </c>
      <c r="K5" s="80">
        <v>1000</v>
      </c>
      <c r="L5" s="79" t="s">
        <v>581</v>
      </c>
      <c r="M5" s="80">
        <v>29175</v>
      </c>
      <c r="N5" s="79">
        <v>1</v>
      </c>
      <c r="O5" s="79" t="s">
        <v>358</v>
      </c>
      <c r="P5" s="18">
        <v>10</v>
      </c>
      <c r="S5" s="11" t="s">
        <v>547</v>
      </c>
    </row>
    <row r="6" spans="1:24">
      <c r="A6" s="74" t="s">
        <v>528</v>
      </c>
      <c r="B6" s="74" t="s">
        <v>527</v>
      </c>
      <c r="C6" s="74" t="str">
        <f>CONCATENATE(맵데이터!$E6, "층돌파")</f>
        <v>40층돌파</v>
      </c>
      <c r="D6" s="74" t="s">
        <v>680</v>
      </c>
      <c r="E6" s="74">
        <v>40</v>
      </c>
      <c r="F6" s="75">
        <v>40</v>
      </c>
      <c r="G6" s="74" t="s">
        <v>552</v>
      </c>
      <c r="H6" s="74">
        <v>1</v>
      </c>
      <c r="I6" s="75">
        <v>1</v>
      </c>
      <c r="J6" s="74">
        <v>1</v>
      </c>
      <c r="K6" s="75">
        <v>1000</v>
      </c>
      <c r="L6" s="74" t="s">
        <v>581</v>
      </c>
      <c r="M6" s="75">
        <v>29175</v>
      </c>
      <c r="N6" s="74">
        <v>1</v>
      </c>
      <c r="O6" s="74" t="s">
        <v>777</v>
      </c>
      <c r="P6" s="17">
        <v>10</v>
      </c>
      <c r="S6" s="11" t="s">
        <v>548</v>
      </c>
    </row>
    <row r="7" spans="1:24">
      <c r="A7" s="79" t="s">
        <v>539</v>
      </c>
      <c r="B7" s="79"/>
      <c r="C7" s="79" t="str">
        <f>CONCATENATE(맵데이터!$E7, "층돌파")</f>
        <v>100층돌파</v>
      </c>
      <c r="D7" s="79" t="s">
        <v>680</v>
      </c>
      <c r="E7" s="79" t="s">
        <v>560</v>
      </c>
      <c r="F7" s="80">
        <v>100</v>
      </c>
      <c r="G7" s="79" t="s">
        <v>552</v>
      </c>
      <c r="H7" s="79">
        <v>1</v>
      </c>
      <c r="I7" s="80">
        <v>1</v>
      </c>
      <c r="J7" s="79">
        <v>1</v>
      </c>
      <c r="K7" s="80">
        <v>1000</v>
      </c>
      <c r="L7" s="79" t="s">
        <v>581</v>
      </c>
      <c r="M7" s="80">
        <v>29175</v>
      </c>
      <c r="N7" s="79">
        <v>1</v>
      </c>
      <c r="O7" s="79" t="s">
        <v>777</v>
      </c>
      <c r="P7" s="18">
        <v>10</v>
      </c>
      <c r="S7" s="11" t="s">
        <v>549</v>
      </c>
    </row>
    <row r="8" spans="1:24">
      <c r="A8" s="74" t="s">
        <v>540</v>
      </c>
      <c r="B8" s="74" t="s">
        <v>539</v>
      </c>
      <c r="C8" s="74" t="str">
        <f>CONCATENATE(맵데이터!$E8, "층돌파")</f>
        <v>200층돌파</v>
      </c>
      <c r="D8" s="74" t="s">
        <v>680</v>
      </c>
      <c r="E8" s="74" t="s">
        <v>561</v>
      </c>
      <c r="F8" s="75">
        <v>200</v>
      </c>
      <c r="G8" s="74" t="s">
        <v>560</v>
      </c>
      <c r="H8" s="74">
        <v>1</v>
      </c>
      <c r="I8" s="75">
        <v>1</v>
      </c>
      <c r="J8" s="74">
        <v>1</v>
      </c>
      <c r="K8" s="75">
        <v>1000</v>
      </c>
      <c r="L8" s="74" t="s">
        <v>581</v>
      </c>
      <c r="M8" s="75">
        <v>29175</v>
      </c>
      <c r="N8" s="74">
        <v>1</v>
      </c>
      <c r="O8" s="74" t="s">
        <v>777</v>
      </c>
      <c r="P8" s="17">
        <v>10</v>
      </c>
      <c r="S8" s="11" t="s">
        <v>551</v>
      </c>
    </row>
    <row r="9" spans="1:24">
      <c r="A9" s="79" t="s">
        <v>541</v>
      </c>
      <c r="B9" s="79" t="s">
        <v>540</v>
      </c>
      <c r="C9" s="79" t="str">
        <f>CONCATENATE(맵데이터!$E9, "층돌파")</f>
        <v>300층돌파</v>
      </c>
      <c r="D9" s="79" t="s">
        <v>680</v>
      </c>
      <c r="E9" s="79" t="s">
        <v>562</v>
      </c>
      <c r="F9" s="80">
        <v>300</v>
      </c>
      <c r="G9" s="79" t="s">
        <v>561</v>
      </c>
      <c r="H9" s="79">
        <v>1</v>
      </c>
      <c r="I9" s="80">
        <v>1</v>
      </c>
      <c r="J9" s="79">
        <v>1</v>
      </c>
      <c r="K9" s="80">
        <v>1000</v>
      </c>
      <c r="L9" s="79" t="s">
        <v>581</v>
      </c>
      <c r="M9" s="80">
        <v>29175</v>
      </c>
      <c r="N9" s="79">
        <v>1</v>
      </c>
      <c r="O9" s="79" t="s">
        <v>777</v>
      </c>
      <c r="P9" s="18">
        <v>10</v>
      </c>
    </row>
    <row r="10" spans="1:24">
      <c r="A10" s="74" t="s">
        <v>542</v>
      </c>
      <c r="B10" s="74" t="s">
        <v>541</v>
      </c>
      <c r="C10" s="74" t="str">
        <f>CONCATENATE(맵데이터!$E10, "층돌파")</f>
        <v>400층돌파</v>
      </c>
      <c r="D10" s="74" t="s">
        <v>680</v>
      </c>
      <c r="E10" s="74" t="s">
        <v>564</v>
      </c>
      <c r="F10" s="75">
        <v>400</v>
      </c>
      <c r="G10" s="74" t="s">
        <v>562</v>
      </c>
      <c r="H10" s="74">
        <v>1</v>
      </c>
      <c r="I10" s="75">
        <v>1</v>
      </c>
      <c r="J10" s="74">
        <v>1</v>
      </c>
      <c r="K10" s="75">
        <v>1000</v>
      </c>
      <c r="L10" s="74" t="s">
        <v>581</v>
      </c>
      <c r="M10" s="75">
        <v>29175</v>
      </c>
      <c r="N10" s="74">
        <v>1</v>
      </c>
      <c r="O10" s="74" t="s">
        <v>777</v>
      </c>
      <c r="P10" s="17">
        <v>10</v>
      </c>
    </row>
    <row r="11" spans="1:24">
      <c r="A11" s="79" t="s">
        <v>543</v>
      </c>
      <c r="B11" s="79" t="s">
        <v>542</v>
      </c>
      <c r="C11" s="79" t="str">
        <f>CONCATENATE(맵데이터!$E11, "층돌파")</f>
        <v>500층돌파</v>
      </c>
      <c r="D11" s="79" t="s">
        <v>680</v>
      </c>
      <c r="E11" s="79" t="s">
        <v>565</v>
      </c>
      <c r="F11" s="80">
        <v>500</v>
      </c>
      <c r="G11" s="79" t="s">
        <v>564</v>
      </c>
      <c r="H11" s="79">
        <v>1</v>
      </c>
      <c r="I11" s="80">
        <v>1</v>
      </c>
      <c r="J11" s="79">
        <v>1</v>
      </c>
      <c r="K11" s="80">
        <v>1000</v>
      </c>
      <c r="L11" s="79" t="s">
        <v>581</v>
      </c>
      <c r="M11" s="80">
        <v>29175</v>
      </c>
      <c r="N11" s="79">
        <v>1</v>
      </c>
      <c r="O11" s="79" t="s">
        <v>777</v>
      </c>
      <c r="P11" s="18">
        <v>10</v>
      </c>
    </row>
    <row r="12" spans="1:24">
      <c r="A12" s="83" t="s">
        <v>544</v>
      </c>
      <c r="B12" s="83" t="s">
        <v>543</v>
      </c>
      <c r="C12" s="83" t="str">
        <f>CONCATENATE(맵데이터!$E12, "층돌파")</f>
        <v>600층돌파</v>
      </c>
      <c r="D12" s="83" t="s">
        <v>680</v>
      </c>
      <c r="E12" s="83" t="s">
        <v>566</v>
      </c>
      <c r="F12" s="84">
        <v>600</v>
      </c>
      <c r="G12" s="83" t="s">
        <v>565</v>
      </c>
      <c r="H12" s="83">
        <v>1</v>
      </c>
      <c r="I12" s="84">
        <v>1</v>
      </c>
      <c r="J12" s="83">
        <v>1</v>
      </c>
      <c r="K12" s="84">
        <v>1000</v>
      </c>
      <c r="L12" s="83" t="s">
        <v>581</v>
      </c>
      <c r="M12" s="84">
        <v>29175</v>
      </c>
      <c r="N12" s="83">
        <v>1</v>
      </c>
      <c r="O12" s="83" t="s">
        <v>777</v>
      </c>
      <c r="P12" s="127">
        <v>10</v>
      </c>
    </row>
    <row r="13" spans="1:24">
      <c r="E13" s="11"/>
      <c r="F13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J3" sqref="J3:J11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99" t="s">
        <v>12</v>
      </c>
      <c r="B1" s="99" t="s">
        <v>573</v>
      </c>
      <c r="C1" s="99" t="s">
        <v>699</v>
      </c>
      <c r="D1" s="107" t="s">
        <v>698</v>
      </c>
      <c r="E1" s="99" t="s">
        <v>670</v>
      </c>
      <c r="F1" s="99" t="s">
        <v>33</v>
      </c>
      <c r="G1" s="99" t="s">
        <v>671</v>
      </c>
      <c r="H1" s="99" t="s">
        <v>700</v>
      </c>
      <c r="I1" s="99" t="s">
        <v>3</v>
      </c>
      <c r="J1" s="99" t="s">
        <v>701</v>
      </c>
      <c r="K1" s="99" t="s">
        <v>702</v>
      </c>
      <c r="L1" s="99" t="s">
        <v>703</v>
      </c>
      <c r="M1" s="99" t="s">
        <v>704</v>
      </c>
      <c r="N1" s="99" t="s">
        <v>705</v>
      </c>
      <c r="O1" s="102" t="s">
        <v>706</v>
      </c>
    </row>
    <row r="2" spans="1:17" ht="17.25" thickTop="1">
      <c r="A2" s="88" t="s">
        <v>46</v>
      </c>
      <c r="B2" s="88" t="s">
        <v>295</v>
      </c>
      <c r="C2" s="88" t="s">
        <v>347</v>
      </c>
      <c r="D2" s="108">
        <v>111</v>
      </c>
      <c r="E2" s="88" t="s">
        <v>27</v>
      </c>
      <c r="F2" s="88"/>
      <c r="G2" s="88"/>
      <c r="H2" s="105" t="s">
        <v>204</v>
      </c>
      <c r="I2" s="105" t="s">
        <v>214</v>
      </c>
      <c r="J2" s="105"/>
      <c r="K2" s="88" t="s">
        <v>401</v>
      </c>
      <c r="L2" s="88" t="s">
        <v>358</v>
      </c>
      <c r="M2" s="105" t="s">
        <v>217</v>
      </c>
      <c r="N2" s="105"/>
      <c r="O2" s="103" t="s">
        <v>216</v>
      </c>
    </row>
    <row r="3" spans="1:17">
      <c r="A3" s="88" t="s">
        <v>47</v>
      </c>
      <c r="B3" s="88" t="s">
        <v>324</v>
      </c>
      <c r="C3" s="100" t="s">
        <v>348</v>
      </c>
      <c r="D3" s="108">
        <v>121</v>
      </c>
      <c r="E3" s="88" t="s">
        <v>93</v>
      </c>
      <c r="F3" s="88"/>
      <c r="G3" s="88"/>
      <c r="H3" s="105" t="s">
        <v>205</v>
      </c>
      <c r="I3" s="105">
        <v>1</v>
      </c>
      <c r="J3" s="105" t="s">
        <v>5</v>
      </c>
      <c r="K3" s="88">
        <v>14.999999999999998</v>
      </c>
      <c r="L3" s="88" t="s">
        <v>398</v>
      </c>
      <c r="M3" s="76">
        <v>5</v>
      </c>
      <c r="N3" s="105"/>
      <c r="O3" s="103" t="s">
        <v>220</v>
      </c>
      <c r="P3" s="38"/>
      <c r="Q3" s="38"/>
    </row>
    <row r="4" spans="1:17">
      <c r="A4" s="88" t="s">
        <v>48</v>
      </c>
      <c r="B4" s="88" t="s">
        <v>221</v>
      </c>
      <c r="C4" s="100" t="s">
        <v>349</v>
      </c>
      <c r="D4" s="108">
        <v>131</v>
      </c>
      <c r="E4" s="88" t="s">
        <v>222</v>
      </c>
      <c r="F4" s="88"/>
      <c r="G4" s="88"/>
      <c r="H4" s="105" t="s">
        <v>205</v>
      </c>
      <c r="I4" s="105">
        <v>1</v>
      </c>
      <c r="J4" s="105" t="s">
        <v>20</v>
      </c>
      <c r="K4" s="88" t="s">
        <v>401</v>
      </c>
      <c r="L4" s="88" t="s">
        <v>399</v>
      </c>
      <c r="M4" s="76">
        <v>15</v>
      </c>
      <c r="N4" s="105"/>
      <c r="O4" s="103" t="s">
        <v>215</v>
      </c>
    </row>
    <row r="5" spans="1:17">
      <c r="A5" s="88" t="s">
        <v>49</v>
      </c>
      <c r="B5" s="88" t="s">
        <v>223</v>
      </c>
      <c r="C5" s="100" t="s">
        <v>350</v>
      </c>
      <c r="D5" s="108">
        <v>141</v>
      </c>
      <c r="E5" s="88" t="s">
        <v>224</v>
      </c>
      <c r="F5" s="88"/>
      <c r="G5" s="88"/>
      <c r="H5" s="105" t="s">
        <v>205</v>
      </c>
      <c r="I5" s="105">
        <v>1</v>
      </c>
      <c r="J5" s="105" t="s">
        <v>8</v>
      </c>
      <c r="K5" s="88" t="s">
        <v>402</v>
      </c>
      <c r="L5" s="88" t="s">
        <v>400</v>
      </c>
      <c r="M5" s="76">
        <v>30</v>
      </c>
      <c r="N5" s="105"/>
      <c r="O5" s="103" t="s">
        <v>215</v>
      </c>
    </row>
    <row r="6" spans="1:17">
      <c r="A6" s="88" t="s">
        <v>50</v>
      </c>
      <c r="B6" s="88" t="s">
        <v>225</v>
      </c>
      <c r="C6" s="100" t="s">
        <v>351</v>
      </c>
      <c r="D6" s="108">
        <v>151</v>
      </c>
      <c r="E6" s="88" t="s">
        <v>226</v>
      </c>
      <c r="F6" s="88"/>
      <c r="G6" s="88"/>
      <c r="H6" s="105" t="s">
        <v>205</v>
      </c>
      <c r="I6" s="105">
        <v>1</v>
      </c>
      <c r="J6" s="105" t="s">
        <v>10</v>
      </c>
      <c r="K6" s="88" t="s">
        <v>403</v>
      </c>
      <c r="L6" s="88" t="s">
        <v>398</v>
      </c>
      <c r="M6" s="76">
        <v>60</v>
      </c>
      <c r="N6" s="105"/>
      <c r="O6" s="103" t="s">
        <v>215</v>
      </c>
    </row>
    <row r="7" spans="1:17">
      <c r="A7" s="88" t="s">
        <v>51</v>
      </c>
      <c r="B7" s="88" t="s">
        <v>227</v>
      </c>
      <c r="C7" s="100" t="s">
        <v>352</v>
      </c>
      <c r="D7" s="108">
        <v>161</v>
      </c>
      <c r="E7" s="88" t="s">
        <v>228</v>
      </c>
      <c r="F7" s="88"/>
      <c r="G7" s="88"/>
      <c r="H7" s="105" t="s">
        <v>205</v>
      </c>
      <c r="I7" s="105">
        <v>1</v>
      </c>
      <c r="J7" s="105" t="s">
        <v>7</v>
      </c>
      <c r="K7" s="88" t="s">
        <v>396</v>
      </c>
      <c r="L7" s="88" t="s">
        <v>399</v>
      </c>
      <c r="M7" s="82">
        <v>105</v>
      </c>
      <c r="N7" s="105"/>
      <c r="O7" s="103" t="s">
        <v>215</v>
      </c>
    </row>
    <row r="8" spans="1:17">
      <c r="A8" s="88" t="s">
        <v>52</v>
      </c>
      <c r="B8" s="88" t="s">
        <v>229</v>
      </c>
      <c r="C8" s="100" t="s">
        <v>353</v>
      </c>
      <c r="D8" s="108">
        <v>171</v>
      </c>
      <c r="E8" s="88" t="s">
        <v>230</v>
      </c>
      <c r="F8" s="88"/>
      <c r="G8" s="88"/>
      <c r="H8" s="105" t="s">
        <v>205</v>
      </c>
      <c r="I8" s="105">
        <v>1</v>
      </c>
      <c r="J8" s="105" t="s">
        <v>18</v>
      </c>
      <c r="K8" s="88" t="s">
        <v>402</v>
      </c>
      <c r="L8" s="88" t="s">
        <v>400</v>
      </c>
      <c r="M8" s="82">
        <v>155</v>
      </c>
      <c r="N8" s="105"/>
      <c r="O8" s="103" t="s">
        <v>215</v>
      </c>
    </row>
    <row r="9" spans="1:17">
      <c r="A9" s="88" t="s">
        <v>53</v>
      </c>
      <c r="B9" s="88" t="s">
        <v>231</v>
      </c>
      <c r="C9" s="100" t="s">
        <v>354</v>
      </c>
      <c r="D9" s="108">
        <v>181</v>
      </c>
      <c r="E9" s="88" t="s">
        <v>232</v>
      </c>
      <c r="F9" s="88"/>
      <c r="G9" s="88"/>
      <c r="H9" s="105" t="s">
        <v>205</v>
      </c>
      <c r="I9" s="105">
        <v>1</v>
      </c>
      <c r="J9" s="105" t="s">
        <v>19</v>
      </c>
      <c r="K9" s="88">
        <v>14.999999999999998</v>
      </c>
      <c r="L9" s="88" t="s">
        <v>398</v>
      </c>
      <c r="M9" s="82">
        <v>210</v>
      </c>
      <c r="N9" s="105"/>
      <c r="O9" s="103" t="s">
        <v>215</v>
      </c>
    </row>
    <row r="10" spans="1:17">
      <c r="A10" s="88" t="s">
        <v>54</v>
      </c>
      <c r="B10" s="88" t="s">
        <v>233</v>
      </c>
      <c r="C10" s="100" t="s">
        <v>355</v>
      </c>
      <c r="D10" s="108">
        <v>191</v>
      </c>
      <c r="E10" s="88" t="s">
        <v>234</v>
      </c>
      <c r="F10" s="88"/>
      <c r="G10" s="88"/>
      <c r="H10" s="105" t="s">
        <v>205</v>
      </c>
      <c r="I10" s="105">
        <v>1</v>
      </c>
      <c r="J10" s="105" t="s">
        <v>235</v>
      </c>
      <c r="K10" s="88" t="s">
        <v>401</v>
      </c>
      <c r="L10" s="88" t="s">
        <v>399</v>
      </c>
      <c r="M10" s="82">
        <v>260</v>
      </c>
      <c r="N10" s="105"/>
      <c r="O10" s="103" t="s">
        <v>215</v>
      </c>
    </row>
    <row r="11" spans="1:17">
      <c r="A11" s="88" t="s">
        <v>55</v>
      </c>
      <c r="B11" s="88" t="s">
        <v>325</v>
      </c>
      <c r="C11" s="100" t="s">
        <v>356</v>
      </c>
      <c r="D11" s="108">
        <v>201</v>
      </c>
      <c r="E11" s="88" t="s">
        <v>236</v>
      </c>
      <c r="F11" s="88"/>
      <c r="G11" s="88"/>
      <c r="H11" s="105" t="s">
        <v>205</v>
      </c>
      <c r="I11" s="105">
        <v>1</v>
      </c>
      <c r="J11" s="105" t="s">
        <v>17</v>
      </c>
      <c r="K11" s="88">
        <v>44.999999999999993</v>
      </c>
      <c r="L11" s="88" t="s">
        <v>400</v>
      </c>
      <c r="M11" s="82">
        <v>325</v>
      </c>
      <c r="N11" s="105"/>
      <c r="O11" s="103" t="s">
        <v>215</v>
      </c>
    </row>
    <row r="12" spans="1:17">
      <c r="A12" s="89" t="s">
        <v>56</v>
      </c>
      <c r="B12" s="89" t="s">
        <v>326</v>
      </c>
      <c r="C12" s="89" t="s">
        <v>404</v>
      </c>
      <c r="D12" s="109">
        <v>110</v>
      </c>
      <c r="E12" s="89" t="s">
        <v>200</v>
      </c>
      <c r="F12" s="89" t="s">
        <v>27</v>
      </c>
      <c r="G12" s="89"/>
      <c r="H12" s="106" t="s">
        <v>206</v>
      </c>
      <c r="I12" s="106" t="s">
        <v>358</v>
      </c>
      <c r="J12" s="106"/>
      <c r="K12" s="89" t="s">
        <v>238</v>
      </c>
      <c r="L12" s="89">
        <v>1</v>
      </c>
      <c r="M12" s="106" t="s">
        <v>237</v>
      </c>
      <c r="N12" s="106"/>
      <c r="O12" s="104" t="s">
        <v>215</v>
      </c>
    </row>
    <row r="13" spans="1:17">
      <c r="A13" s="89" t="s">
        <v>57</v>
      </c>
      <c r="B13" s="89" t="s">
        <v>327</v>
      </c>
      <c r="C13" s="101" t="s">
        <v>471</v>
      </c>
      <c r="D13" s="109">
        <v>120</v>
      </c>
      <c r="E13" s="89" t="s">
        <v>239</v>
      </c>
      <c r="F13" s="89" t="s">
        <v>23</v>
      </c>
      <c r="G13" s="89"/>
      <c r="H13" s="106" t="s">
        <v>207</v>
      </c>
      <c r="I13" s="106" t="s">
        <v>358</v>
      </c>
      <c r="J13" s="106" t="s">
        <v>5</v>
      </c>
      <c r="K13" s="89" t="s">
        <v>240</v>
      </c>
      <c r="L13" s="89">
        <v>1</v>
      </c>
      <c r="M13" s="76">
        <v>5</v>
      </c>
      <c r="N13" s="106"/>
      <c r="O13" s="104" t="s">
        <v>215</v>
      </c>
    </row>
    <row r="14" spans="1:17">
      <c r="A14" s="89" t="s">
        <v>58</v>
      </c>
      <c r="B14" s="89" t="s">
        <v>328</v>
      </c>
      <c r="C14" s="101" t="s">
        <v>472</v>
      </c>
      <c r="D14" s="109">
        <v>130</v>
      </c>
      <c r="E14" s="89" t="s">
        <v>241</v>
      </c>
      <c r="F14" s="89" t="s">
        <v>242</v>
      </c>
      <c r="G14" s="89"/>
      <c r="H14" s="106" t="s">
        <v>207</v>
      </c>
      <c r="I14" s="106" t="s">
        <v>358</v>
      </c>
      <c r="J14" s="106" t="s">
        <v>20</v>
      </c>
      <c r="K14" s="89" t="s">
        <v>243</v>
      </c>
      <c r="L14" s="89">
        <v>1</v>
      </c>
      <c r="M14" s="76">
        <v>15</v>
      </c>
      <c r="N14" s="106"/>
      <c r="O14" s="104" t="s">
        <v>215</v>
      </c>
    </row>
    <row r="15" spans="1:17">
      <c r="A15" s="89" t="s">
        <v>59</v>
      </c>
      <c r="B15" s="89" t="s">
        <v>329</v>
      </c>
      <c r="C15" s="101" t="s">
        <v>473</v>
      </c>
      <c r="D15" s="109">
        <v>140</v>
      </c>
      <c r="E15" s="89" t="s">
        <v>201</v>
      </c>
      <c r="F15" s="89" t="s">
        <v>25</v>
      </c>
      <c r="G15" s="89"/>
      <c r="H15" s="106" t="s">
        <v>207</v>
      </c>
      <c r="I15" s="106" t="s">
        <v>358</v>
      </c>
      <c r="J15" s="106" t="s">
        <v>8</v>
      </c>
      <c r="K15" s="89" t="s">
        <v>244</v>
      </c>
      <c r="L15" s="89">
        <v>1</v>
      </c>
      <c r="M15" s="76">
        <v>30</v>
      </c>
      <c r="N15" s="106"/>
      <c r="O15" s="104" t="s">
        <v>215</v>
      </c>
    </row>
    <row r="16" spans="1:17">
      <c r="A16" s="89" t="s">
        <v>60</v>
      </c>
      <c r="B16" s="89" t="s">
        <v>330</v>
      </c>
      <c r="C16" s="101" t="s">
        <v>474</v>
      </c>
      <c r="D16" s="109">
        <v>150</v>
      </c>
      <c r="E16" s="89" t="s">
        <v>201</v>
      </c>
      <c r="F16" s="89" t="s">
        <v>24</v>
      </c>
      <c r="G16" s="89"/>
      <c r="H16" s="106" t="s">
        <v>207</v>
      </c>
      <c r="I16" s="106" t="s">
        <v>399</v>
      </c>
      <c r="J16" s="106" t="s">
        <v>10</v>
      </c>
      <c r="K16" s="89" t="s">
        <v>245</v>
      </c>
      <c r="L16" s="89">
        <v>1</v>
      </c>
      <c r="M16" s="76">
        <v>60</v>
      </c>
      <c r="N16" s="106"/>
      <c r="O16" s="104" t="s">
        <v>215</v>
      </c>
    </row>
    <row r="17" spans="1:15">
      <c r="A17" s="89" t="s">
        <v>61</v>
      </c>
      <c r="B17" s="89" t="s">
        <v>331</v>
      </c>
      <c r="C17" s="101" t="s">
        <v>475</v>
      </c>
      <c r="D17" s="109">
        <v>160</v>
      </c>
      <c r="E17" s="89" t="s">
        <v>201</v>
      </c>
      <c r="F17" s="89" t="s">
        <v>246</v>
      </c>
      <c r="G17" s="89"/>
      <c r="H17" s="106" t="s">
        <v>207</v>
      </c>
      <c r="I17" s="106" t="s">
        <v>399</v>
      </c>
      <c r="J17" s="106" t="s">
        <v>7</v>
      </c>
      <c r="K17" s="89" t="s">
        <v>247</v>
      </c>
      <c r="L17" s="89">
        <v>1</v>
      </c>
      <c r="M17" s="82">
        <v>105</v>
      </c>
      <c r="N17" s="106"/>
      <c r="O17" s="104" t="s">
        <v>215</v>
      </c>
    </row>
    <row r="18" spans="1:15">
      <c r="A18" s="89" t="s">
        <v>62</v>
      </c>
      <c r="B18" s="89" t="s">
        <v>332</v>
      </c>
      <c r="C18" s="101" t="s">
        <v>476</v>
      </c>
      <c r="D18" s="109">
        <v>170</v>
      </c>
      <c r="E18" s="89" t="s">
        <v>201</v>
      </c>
      <c r="F18" s="89" t="s">
        <v>248</v>
      </c>
      <c r="G18" s="89"/>
      <c r="H18" s="106" t="s">
        <v>207</v>
      </c>
      <c r="I18" s="106" t="s">
        <v>399</v>
      </c>
      <c r="J18" s="106" t="s">
        <v>18</v>
      </c>
      <c r="K18" s="89" t="s">
        <v>249</v>
      </c>
      <c r="L18" s="89">
        <v>1</v>
      </c>
      <c r="M18" s="82">
        <v>155</v>
      </c>
      <c r="N18" s="106"/>
      <c r="O18" s="104" t="s">
        <v>215</v>
      </c>
    </row>
    <row r="19" spans="1:15">
      <c r="A19" s="89" t="s">
        <v>63</v>
      </c>
      <c r="B19" s="89" t="s">
        <v>333</v>
      </c>
      <c r="C19" s="101" t="s">
        <v>477</v>
      </c>
      <c r="D19" s="109">
        <v>180</v>
      </c>
      <c r="E19" s="89" t="s">
        <v>201</v>
      </c>
      <c r="F19" s="89" t="s">
        <v>250</v>
      </c>
      <c r="G19" s="89"/>
      <c r="H19" s="106" t="s">
        <v>207</v>
      </c>
      <c r="I19" s="106" t="s">
        <v>399</v>
      </c>
      <c r="J19" s="106" t="s">
        <v>19</v>
      </c>
      <c r="K19" s="89" t="s">
        <v>251</v>
      </c>
      <c r="L19" s="89">
        <v>1</v>
      </c>
      <c r="M19" s="82">
        <v>210</v>
      </c>
      <c r="N19" s="106"/>
      <c r="O19" s="104" t="s">
        <v>215</v>
      </c>
    </row>
    <row r="20" spans="1:15">
      <c r="A20" s="89" t="s">
        <v>64</v>
      </c>
      <c r="B20" s="89" t="s">
        <v>334</v>
      </c>
      <c r="C20" s="101" t="s">
        <v>478</v>
      </c>
      <c r="D20" s="109">
        <v>190</v>
      </c>
      <c r="E20" s="89" t="s">
        <v>201</v>
      </c>
      <c r="F20" s="89" t="s">
        <v>252</v>
      </c>
      <c r="G20" s="89"/>
      <c r="H20" s="106" t="s">
        <v>207</v>
      </c>
      <c r="I20" s="106" t="s">
        <v>358</v>
      </c>
      <c r="J20" s="106" t="s">
        <v>235</v>
      </c>
      <c r="K20" s="89" t="s">
        <v>253</v>
      </c>
      <c r="L20" s="89">
        <v>1</v>
      </c>
      <c r="M20" s="82">
        <v>260</v>
      </c>
      <c r="N20" s="106"/>
      <c r="O20" s="104" t="s">
        <v>215</v>
      </c>
    </row>
    <row r="21" spans="1:15">
      <c r="A21" s="89" t="s">
        <v>65</v>
      </c>
      <c r="B21" s="89" t="s">
        <v>335</v>
      </c>
      <c r="C21" s="101" t="s">
        <v>479</v>
      </c>
      <c r="D21" s="109">
        <v>200</v>
      </c>
      <c r="E21" s="89" t="s">
        <v>254</v>
      </c>
      <c r="F21" s="89" t="s">
        <v>255</v>
      </c>
      <c r="G21" s="89"/>
      <c r="H21" s="106" t="s">
        <v>207</v>
      </c>
      <c r="I21" s="106" t="s">
        <v>358</v>
      </c>
      <c r="J21" s="106" t="s">
        <v>17</v>
      </c>
      <c r="K21" s="89" t="s">
        <v>256</v>
      </c>
      <c r="L21" s="89">
        <v>1</v>
      </c>
      <c r="M21" s="82">
        <v>325</v>
      </c>
      <c r="N21" s="106"/>
      <c r="O21" s="104" t="s">
        <v>215</v>
      </c>
    </row>
    <row r="22" spans="1:15">
      <c r="A22" s="89" t="s">
        <v>66</v>
      </c>
      <c r="B22" s="89" t="s">
        <v>336</v>
      </c>
      <c r="C22" s="89" t="s">
        <v>359</v>
      </c>
      <c r="D22" s="109">
        <v>9</v>
      </c>
      <c r="E22" s="89" t="s">
        <v>257</v>
      </c>
      <c r="F22" s="89" t="s">
        <v>32</v>
      </c>
      <c r="G22" s="89"/>
      <c r="H22" s="106" t="s">
        <v>208</v>
      </c>
      <c r="I22" s="106" t="s">
        <v>218</v>
      </c>
      <c r="J22" s="106"/>
      <c r="K22" s="89" t="s">
        <v>258</v>
      </c>
      <c r="L22" s="89">
        <v>1</v>
      </c>
      <c r="M22" s="106" t="s">
        <v>237</v>
      </c>
      <c r="N22" s="106"/>
      <c r="O22" s="104" t="s">
        <v>215</v>
      </c>
    </row>
    <row r="23" spans="1:15">
      <c r="A23" s="88" t="s">
        <v>67</v>
      </c>
      <c r="B23" s="88" t="s">
        <v>199</v>
      </c>
      <c r="C23" s="100" t="s">
        <v>357</v>
      </c>
      <c r="D23" s="108">
        <v>0</v>
      </c>
      <c r="E23" s="88" t="s">
        <v>202</v>
      </c>
      <c r="F23" s="88"/>
      <c r="G23" s="88"/>
      <c r="H23" s="105" t="s">
        <v>209</v>
      </c>
      <c r="I23" s="105" t="s">
        <v>259</v>
      </c>
      <c r="J23" s="105"/>
      <c r="K23" s="88" t="s">
        <v>220</v>
      </c>
      <c r="L23" s="88">
        <v>1</v>
      </c>
      <c r="M23" s="105" t="s">
        <v>219</v>
      </c>
      <c r="N23" s="105"/>
      <c r="O23" s="103" t="s">
        <v>215</v>
      </c>
    </row>
    <row r="24" spans="1:15">
      <c r="A24" s="89" t="s">
        <v>68</v>
      </c>
      <c r="B24" s="89" t="s">
        <v>337</v>
      </c>
      <c r="C24" s="89" t="s">
        <v>323</v>
      </c>
      <c r="D24" s="109">
        <v>1000</v>
      </c>
      <c r="E24" s="89" t="s">
        <v>27</v>
      </c>
      <c r="F24" s="89" t="s">
        <v>84</v>
      </c>
      <c r="G24" s="89"/>
      <c r="H24" s="106" t="s">
        <v>210</v>
      </c>
      <c r="I24" s="106" t="s">
        <v>260</v>
      </c>
      <c r="J24" s="106"/>
      <c r="K24" s="89" t="s">
        <v>260</v>
      </c>
      <c r="L24" s="89">
        <v>1</v>
      </c>
      <c r="M24" s="106" t="s">
        <v>261</v>
      </c>
      <c r="N24" s="106"/>
      <c r="O24" s="104" t="s">
        <v>215</v>
      </c>
    </row>
    <row r="25" spans="1:15">
      <c r="A25" s="88" t="s">
        <v>69</v>
      </c>
      <c r="B25" s="88" t="s">
        <v>338</v>
      </c>
      <c r="C25" s="100" t="s">
        <v>480</v>
      </c>
      <c r="D25" s="108">
        <v>1001</v>
      </c>
      <c r="E25" s="88" t="s">
        <v>23</v>
      </c>
      <c r="F25" s="88" t="s">
        <v>84</v>
      </c>
      <c r="G25" s="88"/>
      <c r="H25" s="105" t="s">
        <v>211</v>
      </c>
      <c r="I25" s="105" t="s">
        <v>262</v>
      </c>
      <c r="J25" s="105" t="s">
        <v>5</v>
      </c>
      <c r="K25" s="88" t="s">
        <v>262</v>
      </c>
      <c r="L25" s="88">
        <v>1</v>
      </c>
      <c r="M25" s="76">
        <v>5</v>
      </c>
      <c r="N25" s="105"/>
      <c r="O25" s="103" t="s">
        <v>215</v>
      </c>
    </row>
    <row r="26" spans="1:15">
      <c r="A26" s="89" t="s">
        <v>70</v>
      </c>
      <c r="B26" s="89" t="s">
        <v>339</v>
      </c>
      <c r="C26" s="101" t="s">
        <v>481</v>
      </c>
      <c r="D26" s="109">
        <v>1002</v>
      </c>
      <c r="E26" s="89" t="s">
        <v>263</v>
      </c>
      <c r="F26" s="89" t="s">
        <v>84</v>
      </c>
      <c r="G26" s="89"/>
      <c r="H26" s="106" t="s">
        <v>211</v>
      </c>
      <c r="I26" s="106" t="s">
        <v>264</v>
      </c>
      <c r="J26" s="106" t="s">
        <v>20</v>
      </c>
      <c r="K26" s="89" t="s">
        <v>264</v>
      </c>
      <c r="L26" s="89">
        <v>1</v>
      </c>
      <c r="M26" s="76">
        <v>15</v>
      </c>
      <c r="N26" s="106"/>
      <c r="O26" s="104" t="s">
        <v>215</v>
      </c>
    </row>
    <row r="27" spans="1:15">
      <c r="A27" s="88" t="s">
        <v>71</v>
      </c>
      <c r="B27" s="88" t="s">
        <v>340</v>
      </c>
      <c r="C27" s="100" t="s">
        <v>482</v>
      </c>
      <c r="D27" s="108">
        <v>1003</v>
      </c>
      <c r="E27" s="88" t="s">
        <v>25</v>
      </c>
      <c r="F27" s="88" t="s">
        <v>84</v>
      </c>
      <c r="G27" s="88"/>
      <c r="H27" s="105" t="s">
        <v>211</v>
      </c>
      <c r="I27" s="105" t="s">
        <v>265</v>
      </c>
      <c r="J27" s="105" t="s">
        <v>8</v>
      </c>
      <c r="K27" s="88" t="s">
        <v>265</v>
      </c>
      <c r="L27" s="88">
        <v>1</v>
      </c>
      <c r="M27" s="76">
        <v>30</v>
      </c>
      <c r="N27" s="105"/>
      <c r="O27" s="103" t="s">
        <v>215</v>
      </c>
    </row>
    <row r="28" spans="1:15">
      <c r="A28" s="89" t="s">
        <v>72</v>
      </c>
      <c r="B28" s="89" t="s">
        <v>341</v>
      </c>
      <c r="C28" s="101" t="s">
        <v>483</v>
      </c>
      <c r="D28" s="109">
        <v>1004</v>
      </c>
      <c r="E28" s="89" t="s">
        <v>24</v>
      </c>
      <c r="F28" s="89" t="s">
        <v>84</v>
      </c>
      <c r="G28" s="89"/>
      <c r="H28" s="106" t="s">
        <v>211</v>
      </c>
      <c r="I28" s="106" t="s">
        <v>266</v>
      </c>
      <c r="J28" s="106" t="s">
        <v>10</v>
      </c>
      <c r="K28" s="89" t="s">
        <v>266</v>
      </c>
      <c r="L28" s="89">
        <v>1</v>
      </c>
      <c r="M28" s="76">
        <v>60</v>
      </c>
      <c r="N28" s="106"/>
      <c r="O28" s="104" t="s">
        <v>215</v>
      </c>
    </row>
    <row r="29" spans="1:15">
      <c r="A29" s="88" t="s">
        <v>73</v>
      </c>
      <c r="B29" s="88" t="s">
        <v>342</v>
      </c>
      <c r="C29" s="100" t="s">
        <v>484</v>
      </c>
      <c r="D29" s="108">
        <v>1005</v>
      </c>
      <c r="E29" s="88" t="s">
        <v>267</v>
      </c>
      <c r="F29" s="88" t="s">
        <v>84</v>
      </c>
      <c r="G29" s="88"/>
      <c r="H29" s="105" t="s">
        <v>211</v>
      </c>
      <c r="I29" s="105" t="s">
        <v>268</v>
      </c>
      <c r="J29" s="105" t="s">
        <v>7</v>
      </c>
      <c r="K29" s="88" t="s">
        <v>268</v>
      </c>
      <c r="L29" s="88">
        <v>1</v>
      </c>
      <c r="M29" s="82">
        <v>105</v>
      </c>
      <c r="N29" s="105"/>
      <c r="O29" s="103" t="s">
        <v>215</v>
      </c>
    </row>
    <row r="30" spans="1:15">
      <c r="A30" s="89" t="s">
        <v>74</v>
      </c>
      <c r="B30" s="89" t="s">
        <v>343</v>
      </c>
      <c r="C30" s="101" t="s">
        <v>485</v>
      </c>
      <c r="D30" s="109">
        <v>1006</v>
      </c>
      <c r="E30" s="89" t="s">
        <v>269</v>
      </c>
      <c r="F30" s="89" t="s">
        <v>84</v>
      </c>
      <c r="G30" s="89"/>
      <c r="H30" s="106" t="s">
        <v>211</v>
      </c>
      <c r="I30" s="106" t="s">
        <v>270</v>
      </c>
      <c r="J30" s="106" t="s">
        <v>18</v>
      </c>
      <c r="K30" s="89" t="s">
        <v>270</v>
      </c>
      <c r="L30" s="89">
        <v>1</v>
      </c>
      <c r="M30" s="82">
        <v>155</v>
      </c>
      <c r="N30" s="106"/>
      <c r="O30" s="104" t="s">
        <v>215</v>
      </c>
    </row>
    <row r="31" spans="1:15">
      <c r="A31" s="88" t="s">
        <v>75</v>
      </c>
      <c r="B31" s="88" t="s">
        <v>344</v>
      </c>
      <c r="C31" s="100" t="s">
        <v>486</v>
      </c>
      <c r="D31" s="108">
        <v>1007</v>
      </c>
      <c r="E31" s="88" t="s">
        <v>271</v>
      </c>
      <c r="F31" s="88" t="s">
        <v>84</v>
      </c>
      <c r="G31" s="88"/>
      <c r="H31" s="105" t="s">
        <v>211</v>
      </c>
      <c r="I31" s="105" t="s">
        <v>272</v>
      </c>
      <c r="J31" s="105" t="s">
        <v>19</v>
      </c>
      <c r="K31" s="88" t="s">
        <v>272</v>
      </c>
      <c r="L31" s="88">
        <v>1</v>
      </c>
      <c r="M31" s="82">
        <v>210</v>
      </c>
      <c r="N31" s="105"/>
      <c r="O31" s="103" t="s">
        <v>215</v>
      </c>
    </row>
    <row r="32" spans="1:15">
      <c r="A32" s="89" t="s">
        <v>76</v>
      </c>
      <c r="B32" s="89" t="s">
        <v>345</v>
      </c>
      <c r="C32" s="101" t="s">
        <v>487</v>
      </c>
      <c r="D32" s="109">
        <v>1008</v>
      </c>
      <c r="E32" s="89" t="s">
        <v>273</v>
      </c>
      <c r="F32" s="89" t="s">
        <v>84</v>
      </c>
      <c r="G32" s="89"/>
      <c r="H32" s="106" t="s">
        <v>211</v>
      </c>
      <c r="I32" s="106" t="s">
        <v>274</v>
      </c>
      <c r="J32" s="106" t="s">
        <v>275</v>
      </c>
      <c r="K32" s="89" t="s">
        <v>274</v>
      </c>
      <c r="L32" s="89">
        <v>1</v>
      </c>
      <c r="M32" s="82">
        <v>260</v>
      </c>
      <c r="N32" s="106"/>
      <c r="O32" s="104" t="s">
        <v>215</v>
      </c>
    </row>
    <row r="33" spans="1:15">
      <c r="A33" s="88" t="s">
        <v>77</v>
      </c>
      <c r="B33" s="88" t="s">
        <v>346</v>
      </c>
      <c r="C33" s="100" t="s">
        <v>488</v>
      </c>
      <c r="D33" s="108">
        <v>1009</v>
      </c>
      <c r="E33" s="88" t="s">
        <v>276</v>
      </c>
      <c r="F33" s="88" t="s">
        <v>84</v>
      </c>
      <c r="G33" s="88"/>
      <c r="H33" s="105" t="s">
        <v>211</v>
      </c>
      <c r="I33" s="105" t="s">
        <v>220</v>
      </c>
      <c r="J33" s="105" t="s">
        <v>17</v>
      </c>
      <c r="K33" s="88" t="s">
        <v>220</v>
      </c>
      <c r="L33" s="88">
        <v>1</v>
      </c>
      <c r="M33" s="82">
        <v>325</v>
      </c>
      <c r="N33" s="105"/>
      <c r="O33" s="103" t="s">
        <v>215</v>
      </c>
    </row>
    <row r="34" spans="1:15">
      <c r="A34" s="89" t="s">
        <v>78</v>
      </c>
      <c r="B34" s="89" t="s">
        <v>277</v>
      </c>
      <c r="C34" s="89"/>
      <c r="D34" s="109">
        <v>0</v>
      </c>
      <c r="E34" s="89" t="s">
        <v>32</v>
      </c>
      <c r="F34" s="89"/>
      <c r="G34" s="89"/>
      <c r="H34" s="106" t="s">
        <v>212</v>
      </c>
      <c r="I34" s="106" t="s">
        <v>360</v>
      </c>
      <c r="J34" s="106"/>
      <c r="K34" s="89" t="s">
        <v>279</v>
      </c>
      <c r="L34" s="89"/>
      <c r="M34" s="106" t="s">
        <v>558</v>
      </c>
      <c r="N34" s="106" t="s">
        <v>278</v>
      </c>
      <c r="O34" s="104"/>
    </row>
    <row r="35" spans="1:15">
      <c r="A35" s="91" t="s">
        <v>79</v>
      </c>
      <c r="B35" s="91" t="s">
        <v>280</v>
      </c>
      <c r="C35" s="91"/>
      <c r="D35" s="110">
        <v>0</v>
      </c>
      <c r="E35" s="91" t="s">
        <v>203</v>
      </c>
      <c r="F35" s="91"/>
      <c r="G35" s="91"/>
      <c r="H35" s="111" t="s">
        <v>213</v>
      </c>
      <c r="I35" s="111" t="s">
        <v>281</v>
      </c>
      <c r="J35" s="111"/>
      <c r="K35" s="91" t="s">
        <v>281</v>
      </c>
      <c r="L35" s="91"/>
      <c r="M35" s="111" t="s">
        <v>558</v>
      </c>
      <c r="N35" s="111" t="s">
        <v>281</v>
      </c>
      <c r="O35" s="112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selection activeCell="G4" sqref="G4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13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22" t="s">
        <v>12</v>
      </c>
      <c r="B1" s="73" t="s">
        <v>669</v>
      </c>
      <c r="C1" s="70" t="s">
        <v>773</v>
      </c>
      <c r="D1" s="70" t="s">
        <v>774</v>
      </c>
      <c r="E1" s="70" t="s">
        <v>670</v>
      </c>
      <c r="F1" s="70" t="s">
        <v>671</v>
      </c>
      <c r="G1" s="70" t="s">
        <v>33</v>
      </c>
      <c r="H1" s="70" t="s">
        <v>573</v>
      </c>
      <c r="I1" s="70" t="s">
        <v>34</v>
      </c>
      <c r="J1" s="70" t="s">
        <v>775</v>
      </c>
      <c r="K1" s="70" t="s">
        <v>576</v>
      </c>
      <c r="L1" s="70" t="s">
        <v>575</v>
      </c>
      <c r="M1" s="70" t="s">
        <v>672</v>
      </c>
      <c r="N1" s="70" t="s">
        <v>673</v>
      </c>
      <c r="O1" s="70" t="s">
        <v>1</v>
      </c>
      <c r="P1" s="70" t="s">
        <v>2</v>
      </c>
      <c r="Q1" s="70" t="s">
        <v>3</v>
      </c>
      <c r="R1" s="19" t="s">
        <v>92</v>
      </c>
      <c r="S1" s="122" t="s">
        <v>776</v>
      </c>
    </row>
    <row r="2" spans="1:19" ht="17.25" thickTop="1">
      <c r="A2" s="18" t="s">
        <v>757</v>
      </c>
      <c r="B2" s="115" t="s">
        <v>0</v>
      </c>
      <c r="C2" s="128" t="s">
        <v>782</v>
      </c>
      <c r="D2" s="80">
        <v>0</v>
      </c>
      <c r="E2" s="79" t="s">
        <v>26</v>
      </c>
      <c r="F2" s="79" t="str">
        <f>CONCATENATE("x",Research!$Q2)</f>
        <v>x2</v>
      </c>
      <c r="G2" s="79" t="s">
        <v>86</v>
      </c>
      <c r="H2" s="79" t="s">
        <v>28</v>
      </c>
      <c r="I2" s="79" t="s">
        <v>35</v>
      </c>
      <c r="J2" s="81">
        <v>0</v>
      </c>
      <c r="K2" s="80">
        <v>30</v>
      </c>
      <c r="L2" s="80">
        <v>300</v>
      </c>
      <c r="M2" s="80">
        <v>0</v>
      </c>
      <c r="N2" s="80">
        <v>0</v>
      </c>
      <c r="O2" s="79" t="s">
        <v>148</v>
      </c>
      <c r="P2" s="79" t="s">
        <v>21</v>
      </c>
      <c r="Q2" s="81">
        <v>2</v>
      </c>
      <c r="R2" s="17"/>
      <c r="S2" s="17"/>
    </row>
    <row r="3" spans="1:19">
      <c r="A3" s="18" t="s">
        <v>674</v>
      </c>
      <c r="B3" s="116" t="s">
        <v>0</v>
      </c>
      <c r="C3" s="129">
        <v>30</v>
      </c>
      <c r="D3" s="80">
        <v>0</v>
      </c>
      <c r="E3" s="74" t="s">
        <v>26</v>
      </c>
      <c r="F3" s="74" t="str">
        <f>CONCATENATE("x",Research!$Q3)</f>
        <v>x2</v>
      </c>
      <c r="G3" s="74" t="s">
        <v>86</v>
      </c>
      <c r="H3" s="74" t="s">
        <v>388</v>
      </c>
      <c r="I3" s="74" t="s">
        <v>35</v>
      </c>
      <c r="J3" s="77">
        <v>0</v>
      </c>
      <c r="K3" s="75">
        <v>60</v>
      </c>
      <c r="L3" s="75">
        <v>300</v>
      </c>
      <c r="M3" s="75">
        <v>0</v>
      </c>
      <c r="N3" s="75">
        <v>0</v>
      </c>
      <c r="O3" s="74" t="s">
        <v>148</v>
      </c>
      <c r="P3" s="74" t="s">
        <v>21</v>
      </c>
      <c r="Q3" s="77">
        <v>2</v>
      </c>
      <c r="R3" s="18"/>
      <c r="S3" s="18"/>
    </row>
    <row r="4" spans="1:19">
      <c r="A4" s="18" t="s">
        <v>675</v>
      </c>
      <c r="B4" s="115" t="s">
        <v>0</v>
      </c>
      <c r="C4" s="129">
        <v>60</v>
      </c>
      <c r="D4" s="80">
        <v>0</v>
      </c>
      <c r="E4" s="79" t="s">
        <v>26</v>
      </c>
      <c r="F4" s="79" t="str">
        <f>CONCATENATE("x",Research!$Q4)</f>
        <v>x2</v>
      </c>
      <c r="G4" s="79" t="s">
        <v>86</v>
      </c>
      <c r="H4" s="79" t="s">
        <v>29</v>
      </c>
      <c r="I4" s="79" t="s">
        <v>35</v>
      </c>
      <c r="J4" s="81">
        <v>0</v>
      </c>
      <c r="K4" s="80">
        <v>90</v>
      </c>
      <c r="L4" s="80">
        <v>300</v>
      </c>
      <c r="M4" s="80">
        <v>0</v>
      </c>
      <c r="N4" s="80">
        <v>0</v>
      </c>
      <c r="O4" s="79" t="s">
        <v>148</v>
      </c>
      <c r="P4" s="79" t="s">
        <v>21</v>
      </c>
      <c r="Q4" s="81">
        <v>2</v>
      </c>
      <c r="R4" s="17"/>
      <c r="S4" s="17"/>
    </row>
    <row r="5" spans="1:19">
      <c r="A5" s="18" t="s">
        <v>676</v>
      </c>
      <c r="B5" s="116" t="s">
        <v>0</v>
      </c>
      <c r="C5" s="129">
        <v>90</v>
      </c>
      <c r="D5" s="80">
        <v>0</v>
      </c>
      <c r="E5" s="74" t="s">
        <v>26</v>
      </c>
      <c r="F5" s="74" t="str">
        <f>CONCATENATE("x",Research!$Q5)</f>
        <v>x2</v>
      </c>
      <c r="G5" s="74" t="s">
        <v>86</v>
      </c>
      <c r="H5" s="74" t="s">
        <v>389</v>
      </c>
      <c r="I5" s="74" t="s">
        <v>35</v>
      </c>
      <c r="J5" s="77">
        <v>0</v>
      </c>
      <c r="K5" s="75">
        <v>120</v>
      </c>
      <c r="L5" s="75">
        <v>300</v>
      </c>
      <c r="M5" s="75">
        <v>0</v>
      </c>
      <c r="N5" s="75">
        <v>0</v>
      </c>
      <c r="O5" s="74" t="s">
        <v>148</v>
      </c>
      <c r="P5" s="74" t="s">
        <v>21</v>
      </c>
      <c r="Q5" s="77">
        <v>2</v>
      </c>
      <c r="R5" s="18"/>
      <c r="S5" s="18"/>
    </row>
    <row r="6" spans="1:19">
      <c r="A6" s="18" t="s">
        <v>677</v>
      </c>
      <c r="B6" s="115" t="s">
        <v>0</v>
      </c>
      <c r="C6" s="129">
        <v>120</v>
      </c>
      <c r="D6" s="80">
        <v>0</v>
      </c>
      <c r="E6" s="79" t="s">
        <v>26</v>
      </c>
      <c r="F6" s="79" t="str">
        <f>CONCATENATE("x",Research!$Q6)</f>
        <v>x2</v>
      </c>
      <c r="G6" s="79" t="s">
        <v>86</v>
      </c>
      <c r="H6" s="79" t="s">
        <v>665</v>
      </c>
      <c r="I6" s="79" t="s">
        <v>35</v>
      </c>
      <c r="J6" s="81">
        <v>0</v>
      </c>
      <c r="K6" s="80">
        <v>150</v>
      </c>
      <c r="L6" s="80">
        <v>300</v>
      </c>
      <c r="M6" s="80">
        <v>0</v>
      </c>
      <c r="N6" s="80">
        <v>0</v>
      </c>
      <c r="O6" s="79" t="s">
        <v>148</v>
      </c>
      <c r="P6" s="79" t="s">
        <v>21</v>
      </c>
      <c r="Q6" s="81">
        <v>2</v>
      </c>
      <c r="R6" s="29"/>
      <c r="S6" s="17"/>
    </row>
    <row r="7" spans="1:19" s="11" customFormat="1">
      <c r="A7" s="18" t="s">
        <v>678</v>
      </c>
      <c r="B7" s="116" t="s">
        <v>0</v>
      </c>
      <c r="C7" s="81">
        <v>150</v>
      </c>
      <c r="D7" s="80">
        <v>0</v>
      </c>
      <c r="E7" s="74" t="s">
        <v>26</v>
      </c>
      <c r="F7" s="74" t="str">
        <f>CONCATENATE("x",Research!$Q7)</f>
        <v>x2</v>
      </c>
      <c r="G7" s="74" t="s">
        <v>86</v>
      </c>
      <c r="H7" s="74" t="s">
        <v>666</v>
      </c>
      <c r="I7" s="74" t="s">
        <v>35</v>
      </c>
      <c r="J7" s="77">
        <v>0</v>
      </c>
      <c r="K7" s="75">
        <v>180</v>
      </c>
      <c r="L7" s="75">
        <v>300</v>
      </c>
      <c r="M7" s="75">
        <v>0</v>
      </c>
      <c r="N7" s="75">
        <v>0</v>
      </c>
      <c r="O7" s="74" t="s">
        <v>148</v>
      </c>
      <c r="P7" s="74" t="s">
        <v>21</v>
      </c>
      <c r="Q7" s="77">
        <v>2</v>
      </c>
      <c r="R7" s="29"/>
      <c r="S7" s="18"/>
    </row>
    <row r="8" spans="1:19" s="11" customFormat="1">
      <c r="A8" s="18"/>
      <c r="B8" s="115" t="s">
        <v>0</v>
      </c>
      <c r="C8" s="81">
        <v>210</v>
      </c>
      <c r="D8" s="80">
        <v>0</v>
      </c>
      <c r="E8" s="79" t="s">
        <v>26</v>
      </c>
      <c r="F8" s="79" t="str">
        <f>CONCATENATE("x",Research!$Q8)</f>
        <v>x2</v>
      </c>
      <c r="G8" s="79" t="s">
        <v>86</v>
      </c>
      <c r="H8" s="79" t="s">
        <v>667</v>
      </c>
      <c r="I8" s="79" t="s">
        <v>35</v>
      </c>
      <c r="J8" s="81">
        <v>0</v>
      </c>
      <c r="K8" s="80">
        <v>210</v>
      </c>
      <c r="L8" s="80">
        <v>300</v>
      </c>
      <c r="M8" s="80">
        <v>0</v>
      </c>
      <c r="N8" s="80">
        <v>0</v>
      </c>
      <c r="O8" s="79" t="s">
        <v>148</v>
      </c>
      <c r="P8" s="79" t="s">
        <v>21</v>
      </c>
      <c r="Q8" s="81">
        <v>2</v>
      </c>
      <c r="R8" s="29"/>
      <c r="S8" s="17"/>
    </row>
    <row r="9" spans="1:19">
      <c r="A9" s="18"/>
      <c r="B9" s="116" t="s">
        <v>0</v>
      </c>
      <c r="C9" s="77">
        <v>240</v>
      </c>
      <c r="D9" s="80">
        <v>0</v>
      </c>
      <c r="E9" s="74" t="s">
        <v>26</v>
      </c>
      <c r="F9" s="74" t="str">
        <f>CONCATENATE("x",Research!$Q9)</f>
        <v>x2</v>
      </c>
      <c r="G9" s="74" t="s">
        <v>86</v>
      </c>
      <c r="H9" s="74" t="s">
        <v>668</v>
      </c>
      <c r="I9" s="74" t="s">
        <v>35</v>
      </c>
      <c r="J9" s="77">
        <v>0</v>
      </c>
      <c r="K9" s="75">
        <v>240</v>
      </c>
      <c r="L9" s="75">
        <v>300</v>
      </c>
      <c r="M9" s="75">
        <v>0</v>
      </c>
      <c r="N9" s="75">
        <v>0</v>
      </c>
      <c r="O9" s="74" t="s">
        <v>148</v>
      </c>
      <c r="P9" s="74" t="s">
        <v>21</v>
      </c>
      <c r="Q9" s="77">
        <v>2</v>
      </c>
      <c r="R9" s="29"/>
      <c r="S9" s="18"/>
    </row>
    <row r="10" spans="1:19">
      <c r="A10" s="17" t="s">
        <v>583</v>
      </c>
      <c r="B10" s="116" t="s">
        <v>22</v>
      </c>
      <c r="C10" s="77">
        <v>0</v>
      </c>
      <c r="D10" s="80">
        <v>0</v>
      </c>
      <c r="E10" s="88" t="s">
        <v>23</v>
      </c>
      <c r="F10" s="74"/>
      <c r="G10" s="74"/>
      <c r="H10" s="74" t="s">
        <v>489</v>
      </c>
      <c r="I10" s="74" t="s">
        <v>498</v>
      </c>
      <c r="J10" s="77">
        <v>0</v>
      </c>
      <c r="K10" s="76">
        <v>5</v>
      </c>
      <c r="L10" s="75">
        <v>300</v>
      </c>
      <c r="M10" s="75">
        <v>80</v>
      </c>
      <c r="N10" s="75">
        <v>30</v>
      </c>
      <c r="O10" s="74" t="s">
        <v>390</v>
      </c>
      <c r="P10" s="74" t="s">
        <v>101</v>
      </c>
      <c r="Q10" s="77"/>
      <c r="R10" s="17" t="s">
        <v>5</v>
      </c>
      <c r="S10" s="17"/>
    </row>
    <row r="11" spans="1:19">
      <c r="A11" s="18" t="s">
        <v>584</v>
      </c>
      <c r="B11" s="115" t="s">
        <v>16</v>
      </c>
      <c r="C11" s="81">
        <v>0</v>
      </c>
      <c r="D11" s="80">
        <v>0</v>
      </c>
      <c r="E11" s="89" t="s">
        <v>242</v>
      </c>
      <c r="F11" s="79"/>
      <c r="G11" s="79"/>
      <c r="H11" s="79" t="s">
        <v>490</v>
      </c>
      <c r="I11" s="79" t="s">
        <v>499</v>
      </c>
      <c r="J11" s="81">
        <v>0</v>
      </c>
      <c r="K11" s="76">
        <v>15</v>
      </c>
      <c r="L11" s="80">
        <v>300</v>
      </c>
      <c r="M11" s="80">
        <v>80</v>
      </c>
      <c r="N11" s="75">
        <v>30</v>
      </c>
      <c r="O11" s="79" t="s">
        <v>390</v>
      </c>
      <c r="P11" s="79" t="s">
        <v>101</v>
      </c>
      <c r="Q11" s="81"/>
      <c r="R11" s="18" t="s">
        <v>20</v>
      </c>
      <c r="S11" s="18"/>
    </row>
    <row r="12" spans="1:19">
      <c r="A12" s="17" t="s">
        <v>585</v>
      </c>
      <c r="B12" s="116" t="s">
        <v>20</v>
      </c>
      <c r="C12" s="77">
        <v>0</v>
      </c>
      <c r="D12" s="80">
        <v>0</v>
      </c>
      <c r="E12" s="88" t="s">
        <v>25</v>
      </c>
      <c r="F12" s="74"/>
      <c r="G12" s="74"/>
      <c r="H12" s="74" t="s">
        <v>491</v>
      </c>
      <c r="I12" s="74" t="s">
        <v>504</v>
      </c>
      <c r="J12" s="77">
        <v>0</v>
      </c>
      <c r="K12" s="76">
        <v>30</v>
      </c>
      <c r="L12" s="75">
        <v>300</v>
      </c>
      <c r="M12" s="75">
        <v>80</v>
      </c>
      <c r="N12" s="75">
        <v>30</v>
      </c>
      <c r="O12" s="74" t="s">
        <v>390</v>
      </c>
      <c r="P12" s="74" t="s">
        <v>101</v>
      </c>
      <c r="Q12" s="77"/>
      <c r="R12" s="17" t="s">
        <v>8</v>
      </c>
      <c r="S12" s="17"/>
    </row>
    <row r="13" spans="1:19">
      <c r="A13" s="18" t="s">
        <v>586</v>
      </c>
      <c r="B13" s="115" t="s">
        <v>8</v>
      </c>
      <c r="C13" s="81">
        <v>0</v>
      </c>
      <c r="D13" s="80">
        <v>0</v>
      </c>
      <c r="E13" s="89" t="s">
        <v>24</v>
      </c>
      <c r="F13" s="79"/>
      <c r="G13" s="79"/>
      <c r="H13" s="79" t="s">
        <v>492</v>
      </c>
      <c r="I13" s="79" t="s">
        <v>505</v>
      </c>
      <c r="J13" s="81">
        <v>0</v>
      </c>
      <c r="K13" s="76">
        <v>60</v>
      </c>
      <c r="L13" s="80">
        <v>300</v>
      </c>
      <c r="M13" s="80">
        <v>80</v>
      </c>
      <c r="N13" s="75">
        <v>30</v>
      </c>
      <c r="O13" s="79" t="s">
        <v>390</v>
      </c>
      <c r="P13" s="79" t="s">
        <v>101</v>
      </c>
      <c r="Q13" s="81"/>
      <c r="R13" s="18" t="s">
        <v>10</v>
      </c>
      <c r="S13" s="18"/>
    </row>
    <row r="14" spans="1:19">
      <c r="A14" s="17" t="s">
        <v>587</v>
      </c>
      <c r="B14" s="116" t="s">
        <v>10</v>
      </c>
      <c r="C14" s="77">
        <v>0</v>
      </c>
      <c r="D14" s="80">
        <v>0</v>
      </c>
      <c r="E14" s="88" t="s">
        <v>246</v>
      </c>
      <c r="F14" s="74"/>
      <c r="G14" s="74"/>
      <c r="H14" s="74" t="s">
        <v>493</v>
      </c>
      <c r="I14" s="74" t="s">
        <v>500</v>
      </c>
      <c r="J14" s="77">
        <v>0</v>
      </c>
      <c r="K14" s="82">
        <v>105</v>
      </c>
      <c r="L14" s="75">
        <v>300</v>
      </c>
      <c r="M14" s="75">
        <v>80</v>
      </c>
      <c r="N14" s="75">
        <v>30</v>
      </c>
      <c r="O14" s="74" t="s">
        <v>390</v>
      </c>
      <c r="P14" s="74" t="s">
        <v>101</v>
      </c>
      <c r="Q14" s="77"/>
      <c r="R14" s="17" t="s">
        <v>7</v>
      </c>
      <c r="S14" s="17"/>
    </row>
    <row r="15" spans="1:19" s="11" customFormat="1">
      <c r="A15" s="18" t="s">
        <v>588</v>
      </c>
      <c r="B15" s="115" t="s">
        <v>7</v>
      </c>
      <c r="C15" s="81">
        <v>0</v>
      </c>
      <c r="D15" s="80">
        <v>0</v>
      </c>
      <c r="E15" s="89" t="s">
        <v>248</v>
      </c>
      <c r="F15" s="79"/>
      <c r="G15" s="79"/>
      <c r="H15" s="79" t="s">
        <v>494</v>
      </c>
      <c r="I15" s="79" t="s">
        <v>506</v>
      </c>
      <c r="J15" s="81">
        <v>0</v>
      </c>
      <c r="K15" s="82">
        <v>155</v>
      </c>
      <c r="L15" s="80">
        <v>300</v>
      </c>
      <c r="M15" s="80">
        <v>80</v>
      </c>
      <c r="N15" s="75">
        <v>30</v>
      </c>
      <c r="O15" s="79" t="s">
        <v>390</v>
      </c>
      <c r="P15" s="79" t="s">
        <v>101</v>
      </c>
      <c r="Q15" s="81"/>
      <c r="R15" s="18" t="s">
        <v>18</v>
      </c>
      <c r="S15" s="18"/>
    </row>
    <row r="16" spans="1:19" s="11" customFormat="1">
      <c r="A16" s="17"/>
      <c r="B16" s="116" t="s">
        <v>18</v>
      </c>
      <c r="C16" s="77">
        <v>0</v>
      </c>
      <c r="D16" s="80">
        <v>0</v>
      </c>
      <c r="E16" s="88" t="s">
        <v>250</v>
      </c>
      <c r="F16" s="74"/>
      <c r="G16" s="74"/>
      <c r="H16" s="74" t="s">
        <v>495</v>
      </c>
      <c r="I16" s="74" t="s">
        <v>501</v>
      </c>
      <c r="J16" s="77">
        <v>0</v>
      </c>
      <c r="K16" s="82">
        <v>210</v>
      </c>
      <c r="L16" s="75">
        <v>300</v>
      </c>
      <c r="M16" s="75">
        <v>80</v>
      </c>
      <c r="N16" s="75">
        <v>30</v>
      </c>
      <c r="O16" s="74" t="s">
        <v>390</v>
      </c>
      <c r="P16" s="74" t="s">
        <v>101</v>
      </c>
      <c r="Q16" s="77"/>
      <c r="R16" s="17" t="s">
        <v>19</v>
      </c>
      <c r="S16" s="17"/>
    </row>
    <row r="17" spans="1:19" s="11" customFormat="1">
      <c r="A17" s="18"/>
      <c r="B17" s="115" t="s">
        <v>19</v>
      </c>
      <c r="C17" s="81">
        <v>0</v>
      </c>
      <c r="D17" s="80">
        <v>0</v>
      </c>
      <c r="E17" s="89" t="s">
        <v>252</v>
      </c>
      <c r="F17" s="79"/>
      <c r="G17" s="79"/>
      <c r="H17" s="79" t="s">
        <v>496</v>
      </c>
      <c r="I17" s="79" t="s">
        <v>502</v>
      </c>
      <c r="J17" s="81">
        <v>0</v>
      </c>
      <c r="K17" s="82">
        <v>260</v>
      </c>
      <c r="L17" s="80">
        <v>300</v>
      </c>
      <c r="M17" s="80">
        <v>80</v>
      </c>
      <c r="N17" s="75">
        <v>30</v>
      </c>
      <c r="O17" s="79" t="s">
        <v>390</v>
      </c>
      <c r="P17" s="79" t="s">
        <v>101</v>
      </c>
      <c r="Q17" s="81"/>
      <c r="R17" s="18" t="s">
        <v>296</v>
      </c>
      <c r="S17" s="18"/>
    </row>
    <row r="18" spans="1:19" s="11" customFormat="1">
      <c r="A18" s="17"/>
      <c r="B18" s="116" t="s">
        <v>296</v>
      </c>
      <c r="C18" s="77">
        <v>0</v>
      </c>
      <c r="D18" s="80">
        <v>0</v>
      </c>
      <c r="E18" s="88" t="s">
        <v>255</v>
      </c>
      <c r="F18" s="74"/>
      <c r="G18" s="74"/>
      <c r="H18" s="74" t="s">
        <v>497</v>
      </c>
      <c r="I18" s="74" t="s">
        <v>503</v>
      </c>
      <c r="J18" s="77">
        <v>0</v>
      </c>
      <c r="K18" s="82">
        <v>325</v>
      </c>
      <c r="L18" s="75">
        <v>300</v>
      </c>
      <c r="M18" s="75">
        <v>80</v>
      </c>
      <c r="N18" s="75">
        <v>30</v>
      </c>
      <c r="O18" s="74" t="s">
        <v>390</v>
      </c>
      <c r="P18" s="74" t="s">
        <v>101</v>
      </c>
      <c r="Q18" s="77"/>
      <c r="R18" s="17" t="s">
        <v>17</v>
      </c>
      <c r="S18" s="17"/>
    </row>
    <row r="19" spans="1:19">
      <c r="A19" s="18" t="s">
        <v>679</v>
      </c>
      <c r="B19" s="115" t="s">
        <v>6</v>
      </c>
      <c r="C19" s="81">
        <v>0</v>
      </c>
      <c r="D19" s="80">
        <v>0</v>
      </c>
      <c r="E19" s="89" t="s">
        <v>93</v>
      </c>
      <c r="F19" s="79"/>
      <c r="G19" s="79"/>
      <c r="H19" s="79" t="s">
        <v>282</v>
      </c>
      <c r="I19" s="79" t="s">
        <v>507</v>
      </c>
      <c r="J19" s="81">
        <v>0</v>
      </c>
      <c r="K19" s="76">
        <v>5</v>
      </c>
      <c r="L19" s="80">
        <v>150</v>
      </c>
      <c r="M19" s="80">
        <v>0</v>
      </c>
      <c r="N19" s="80">
        <v>0</v>
      </c>
      <c r="O19" s="79" t="s">
        <v>390</v>
      </c>
      <c r="P19" s="79" t="s">
        <v>91</v>
      </c>
      <c r="Q19" s="81"/>
      <c r="R19" s="18" t="s">
        <v>5</v>
      </c>
      <c r="S19" s="18"/>
    </row>
    <row r="20" spans="1:19">
      <c r="A20" s="18" t="s">
        <v>589</v>
      </c>
      <c r="B20" s="116" t="s">
        <v>20</v>
      </c>
      <c r="C20" s="77">
        <v>0</v>
      </c>
      <c r="D20" s="80">
        <v>0</v>
      </c>
      <c r="E20" s="88" t="s">
        <v>94</v>
      </c>
      <c r="F20" s="74"/>
      <c r="G20" s="74"/>
      <c r="H20" s="74" t="s">
        <v>87</v>
      </c>
      <c r="I20" s="74" t="s">
        <v>508</v>
      </c>
      <c r="J20" s="77">
        <v>0</v>
      </c>
      <c r="K20" s="76">
        <v>15</v>
      </c>
      <c r="L20" s="80">
        <v>150</v>
      </c>
      <c r="M20" s="75">
        <v>0</v>
      </c>
      <c r="N20" s="75">
        <v>0</v>
      </c>
      <c r="O20" s="74" t="s">
        <v>390</v>
      </c>
      <c r="P20" s="74" t="s">
        <v>91</v>
      </c>
      <c r="Q20" s="77"/>
      <c r="R20" s="17" t="s">
        <v>20</v>
      </c>
      <c r="S20" s="17"/>
    </row>
    <row r="21" spans="1:19">
      <c r="A21" s="18" t="s">
        <v>590</v>
      </c>
      <c r="B21" s="115" t="s">
        <v>8</v>
      </c>
      <c r="C21" s="81">
        <v>0</v>
      </c>
      <c r="D21" s="80">
        <v>0</v>
      </c>
      <c r="E21" s="89" t="s">
        <v>224</v>
      </c>
      <c r="F21" s="79"/>
      <c r="G21" s="79"/>
      <c r="H21" s="79" t="s">
        <v>88</v>
      </c>
      <c r="I21" s="79" t="s">
        <v>513</v>
      </c>
      <c r="J21" s="81">
        <v>0</v>
      </c>
      <c r="K21" s="76">
        <v>30</v>
      </c>
      <c r="L21" s="80">
        <v>150</v>
      </c>
      <c r="M21" s="80">
        <v>0</v>
      </c>
      <c r="N21" s="80">
        <v>0</v>
      </c>
      <c r="O21" s="79" t="s">
        <v>390</v>
      </c>
      <c r="P21" s="79" t="s">
        <v>91</v>
      </c>
      <c r="Q21" s="81"/>
      <c r="R21" s="18" t="s">
        <v>8</v>
      </c>
      <c r="S21" s="18"/>
    </row>
    <row r="22" spans="1:19">
      <c r="A22" s="18" t="s">
        <v>591</v>
      </c>
      <c r="B22" s="116" t="s">
        <v>10</v>
      </c>
      <c r="C22" s="77">
        <v>0</v>
      </c>
      <c r="D22" s="80">
        <v>0</v>
      </c>
      <c r="E22" s="88" t="s">
        <v>226</v>
      </c>
      <c r="F22" s="74"/>
      <c r="G22" s="74"/>
      <c r="H22" s="74" t="s">
        <v>89</v>
      </c>
      <c r="I22" s="74" t="s">
        <v>514</v>
      </c>
      <c r="J22" s="77">
        <v>0</v>
      </c>
      <c r="K22" s="76">
        <v>60</v>
      </c>
      <c r="L22" s="80">
        <v>150</v>
      </c>
      <c r="M22" s="75">
        <v>0</v>
      </c>
      <c r="N22" s="75">
        <v>0</v>
      </c>
      <c r="O22" s="74" t="s">
        <v>390</v>
      </c>
      <c r="P22" s="74" t="s">
        <v>91</v>
      </c>
      <c r="Q22" s="77"/>
      <c r="R22" s="17" t="s">
        <v>10</v>
      </c>
      <c r="S22" s="17"/>
    </row>
    <row r="23" spans="1:19">
      <c r="A23" s="18" t="s">
        <v>592</v>
      </c>
      <c r="B23" s="115" t="s">
        <v>7</v>
      </c>
      <c r="C23" s="81">
        <v>0</v>
      </c>
      <c r="D23" s="80">
        <v>0</v>
      </c>
      <c r="E23" s="89" t="s">
        <v>228</v>
      </c>
      <c r="F23" s="79"/>
      <c r="G23" s="79"/>
      <c r="H23" s="79" t="s">
        <v>90</v>
      </c>
      <c r="I23" s="79" t="s">
        <v>509</v>
      </c>
      <c r="J23" s="81">
        <v>0</v>
      </c>
      <c r="K23" s="82">
        <v>105</v>
      </c>
      <c r="L23" s="80">
        <v>150</v>
      </c>
      <c r="M23" s="80">
        <v>0</v>
      </c>
      <c r="N23" s="80">
        <v>0</v>
      </c>
      <c r="O23" s="79" t="s">
        <v>390</v>
      </c>
      <c r="P23" s="79" t="s">
        <v>91</v>
      </c>
      <c r="Q23" s="81"/>
      <c r="R23" s="18" t="s">
        <v>7</v>
      </c>
      <c r="S23" s="18"/>
    </row>
    <row r="24" spans="1:19" s="11" customFormat="1">
      <c r="A24" s="18" t="s">
        <v>593</v>
      </c>
      <c r="B24" s="116" t="s">
        <v>18</v>
      </c>
      <c r="C24" s="77">
        <v>0</v>
      </c>
      <c r="D24" s="80">
        <v>0</v>
      </c>
      <c r="E24" s="88" t="s">
        <v>230</v>
      </c>
      <c r="F24" s="74"/>
      <c r="G24" s="74"/>
      <c r="H24" s="88" t="s">
        <v>368</v>
      </c>
      <c r="I24" s="74" t="s">
        <v>515</v>
      </c>
      <c r="J24" s="77">
        <v>0</v>
      </c>
      <c r="K24" s="82">
        <v>155</v>
      </c>
      <c r="L24" s="80">
        <v>150</v>
      </c>
      <c r="M24" s="75">
        <v>0</v>
      </c>
      <c r="N24" s="75">
        <v>0</v>
      </c>
      <c r="O24" s="74" t="s">
        <v>390</v>
      </c>
      <c r="P24" s="74" t="s">
        <v>91</v>
      </c>
      <c r="Q24" s="77"/>
      <c r="R24" s="17" t="s">
        <v>18</v>
      </c>
      <c r="S24" s="17"/>
    </row>
    <row r="25" spans="1:19" s="11" customFormat="1">
      <c r="A25" s="18"/>
      <c r="B25" s="115" t="s">
        <v>19</v>
      </c>
      <c r="C25" s="81">
        <v>0</v>
      </c>
      <c r="D25" s="80">
        <v>0</v>
      </c>
      <c r="E25" s="89" t="s">
        <v>232</v>
      </c>
      <c r="F25" s="79"/>
      <c r="G25" s="79"/>
      <c r="H25" s="89" t="s">
        <v>369</v>
      </c>
      <c r="I25" s="79" t="s">
        <v>510</v>
      </c>
      <c r="J25" s="81">
        <v>0</v>
      </c>
      <c r="K25" s="82">
        <v>210</v>
      </c>
      <c r="L25" s="80">
        <v>150</v>
      </c>
      <c r="M25" s="80">
        <v>0</v>
      </c>
      <c r="N25" s="80">
        <v>0</v>
      </c>
      <c r="O25" s="79" t="s">
        <v>390</v>
      </c>
      <c r="P25" s="79" t="s">
        <v>91</v>
      </c>
      <c r="Q25" s="81"/>
      <c r="R25" s="18" t="s">
        <v>19</v>
      </c>
      <c r="S25" s="18"/>
    </row>
    <row r="26" spans="1:19" s="11" customFormat="1">
      <c r="A26" s="17"/>
      <c r="B26" s="116" t="s">
        <v>296</v>
      </c>
      <c r="C26" s="77">
        <v>0</v>
      </c>
      <c r="D26" s="80">
        <v>0</v>
      </c>
      <c r="E26" s="88" t="s">
        <v>234</v>
      </c>
      <c r="F26" s="74"/>
      <c r="G26" s="74"/>
      <c r="H26" s="88" t="s">
        <v>370</v>
      </c>
      <c r="I26" s="74" t="s">
        <v>511</v>
      </c>
      <c r="J26" s="77">
        <v>0</v>
      </c>
      <c r="K26" s="82">
        <v>260</v>
      </c>
      <c r="L26" s="80">
        <v>150</v>
      </c>
      <c r="M26" s="75">
        <v>0</v>
      </c>
      <c r="N26" s="75">
        <v>0</v>
      </c>
      <c r="O26" s="74" t="s">
        <v>390</v>
      </c>
      <c r="P26" s="74" t="s">
        <v>91</v>
      </c>
      <c r="Q26" s="77"/>
      <c r="R26" s="17" t="s">
        <v>296</v>
      </c>
      <c r="S26" s="17"/>
    </row>
    <row r="27" spans="1:19" s="11" customFormat="1">
      <c r="A27" s="18"/>
      <c r="B27" s="115" t="s">
        <v>17</v>
      </c>
      <c r="C27" s="81">
        <v>0</v>
      </c>
      <c r="D27" s="80">
        <v>0</v>
      </c>
      <c r="E27" s="89" t="s">
        <v>236</v>
      </c>
      <c r="F27" s="79"/>
      <c r="G27" s="79"/>
      <c r="H27" s="89" t="s">
        <v>371</v>
      </c>
      <c r="I27" s="79" t="s">
        <v>512</v>
      </c>
      <c r="J27" s="81">
        <v>0</v>
      </c>
      <c r="K27" s="82">
        <v>325</v>
      </c>
      <c r="L27" s="80">
        <v>150</v>
      </c>
      <c r="M27" s="80">
        <v>0</v>
      </c>
      <c r="N27" s="80">
        <v>0</v>
      </c>
      <c r="O27" s="79" t="s">
        <v>390</v>
      </c>
      <c r="P27" s="79" t="s">
        <v>91</v>
      </c>
      <c r="Q27" s="81"/>
      <c r="R27" s="18" t="s">
        <v>17</v>
      </c>
      <c r="S27" s="18"/>
    </row>
    <row r="28" spans="1:19">
      <c r="A28" s="17"/>
      <c r="B28" s="116" t="s">
        <v>20</v>
      </c>
      <c r="C28" s="77">
        <v>0</v>
      </c>
      <c r="D28" s="80">
        <v>0</v>
      </c>
      <c r="E28" s="74" t="s">
        <v>95</v>
      </c>
      <c r="F28" s="74"/>
      <c r="G28" s="88" t="s">
        <v>242</v>
      </c>
      <c r="H28" s="74" t="s">
        <v>96</v>
      </c>
      <c r="I28" s="74" t="s">
        <v>516</v>
      </c>
      <c r="J28" s="77">
        <v>0</v>
      </c>
      <c r="K28" s="76">
        <v>15</v>
      </c>
      <c r="L28" s="75">
        <v>300</v>
      </c>
      <c r="M28" s="75">
        <v>0</v>
      </c>
      <c r="N28" s="75">
        <v>0</v>
      </c>
      <c r="O28" s="74" t="s">
        <v>390</v>
      </c>
      <c r="P28" s="74" t="s">
        <v>100</v>
      </c>
      <c r="Q28" s="77"/>
      <c r="R28" s="17" t="s">
        <v>20</v>
      </c>
      <c r="S28" s="17"/>
    </row>
    <row r="29" spans="1:19">
      <c r="A29" s="18"/>
      <c r="B29" s="115" t="s">
        <v>8</v>
      </c>
      <c r="C29" s="81">
        <v>0</v>
      </c>
      <c r="D29" s="80">
        <v>0</v>
      </c>
      <c r="E29" s="79" t="s">
        <v>95</v>
      </c>
      <c r="F29" s="79"/>
      <c r="G29" s="89" t="s">
        <v>25</v>
      </c>
      <c r="H29" s="79" t="s">
        <v>97</v>
      </c>
      <c r="I29" s="79" t="s">
        <v>518</v>
      </c>
      <c r="J29" s="81">
        <v>0</v>
      </c>
      <c r="K29" s="76">
        <v>30</v>
      </c>
      <c r="L29" s="80">
        <v>300</v>
      </c>
      <c r="M29" s="80">
        <v>0</v>
      </c>
      <c r="N29" s="80">
        <v>0</v>
      </c>
      <c r="O29" s="79" t="s">
        <v>390</v>
      </c>
      <c r="P29" s="79" t="s">
        <v>100</v>
      </c>
      <c r="Q29" s="81"/>
      <c r="R29" s="18" t="s">
        <v>8</v>
      </c>
      <c r="S29" s="18"/>
    </row>
    <row r="30" spans="1:19">
      <c r="A30" s="17"/>
      <c r="B30" s="116" t="s">
        <v>10</v>
      </c>
      <c r="C30" s="77">
        <v>0</v>
      </c>
      <c r="D30" s="80">
        <v>0</v>
      </c>
      <c r="E30" s="74" t="s">
        <v>95</v>
      </c>
      <c r="F30" s="74"/>
      <c r="G30" s="88" t="s">
        <v>24</v>
      </c>
      <c r="H30" s="74" t="s">
        <v>98</v>
      </c>
      <c r="I30" s="74" t="s">
        <v>519</v>
      </c>
      <c r="J30" s="77">
        <v>0</v>
      </c>
      <c r="K30" s="76">
        <v>60</v>
      </c>
      <c r="L30" s="75">
        <v>300</v>
      </c>
      <c r="M30" s="75">
        <v>0</v>
      </c>
      <c r="N30" s="75">
        <v>0</v>
      </c>
      <c r="O30" s="74" t="s">
        <v>390</v>
      </c>
      <c r="P30" s="74" t="s">
        <v>100</v>
      </c>
      <c r="Q30" s="77"/>
      <c r="R30" s="17" t="s">
        <v>10</v>
      </c>
      <c r="S30" s="17"/>
    </row>
    <row r="31" spans="1:19">
      <c r="A31" s="18"/>
      <c r="B31" s="115" t="s">
        <v>7</v>
      </c>
      <c r="C31" s="81">
        <v>0</v>
      </c>
      <c r="D31" s="80">
        <v>0</v>
      </c>
      <c r="E31" s="79" t="s">
        <v>95</v>
      </c>
      <c r="F31" s="79"/>
      <c r="G31" s="89" t="s">
        <v>246</v>
      </c>
      <c r="H31" s="79" t="s">
        <v>99</v>
      </c>
      <c r="I31" s="79" t="s">
        <v>517</v>
      </c>
      <c r="J31" s="81">
        <v>0</v>
      </c>
      <c r="K31" s="82">
        <v>105</v>
      </c>
      <c r="L31" s="80">
        <v>300</v>
      </c>
      <c r="M31" s="80">
        <v>0</v>
      </c>
      <c r="N31" s="80">
        <v>0</v>
      </c>
      <c r="O31" s="79" t="s">
        <v>390</v>
      </c>
      <c r="P31" s="79" t="s">
        <v>100</v>
      </c>
      <c r="Q31" s="81"/>
      <c r="R31" s="18" t="s">
        <v>7</v>
      </c>
      <c r="S31" s="18"/>
    </row>
    <row r="32" spans="1:19" s="11" customFormat="1">
      <c r="A32" s="17"/>
      <c r="B32" s="116" t="s">
        <v>18</v>
      </c>
      <c r="C32" s="77">
        <v>0</v>
      </c>
      <c r="D32" s="80">
        <v>0</v>
      </c>
      <c r="E32" s="74" t="s">
        <v>27</v>
      </c>
      <c r="F32" s="74"/>
      <c r="G32" s="88" t="s">
        <v>248</v>
      </c>
      <c r="H32" s="74" t="s">
        <v>364</v>
      </c>
      <c r="I32" s="74" t="s">
        <v>520</v>
      </c>
      <c r="J32" s="77">
        <v>0</v>
      </c>
      <c r="K32" s="82">
        <v>155</v>
      </c>
      <c r="L32" s="75">
        <v>300</v>
      </c>
      <c r="M32" s="75">
        <v>0</v>
      </c>
      <c r="N32" s="75">
        <v>0</v>
      </c>
      <c r="O32" s="74" t="s">
        <v>390</v>
      </c>
      <c r="P32" s="74" t="s">
        <v>100</v>
      </c>
      <c r="Q32" s="77"/>
      <c r="R32" s="17" t="s">
        <v>18</v>
      </c>
      <c r="S32" s="17"/>
    </row>
    <row r="33" spans="1:19" s="11" customFormat="1">
      <c r="A33" s="18"/>
      <c r="B33" s="115" t="s">
        <v>19</v>
      </c>
      <c r="C33" s="81">
        <v>0</v>
      </c>
      <c r="D33" s="80">
        <v>0</v>
      </c>
      <c r="E33" s="79" t="s">
        <v>27</v>
      </c>
      <c r="F33" s="79"/>
      <c r="G33" s="89" t="s">
        <v>250</v>
      </c>
      <c r="H33" s="79" t="s">
        <v>365</v>
      </c>
      <c r="I33" s="79" t="s">
        <v>521</v>
      </c>
      <c r="J33" s="81">
        <v>0</v>
      </c>
      <c r="K33" s="82">
        <v>210</v>
      </c>
      <c r="L33" s="80">
        <v>300</v>
      </c>
      <c r="M33" s="80">
        <v>0</v>
      </c>
      <c r="N33" s="80">
        <v>0</v>
      </c>
      <c r="O33" s="79" t="s">
        <v>390</v>
      </c>
      <c r="P33" s="79" t="s">
        <v>100</v>
      </c>
      <c r="Q33" s="81"/>
      <c r="R33" s="18" t="s">
        <v>19</v>
      </c>
      <c r="S33" s="18"/>
    </row>
    <row r="34" spans="1:19" s="11" customFormat="1">
      <c r="A34" s="17"/>
      <c r="B34" s="116" t="s">
        <v>296</v>
      </c>
      <c r="C34" s="77">
        <v>0</v>
      </c>
      <c r="D34" s="80">
        <v>0</v>
      </c>
      <c r="E34" s="74" t="s">
        <v>27</v>
      </c>
      <c r="F34" s="74"/>
      <c r="G34" s="88" t="s">
        <v>252</v>
      </c>
      <c r="H34" s="74" t="s">
        <v>366</v>
      </c>
      <c r="I34" s="74" t="s">
        <v>522</v>
      </c>
      <c r="J34" s="77">
        <v>0</v>
      </c>
      <c r="K34" s="82">
        <v>260</v>
      </c>
      <c r="L34" s="75">
        <v>300</v>
      </c>
      <c r="M34" s="75">
        <v>0</v>
      </c>
      <c r="N34" s="75">
        <v>0</v>
      </c>
      <c r="O34" s="74" t="s">
        <v>390</v>
      </c>
      <c r="P34" s="74" t="s">
        <v>100</v>
      </c>
      <c r="Q34" s="77"/>
      <c r="R34" s="17" t="s">
        <v>296</v>
      </c>
      <c r="S34" s="17"/>
    </row>
    <row r="35" spans="1:19" s="11" customFormat="1">
      <c r="A35" s="18"/>
      <c r="B35" s="115" t="s">
        <v>17</v>
      </c>
      <c r="C35" s="81">
        <v>0</v>
      </c>
      <c r="D35" s="80">
        <v>0</v>
      </c>
      <c r="E35" s="79" t="s">
        <v>27</v>
      </c>
      <c r="F35" s="79"/>
      <c r="G35" s="89" t="s">
        <v>255</v>
      </c>
      <c r="H35" s="79" t="s">
        <v>367</v>
      </c>
      <c r="I35" s="79" t="s">
        <v>523</v>
      </c>
      <c r="J35" s="81">
        <v>0</v>
      </c>
      <c r="K35" s="82">
        <v>325</v>
      </c>
      <c r="L35" s="80">
        <v>300</v>
      </c>
      <c r="M35" s="80">
        <v>0</v>
      </c>
      <c r="N35" s="80">
        <v>0</v>
      </c>
      <c r="O35" s="79" t="s">
        <v>390</v>
      </c>
      <c r="P35" s="79" t="s">
        <v>100</v>
      </c>
      <c r="Q35" s="81"/>
      <c r="R35" s="18" t="s">
        <v>17</v>
      </c>
      <c r="S35" s="18"/>
    </row>
    <row r="36" spans="1:19">
      <c r="A36" s="17" t="s">
        <v>594</v>
      </c>
      <c r="B36" s="116" t="s">
        <v>14</v>
      </c>
      <c r="C36" s="77">
        <v>0</v>
      </c>
      <c r="D36" s="80">
        <v>20</v>
      </c>
      <c r="E36" s="74" t="s">
        <v>27</v>
      </c>
      <c r="F36" s="74" t="str">
        <f>CONCATENATE("x",Research!$Q36)</f>
        <v>x3</v>
      </c>
      <c r="G36" s="74" t="s">
        <v>85</v>
      </c>
      <c r="H36" s="74" t="s">
        <v>284</v>
      </c>
      <c r="I36" s="74" t="str">
        <f>CONCATENATE("검술의 피해량이 ",Research!$Q36,"배 증가합니다.")</f>
        <v>검술의 피해량이 3배 증가합니다.</v>
      </c>
      <c r="J36" s="81">
        <v>20</v>
      </c>
      <c r="K36" s="75">
        <v>0</v>
      </c>
      <c r="L36" s="75">
        <v>300</v>
      </c>
      <c r="M36" s="75">
        <v>80</v>
      </c>
      <c r="N36" s="75">
        <v>20</v>
      </c>
      <c r="O36" s="74" t="s">
        <v>14</v>
      </c>
      <c r="P36" s="74" t="s">
        <v>15</v>
      </c>
      <c r="Q36" s="77">
        <v>3</v>
      </c>
      <c r="R36" s="17"/>
      <c r="S36" s="17"/>
    </row>
    <row r="37" spans="1:19">
      <c r="A37" s="18" t="s">
        <v>595</v>
      </c>
      <c r="B37" s="115" t="s">
        <v>14</v>
      </c>
      <c r="C37" s="81">
        <v>20</v>
      </c>
      <c r="D37" s="75">
        <v>40</v>
      </c>
      <c r="E37" s="79" t="s">
        <v>27</v>
      </c>
      <c r="F37" s="79" t="str">
        <f>CONCATENATE("x",Research!$Q37)</f>
        <v>x6</v>
      </c>
      <c r="G37" s="79" t="s">
        <v>85</v>
      </c>
      <c r="H37" s="79" t="s">
        <v>285</v>
      </c>
      <c r="I37" s="79" t="str">
        <f>CONCATENATE("검술의 피해량이 ",Research!$Q37,"배 증가합니다.")</f>
        <v>검술의 피해량이 6배 증가합니다.</v>
      </c>
      <c r="J37" s="77">
        <v>40</v>
      </c>
      <c r="K37" s="80">
        <v>0</v>
      </c>
      <c r="L37" s="80">
        <v>300</v>
      </c>
      <c r="M37" s="80">
        <v>80</v>
      </c>
      <c r="N37" s="75">
        <v>20</v>
      </c>
      <c r="O37" s="79" t="s">
        <v>14</v>
      </c>
      <c r="P37" s="79" t="s">
        <v>15</v>
      </c>
      <c r="Q37" s="81">
        <v>6</v>
      </c>
      <c r="R37" s="18"/>
      <c r="S37" s="18"/>
    </row>
    <row r="38" spans="1:19">
      <c r="A38" s="17" t="s">
        <v>596</v>
      </c>
      <c r="B38" s="116" t="s">
        <v>14</v>
      </c>
      <c r="C38" s="77">
        <v>40</v>
      </c>
      <c r="D38" s="80">
        <v>60</v>
      </c>
      <c r="E38" s="74" t="s">
        <v>27</v>
      </c>
      <c r="F38" s="74" t="str">
        <f>CONCATENATE("x",Research!$Q38)</f>
        <v>x8</v>
      </c>
      <c r="G38" s="74" t="s">
        <v>84</v>
      </c>
      <c r="H38" s="74" t="s">
        <v>650</v>
      </c>
      <c r="I38" s="74" t="str">
        <f>CONCATENATE("검술의 피해량이 ",Research!$Q38,"배 증가합니다.")</f>
        <v>검술의 피해량이 8배 증가합니다.</v>
      </c>
      <c r="J38" s="81">
        <v>60</v>
      </c>
      <c r="K38" s="75">
        <v>0</v>
      </c>
      <c r="L38" s="75">
        <v>300</v>
      </c>
      <c r="M38" s="75">
        <v>80</v>
      </c>
      <c r="N38" s="75">
        <v>20</v>
      </c>
      <c r="O38" s="74" t="s">
        <v>14</v>
      </c>
      <c r="P38" s="74" t="s">
        <v>15</v>
      </c>
      <c r="Q38" s="77">
        <v>8</v>
      </c>
      <c r="R38" s="17"/>
      <c r="S38" s="17"/>
    </row>
    <row r="39" spans="1:19">
      <c r="A39" s="18" t="s">
        <v>597</v>
      </c>
      <c r="B39" s="115" t="s">
        <v>14</v>
      </c>
      <c r="C39" s="81">
        <v>60</v>
      </c>
      <c r="D39" s="75">
        <v>80</v>
      </c>
      <c r="E39" s="79" t="s">
        <v>27</v>
      </c>
      <c r="F39" s="79" t="str">
        <f>CONCATENATE("x",Research!$Q39)</f>
        <v>x8</v>
      </c>
      <c r="G39" s="79" t="s">
        <v>84</v>
      </c>
      <c r="H39" s="79" t="s">
        <v>651</v>
      </c>
      <c r="I39" s="79" t="str">
        <f>CONCATENATE("검술의 피해량이 ",Research!$Q39,"배 증가합니다.")</f>
        <v>검술의 피해량이 8배 증가합니다.</v>
      </c>
      <c r="J39" s="77">
        <v>80</v>
      </c>
      <c r="K39" s="80">
        <v>0</v>
      </c>
      <c r="L39" s="80">
        <v>300</v>
      </c>
      <c r="M39" s="80">
        <v>80</v>
      </c>
      <c r="N39" s="75">
        <v>20</v>
      </c>
      <c r="O39" s="79" t="s">
        <v>14</v>
      </c>
      <c r="P39" s="79" t="s">
        <v>15</v>
      </c>
      <c r="Q39" s="81">
        <v>8</v>
      </c>
      <c r="R39" s="18"/>
      <c r="S39" s="18"/>
    </row>
    <row r="40" spans="1:19">
      <c r="A40" s="17" t="s">
        <v>598</v>
      </c>
      <c r="B40" s="116" t="s">
        <v>14</v>
      </c>
      <c r="C40" s="77">
        <v>80</v>
      </c>
      <c r="D40" s="80">
        <v>100</v>
      </c>
      <c r="E40" s="74" t="s">
        <v>27</v>
      </c>
      <c r="F40" s="74" t="str">
        <f>CONCATENATE("x",Research!$Q40)</f>
        <v>x8</v>
      </c>
      <c r="G40" s="74" t="s">
        <v>84</v>
      </c>
      <c r="H40" s="74" t="s">
        <v>652</v>
      </c>
      <c r="I40" s="74" t="str">
        <f>CONCATENATE("검술의 피해량이 ",Research!$Q40,"배 증가합니다.")</f>
        <v>검술의 피해량이 8배 증가합니다.</v>
      </c>
      <c r="J40" s="81">
        <v>100</v>
      </c>
      <c r="K40" s="75">
        <v>0</v>
      </c>
      <c r="L40" s="75">
        <v>300</v>
      </c>
      <c r="M40" s="75">
        <v>80</v>
      </c>
      <c r="N40" s="75">
        <v>20</v>
      </c>
      <c r="O40" s="74" t="s">
        <v>14</v>
      </c>
      <c r="P40" s="74" t="s">
        <v>15</v>
      </c>
      <c r="Q40" s="77">
        <v>8</v>
      </c>
      <c r="R40" s="17"/>
      <c r="S40" s="17"/>
    </row>
    <row r="41" spans="1:19" s="11" customFormat="1">
      <c r="A41" s="18" t="s">
        <v>599</v>
      </c>
      <c r="B41" s="115" t="s">
        <v>4</v>
      </c>
      <c r="C41" s="81">
        <v>100</v>
      </c>
      <c r="D41" s="75">
        <v>121</v>
      </c>
      <c r="E41" s="79" t="s">
        <v>27</v>
      </c>
      <c r="F41" s="79" t="str">
        <f>CONCATENATE("x",Research!$Q41)</f>
        <v>x11</v>
      </c>
      <c r="G41" s="79" t="s">
        <v>84</v>
      </c>
      <c r="H41" s="79" t="s">
        <v>653</v>
      </c>
      <c r="I41" s="79" t="str">
        <f>CONCATENATE("검술의 피해량이 ",Research!$Q41,"배 증가합니다.")</f>
        <v>검술의 피해량이 11배 증가합니다.</v>
      </c>
      <c r="J41" s="77">
        <v>120</v>
      </c>
      <c r="K41" s="80">
        <v>0</v>
      </c>
      <c r="L41" s="80">
        <v>300</v>
      </c>
      <c r="M41" s="80">
        <v>80</v>
      </c>
      <c r="N41" s="75">
        <v>20</v>
      </c>
      <c r="O41" s="79" t="s">
        <v>4</v>
      </c>
      <c r="P41" s="79" t="s">
        <v>15</v>
      </c>
      <c r="Q41" s="81">
        <v>11</v>
      </c>
      <c r="R41" s="29"/>
      <c r="S41" s="18"/>
    </row>
    <row r="42" spans="1:19">
      <c r="A42" s="17" t="s">
        <v>600</v>
      </c>
      <c r="B42" s="116" t="s">
        <v>4</v>
      </c>
      <c r="C42" s="77">
        <v>121</v>
      </c>
      <c r="D42" s="80">
        <v>141</v>
      </c>
      <c r="E42" s="74" t="s">
        <v>27</v>
      </c>
      <c r="F42" s="74" t="str">
        <f>CONCATENATE("x",Research!$Q42)</f>
        <v>x9</v>
      </c>
      <c r="G42" s="74" t="s">
        <v>84</v>
      </c>
      <c r="H42" s="74" t="s">
        <v>372</v>
      </c>
      <c r="I42" s="74" t="str">
        <f>CONCATENATE("검술의 피해량이 ",Research!$Q42,"배 증가합니다.")</f>
        <v>검술의 피해량이 9배 증가합니다.</v>
      </c>
      <c r="J42" s="81">
        <v>140</v>
      </c>
      <c r="K42" s="75">
        <v>0</v>
      </c>
      <c r="L42" s="75">
        <v>300</v>
      </c>
      <c r="M42" s="75">
        <v>80</v>
      </c>
      <c r="N42" s="75">
        <v>20</v>
      </c>
      <c r="O42" s="74" t="s">
        <v>4</v>
      </c>
      <c r="P42" s="74" t="s">
        <v>15</v>
      </c>
      <c r="Q42" s="77">
        <v>9</v>
      </c>
      <c r="R42" s="29"/>
      <c r="S42" s="17"/>
    </row>
    <row r="43" spans="1:19">
      <c r="A43" s="18" t="s">
        <v>601</v>
      </c>
      <c r="B43" s="115" t="s">
        <v>4</v>
      </c>
      <c r="C43" s="81">
        <v>141</v>
      </c>
      <c r="D43" s="75">
        <v>162</v>
      </c>
      <c r="E43" s="79" t="s">
        <v>27</v>
      </c>
      <c r="F43" s="79" t="str">
        <f>CONCATENATE("x",Research!$Q43)</f>
        <v>x11</v>
      </c>
      <c r="G43" s="79" t="s">
        <v>84</v>
      </c>
      <c r="H43" s="79" t="s">
        <v>373</v>
      </c>
      <c r="I43" s="79" t="str">
        <f>CONCATENATE("검술의 피해량이 ",Research!$Q43,"배 증가합니다.")</f>
        <v>검술의 피해량이 11배 증가합니다.</v>
      </c>
      <c r="J43" s="77">
        <v>160</v>
      </c>
      <c r="K43" s="80">
        <v>0</v>
      </c>
      <c r="L43" s="80">
        <v>300</v>
      </c>
      <c r="M43" s="80">
        <v>80</v>
      </c>
      <c r="N43" s="75">
        <v>20</v>
      </c>
      <c r="O43" s="79" t="s">
        <v>4</v>
      </c>
      <c r="P43" s="79" t="s">
        <v>15</v>
      </c>
      <c r="Q43" s="81">
        <v>11</v>
      </c>
      <c r="R43" s="29"/>
      <c r="S43" s="18"/>
    </row>
    <row r="44" spans="1:19">
      <c r="A44" s="17" t="s">
        <v>602</v>
      </c>
      <c r="B44" s="116" t="s">
        <v>4</v>
      </c>
      <c r="C44" s="77">
        <v>162</v>
      </c>
      <c r="D44" s="80">
        <v>182</v>
      </c>
      <c r="E44" s="74" t="s">
        <v>27</v>
      </c>
      <c r="F44" s="74" t="str">
        <f>CONCATENATE("x",Research!$Q44)</f>
        <v>x9</v>
      </c>
      <c r="G44" s="74" t="s">
        <v>84</v>
      </c>
      <c r="H44" s="74" t="s">
        <v>374</v>
      </c>
      <c r="I44" s="74" t="str">
        <f>CONCATENATE("검술의 피해량이 ",Research!$Q44,"배 증가합니다.")</f>
        <v>검술의 피해량이 9배 증가합니다.</v>
      </c>
      <c r="J44" s="81">
        <v>180</v>
      </c>
      <c r="K44" s="75">
        <v>0</v>
      </c>
      <c r="L44" s="75">
        <v>300</v>
      </c>
      <c r="M44" s="75">
        <v>80</v>
      </c>
      <c r="N44" s="75">
        <v>20</v>
      </c>
      <c r="O44" s="74" t="s">
        <v>4</v>
      </c>
      <c r="P44" s="74" t="s">
        <v>15</v>
      </c>
      <c r="Q44" s="77">
        <v>9</v>
      </c>
      <c r="R44" s="29"/>
      <c r="S44" s="17"/>
    </row>
    <row r="45" spans="1:19">
      <c r="A45" s="18" t="s">
        <v>603</v>
      </c>
      <c r="B45" s="115" t="s">
        <v>4</v>
      </c>
      <c r="C45" s="81">
        <v>182</v>
      </c>
      <c r="D45" s="80">
        <v>202</v>
      </c>
      <c r="E45" s="79" t="s">
        <v>27</v>
      </c>
      <c r="F45" s="79" t="str">
        <f>CONCATENATE("x",Research!$Q45)</f>
        <v>x10</v>
      </c>
      <c r="G45" s="79" t="s">
        <v>84</v>
      </c>
      <c r="H45" s="79" t="s">
        <v>582</v>
      </c>
      <c r="I45" s="79" t="str">
        <f>CONCATENATE("검술의 피해량이 ",Research!$Q45,"배 증가합니다.")</f>
        <v>검술의 피해량이 10배 증가합니다.</v>
      </c>
      <c r="J45" s="81">
        <v>200</v>
      </c>
      <c r="K45" s="80">
        <v>0</v>
      </c>
      <c r="L45" s="80">
        <v>300</v>
      </c>
      <c r="M45" s="80">
        <v>80</v>
      </c>
      <c r="N45" s="75">
        <v>20</v>
      </c>
      <c r="O45" s="79" t="s">
        <v>4</v>
      </c>
      <c r="P45" s="79" t="s">
        <v>15</v>
      </c>
      <c r="Q45" s="81">
        <v>10</v>
      </c>
      <c r="R45" s="29"/>
      <c r="S45" s="18"/>
    </row>
    <row r="46" spans="1:19" s="113" customFormat="1">
      <c r="A46" s="18"/>
      <c r="B46" s="115" t="s">
        <v>4</v>
      </c>
      <c r="C46" s="81">
        <v>202</v>
      </c>
      <c r="D46" s="80">
        <v>223</v>
      </c>
      <c r="E46" s="79" t="s">
        <v>27</v>
      </c>
      <c r="F46" s="79" t="str">
        <f>CONCATENATE("x",Research!$Q46)</f>
        <v>x</v>
      </c>
      <c r="G46" s="79" t="s">
        <v>84</v>
      </c>
      <c r="H46" s="79" t="s">
        <v>758</v>
      </c>
      <c r="I46" s="79" t="str">
        <f>CONCATENATE("검술의 피해량이 ",Research!$Q46,"배 증가합니다.")</f>
        <v>검술의 피해량이 배 증가합니다.</v>
      </c>
      <c r="J46" s="81">
        <v>220</v>
      </c>
      <c r="K46" s="80">
        <v>0</v>
      </c>
      <c r="L46" s="80">
        <v>300</v>
      </c>
      <c r="M46" s="80">
        <v>80</v>
      </c>
      <c r="N46" s="75">
        <v>20</v>
      </c>
      <c r="O46" s="79" t="s">
        <v>4</v>
      </c>
      <c r="P46" s="79" t="s">
        <v>15</v>
      </c>
      <c r="Q46" s="81"/>
      <c r="R46" s="29"/>
      <c r="S46" s="17"/>
    </row>
    <row r="47" spans="1:19" s="113" customFormat="1">
      <c r="A47" s="18"/>
      <c r="B47" s="115" t="s">
        <v>4</v>
      </c>
      <c r="C47" s="81">
        <v>223</v>
      </c>
      <c r="D47" s="80">
        <v>243</v>
      </c>
      <c r="E47" s="79" t="s">
        <v>27</v>
      </c>
      <c r="F47" s="79" t="str">
        <f>CONCATENATE("x",Research!$Q47)</f>
        <v>x</v>
      </c>
      <c r="G47" s="79" t="s">
        <v>84</v>
      </c>
      <c r="H47" s="79" t="s">
        <v>759</v>
      </c>
      <c r="I47" s="79" t="str">
        <f>CONCATENATE("검술의 피해량이 ",Research!$Q47,"배 증가합니다.")</f>
        <v>검술의 피해량이 배 증가합니다.</v>
      </c>
      <c r="J47" s="81">
        <v>240</v>
      </c>
      <c r="K47" s="80">
        <v>0</v>
      </c>
      <c r="L47" s="80">
        <v>300</v>
      </c>
      <c r="M47" s="80">
        <v>80</v>
      </c>
      <c r="N47" s="75">
        <v>20</v>
      </c>
      <c r="O47" s="79" t="s">
        <v>4</v>
      </c>
      <c r="P47" s="79" t="s">
        <v>15</v>
      </c>
      <c r="Q47" s="81"/>
      <c r="R47" s="29"/>
      <c r="S47" s="18"/>
    </row>
    <row r="48" spans="1:19" s="113" customFormat="1">
      <c r="A48" s="18"/>
      <c r="B48" s="115" t="s">
        <v>4</v>
      </c>
      <c r="C48" s="81">
        <v>243</v>
      </c>
      <c r="D48" s="80">
        <v>264</v>
      </c>
      <c r="E48" s="79" t="s">
        <v>27</v>
      </c>
      <c r="F48" s="79" t="str">
        <f>CONCATENATE("x",Research!$Q48)</f>
        <v>x</v>
      </c>
      <c r="G48" s="79" t="s">
        <v>84</v>
      </c>
      <c r="H48" s="79" t="s">
        <v>760</v>
      </c>
      <c r="I48" s="79" t="str">
        <f>CONCATENATE("검술의 피해량이 ",Research!$Q48,"배 증가합니다.")</f>
        <v>검술의 피해량이 배 증가합니다.</v>
      </c>
      <c r="J48" s="81">
        <v>260</v>
      </c>
      <c r="K48" s="80">
        <v>0</v>
      </c>
      <c r="L48" s="80">
        <v>300</v>
      </c>
      <c r="M48" s="80">
        <v>80</v>
      </c>
      <c r="N48" s="75">
        <v>20</v>
      </c>
      <c r="O48" s="79" t="s">
        <v>4</v>
      </c>
      <c r="P48" s="79" t="s">
        <v>15</v>
      </c>
      <c r="Q48" s="81"/>
      <c r="R48" s="29"/>
      <c r="S48" s="17"/>
    </row>
    <row r="49" spans="1:19" s="113" customFormat="1">
      <c r="A49" s="18"/>
      <c r="B49" s="115" t="s">
        <v>4</v>
      </c>
      <c r="C49" s="81">
        <v>264</v>
      </c>
      <c r="D49" s="80">
        <v>284</v>
      </c>
      <c r="E49" s="79" t="s">
        <v>27</v>
      </c>
      <c r="F49" s="79" t="str">
        <f>CONCATENATE("x",Research!$Q49)</f>
        <v>x</v>
      </c>
      <c r="G49" s="79" t="s">
        <v>84</v>
      </c>
      <c r="H49" s="79" t="s">
        <v>761</v>
      </c>
      <c r="I49" s="79" t="str">
        <f>CONCATENATE("검술의 피해량이 ",Research!$Q49,"배 증가합니다.")</f>
        <v>검술의 피해량이 배 증가합니다.</v>
      </c>
      <c r="J49" s="81">
        <v>280</v>
      </c>
      <c r="K49" s="80">
        <v>0</v>
      </c>
      <c r="L49" s="80">
        <v>300</v>
      </c>
      <c r="M49" s="80">
        <v>80</v>
      </c>
      <c r="N49" s="75">
        <v>20</v>
      </c>
      <c r="O49" s="79" t="s">
        <v>4</v>
      </c>
      <c r="P49" s="79" t="s">
        <v>15</v>
      </c>
      <c r="Q49" s="81"/>
      <c r="R49" s="29"/>
      <c r="S49" s="18"/>
    </row>
    <row r="50" spans="1:19" s="113" customFormat="1">
      <c r="A50" s="18"/>
      <c r="B50" s="115" t="s">
        <v>4</v>
      </c>
      <c r="C50" s="81">
        <v>284</v>
      </c>
      <c r="D50" s="80">
        <v>304</v>
      </c>
      <c r="E50" s="79" t="s">
        <v>27</v>
      </c>
      <c r="F50" s="79" t="str">
        <f>CONCATENATE("x",Research!$Q50)</f>
        <v>x</v>
      </c>
      <c r="G50" s="79" t="s">
        <v>84</v>
      </c>
      <c r="H50" s="79" t="s">
        <v>762</v>
      </c>
      <c r="I50" s="79" t="str">
        <f>CONCATENATE("검술의 피해량이 ",Research!$Q50,"배 증가합니다.")</f>
        <v>검술의 피해량이 배 증가합니다.</v>
      </c>
      <c r="J50" s="81">
        <v>300</v>
      </c>
      <c r="K50" s="80">
        <v>0</v>
      </c>
      <c r="L50" s="80">
        <v>300</v>
      </c>
      <c r="M50" s="80">
        <v>80</v>
      </c>
      <c r="N50" s="75">
        <v>20</v>
      </c>
      <c r="O50" s="79" t="s">
        <v>4</v>
      </c>
      <c r="P50" s="79" t="s">
        <v>15</v>
      </c>
      <c r="Q50" s="81"/>
      <c r="R50" s="29"/>
      <c r="S50" s="17"/>
    </row>
    <row r="51" spans="1:19" s="113" customFormat="1">
      <c r="A51" s="18"/>
      <c r="B51" s="115" t="s">
        <v>4</v>
      </c>
      <c r="C51" s="81">
        <v>304</v>
      </c>
      <c r="D51" s="80">
        <v>325</v>
      </c>
      <c r="E51" s="79" t="s">
        <v>27</v>
      </c>
      <c r="F51" s="79" t="str">
        <f>CONCATENATE("x",Research!$Q51)</f>
        <v>x</v>
      </c>
      <c r="G51" s="79" t="s">
        <v>84</v>
      </c>
      <c r="H51" s="79" t="s">
        <v>763</v>
      </c>
      <c r="I51" s="79" t="str">
        <f>CONCATENATE("검술의 피해량이 ",Research!$Q51,"배 증가합니다.")</f>
        <v>검술의 피해량이 배 증가합니다.</v>
      </c>
      <c r="J51" s="81">
        <v>320</v>
      </c>
      <c r="K51" s="80">
        <v>0</v>
      </c>
      <c r="L51" s="80">
        <v>300</v>
      </c>
      <c r="M51" s="80">
        <v>80</v>
      </c>
      <c r="N51" s="75">
        <v>20</v>
      </c>
      <c r="O51" s="79" t="s">
        <v>4</v>
      </c>
      <c r="P51" s="79" t="s">
        <v>15</v>
      </c>
      <c r="Q51" s="81"/>
      <c r="R51" s="29"/>
      <c r="S51" s="18"/>
    </row>
    <row r="52" spans="1:19" s="113" customFormat="1">
      <c r="A52" s="18"/>
      <c r="B52" s="115" t="s">
        <v>4</v>
      </c>
      <c r="C52" s="81">
        <v>325</v>
      </c>
      <c r="D52" s="80">
        <v>345</v>
      </c>
      <c r="E52" s="79" t="s">
        <v>27</v>
      </c>
      <c r="F52" s="79" t="str">
        <f>CONCATENATE("x",Research!$Q52)</f>
        <v>x</v>
      </c>
      <c r="G52" s="79" t="s">
        <v>84</v>
      </c>
      <c r="H52" s="79" t="s">
        <v>764</v>
      </c>
      <c r="I52" s="79" t="str">
        <f>CONCATENATE("검술의 피해량이 ",Research!$Q52,"배 증가합니다.")</f>
        <v>검술의 피해량이 배 증가합니다.</v>
      </c>
      <c r="J52" s="81">
        <v>340</v>
      </c>
      <c r="K52" s="80">
        <v>0</v>
      </c>
      <c r="L52" s="80">
        <v>300</v>
      </c>
      <c r="M52" s="80">
        <v>80</v>
      </c>
      <c r="N52" s="75">
        <v>20</v>
      </c>
      <c r="O52" s="79" t="s">
        <v>4</v>
      </c>
      <c r="P52" s="79" t="s">
        <v>15</v>
      </c>
      <c r="Q52" s="81"/>
      <c r="R52" s="29"/>
      <c r="S52" s="17"/>
    </row>
    <row r="53" spans="1:19" s="113" customFormat="1">
      <c r="A53" s="18"/>
      <c r="B53" s="115" t="s">
        <v>4</v>
      </c>
      <c r="C53" s="81">
        <v>345</v>
      </c>
      <c r="D53" s="80">
        <v>366</v>
      </c>
      <c r="E53" s="79" t="s">
        <v>27</v>
      </c>
      <c r="F53" s="79" t="str">
        <f>CONCATENATE("x",Research!$Q53)</f>
        <v>x</v>
      </c>
      <c r="G53" s="79" t="s">
        <v>84</v>
      </c>
      <c r="H53" s="79" t="s">
        <v>765</v>
      </c>
      <c r="I53" s="79" t="str">
        <f>CONCATENATE("검술의 피해량이 ",Research!$Q53,"배 증가합니다.")</f>
        <v>검술의 피해량이 배 증가합니다.</v>
      </c>
      <c r="J53" s="81">
        <v>360</v>
      </c>
      <c r="K53" s="80">
        <v>0</v>
      </c>
      <c r="L53" s="80">
        <v>300</v>
      </c>
      <c r="M53" s="80">
        <v>80</v>
      </c>
      <c r="N53" s="75">
        <v>20</v>
      </c>
      <c r="O53" s="79" t="s">
        <v>4</v>
      </c>
      <c r="P53" s="79" t="s">
        <v>15</v>
      </c>
      <c r="Q53" s="81"/>
      <c r="R53" s="29"/>
      <c r="S53" s="18"/>
    </row>
    <row r="54" spans="1:19" s="113" customFormat="1">
      <c r="A54" s="18"/>
      <c r="B54" s="115" t="s">
        <v>4</v>
      </c>
      <c r="C54" s="81">
        <v>366</v>
      </c>
      <c r="D54" s="80">
        <v>386</v>
      </c>
      <c r="E54" s="79" t="s">
        <v>27</v>
      </c>
      <c r="F54" s="79" t="str">
        <f>CONCATENATE("x",Research!$Q54)</f>
        <v>x</v>
      </c>
      <c r="G54" s="79" t="s">
        <v>84</v>
      </c>
      <c r="H54" s="79" t="s">
        <v>766</v>
      </c>
      <c r="I54" s="79" t="str">
        <f>CONCATENATE("검술의 피해량이 ",Research!$Q54,"배 증가합니다.")</f>
        <v>검술의 피해량이 배 증가합니다.</v>
      </c>
      <c r="J54" s="81">
        <v>380</v>
      </c>
      <c r="K54" s="80">
        <v>0</v>
      </c>
      <c r="L54" s="80">
        <v>300</v>
      </c>
      <c r="M54" s="80">
        <v>80</v>
      </c>
      <c r="N54" s="75">
        <v>20</v>
      </c>
      <c r="O54" s="79" t="s">
        <v>4</v>
      </c>
      <c r="P54" s="79" t="s">
        <v>15</v>
      </c>
      <c r="Q54" s="81"/>
      <c r="R54" s="29"/>
      <c r="S54" s="17"/>
    </row>
    <row r="55" spans="1:19" s="113" customFormat="1">
      <c r="A55" s="18"/>
      <c r="B55" s="115" t="s">
        <v>4</v>
      </c>
      <c r="C55" s="81">
        <v>386</v>
      </c>
      <c r="D55" s="80">
        <v>406</v>
      </c>
      <c r="E55" s="79" t="s">
        <v>27</v>
      </c>
      <c r="F55" s="79" t="str">
        <f>CONCATENATE("x",Research!$Q55)</f>
        <v>x</v>
      </c>
      <c r="G55" s="79" t="s">
        <v>84</v>
      </c>
      <c r="H55" s="79" t="s">
        <v>767</v>
      </c>
      <c r="I55" s="79" t="str">
        <f>CONCATENATE("검술의 피해량이 ",Research!$Q55,"배 증가합니다.")</f>
        <v>검술의 피해량이 배 증가합니다.</v>
      </c>
      <c r="J55" s="81">
        <v>400</v>
      </c>
      <c r="K55" s="80">
        <v>0</v>
      </c>
      <c r="L55" s="80">
        <v>300</v>
      </c>
      <c r="M55" s="80">
        <v>80</v>
      </c>
      <c r="N55" s="75">
        <v>20</v>
      </c>
      <c r="O55" s="79" t="s">
        <v>4</v>
      </c>
      <c r="P55" s="79" t="s">
        <v>15</v>
      </c>
      <c r="Q55" s="81"/>
      <c r="R55" s="29"/>
      <c r="S55" s="18"/>
    </row>
    <row r="56" spans="1:19" s="11" customFormat="1">
      <c r="A56" s="18"/>
      <c r="B56" s="115" t="s">
        <v>4</v>
      </c>
      <c r="C56" s="81">
        <v>406</v>
      </c>
      <c r="D56" s="80">
        <v>427</v>
      </c>
      <c r="E56" s="79" t="s">
        <v>27</v>
      </c>
      <c r="F56" s="79" t="str">
        <f>CONCATENATE("x",Research!$Q56)</f>
        <v>x</v>
      </c>
      <c r="G56" s="79" t="s">
        <v>84</v>
      </c>
      <c r="H56" s="79" t="s">
        <v>768</v>
      </c>
      <c r="I56" s="79" t="str">
        <f>CONCATENATE("검술의 피해량이 ",Research!$Q56,"배 증가합니다.")</f>
        <v>검술의 피해량이 배 증가합니다.</v>
      </c>
      <c r="J56" s="81">
        <v>420</v>
      </c>
      <c r="K56" s="80">
        <v>0</v>
      </c>
      <c r="L56" s="80">
        <v>300</v>
      </c>
      <c r="M56" s="80">
        <v>80</v>
      </c>
      <c r="N56" s="75">
        <v>20</v>
      </c>
      <c r="O56" s="79" t="s">
        <v>4</v>
      </c>
      <c r="P56" s="79" t="s">
        <v>15</v>
      </c>
      <c r="Q56" s="81"/>
      <c r="R56" s="29"/>
      <c r="S56" s="17"/>
    </row>
    <row r="57" spans="1:19">
      <c r="A57" s="18"/>
      <c r="B57" s="115" t="s">
        <v>4</v>
      </c>
      <c r="C57" s="81">
        <v>427</v>
      </c>
      <c r="D57" s="80">
        <v>447</v>
      </c>
      <c r="E57" s="79" t="s">
        <v>27</v>
      </c>
      <c r="F57" s="79" t="str">
        <f>CONCATENATE("x",Research!$Q57)</f>
        <v>x</v>
      </c>
      <c r="G57" s="79" t="s">
        <v>84</v>
      </c>
      <c r="H57" s="79" t="s">
        <v>769</v>
      </c>
      <c r="I57" s="79" t="str">
        <f>CONCATENATE("검술의 피해량이 ",Research!$Q57,"배 증가합니다.")</f>
        <v>검술의 피해량이 배 증가합니다.</v>
      </c>
      <c r="J57" s="81">
        <v>440</v>
      </c>
      <c r="K57" s="80">
        <v>0</v>
      </c>
      <c r="L57" s="80">
        <v>300</v>
      </c>
      <c r="M57" s="80">
        <v>80</v>
      </c>
      <c r="N57" s="75">
        <v>20</v>
      </c>
      <c r="O57" s="79" t="s">
        <v>4</v>
      </c>
      <c r="P57" s="79" t="s">
        <v>15</v>
      </c>
      <c r="Q57" s="81"/>
      <c r="R57" s="29"/>
      <c r="S57" s="18"/>
    </row>
    <row r="58" spans="1:19">
      <c r="A58" s="18"/>
      <c r="B58" s="115" t="s">
        <v>4</v>
      </c>
      <c r="C58" s="81">
        <v>447</v>
      </c>
      <c r="D58" s="80">
        <v>468</v>
      </c>
      <c r="E58" s="79" t="s">
        <v>27</v>
      </c>
      <c r="F58" s="79" t="str">
        <f>CONCATENATE("x",Research!$Q58)</f>
        <v>x</v>
      </c>
      <c r="G58" s="79" t="s">
        <v>84</v>
      </c>
      <c r="H58" s="79" t="s">
        <v>770</v>
      </c>
      <c r="I58" s="79" t="str">
        <f>CONCATENATE("검술의 피해량이 ",Research!$Q58,"배 증가합니다.")</f>
        <v>검술의 피해량이 배 증가합니다.</v>
      </c>
      <c r="J58" s="81">
        <v>460</v>
      </c>
      <c r="K58" s="80">
        <v>0</v>
      </c>
      <c r="L58" s="80">
        <v>300</v>
      </c>
      <c r="M58" s="80">
        <v>80</v>
      </c>
      <c r="N58" s="75">
        <v>20</v>
      </c>
      <c r="O58" s="79" t="s">
        <v>4</v>
      </c>
      <c r="P58" s="79" t="s">
        <v>15</v>
      </c>
      <c r="Q58" s="81"/>
      <c r="R58" s="29"/>
      <c r="S58" s="17"/>
    </row>
    <row r="59" spans="1:19">
      <c r="A59" s="18"/>
      <c r="B59" s="115" t="s">
        <v>4</v>
      </c>
      <c r="C59" s="81">
        <v>468</v>
      </c>
      <c r="D59" s="80">
        <v>488</v>
      </c>
      <c r="E59" s="79" t="s">
        <v>27</v>
      </c>
      <c r="F59" s="79" t="str">
        <f>CONCATENATE("x",Research!$Q59)</f>
        <v>x</v>
      </c>
      <c r="G59" s="79" t="s">
        <v>84</v>
      </c>
      <c r="H59" s="79" t="s">
        <v>771</v>
      </c>
      <c r="I59" s="79" t="str">
        <f>CONCATENATE("검술의 피해량이 ",Research!$Q59,"배 증가합니다.")</f>
        <v>검술의 피해량이 배 증가합니다.</v>
      </c>
      <c r="J59" s="81">
        <v>480</v>
      </c>
      <c r="K59" s="80">
        <v>0</v>
      </c>
      <c r="L59" s="80">
        <v>300</v>
      </c>
      <c r="M59" s="80">
        <v>80</v>
      </c>
      <c r="N59" s="75">
        <v>20</v>
      </c>
      <c r="O59" s="79" t="s">
        <v>4</v>
      </c>
      <c r="P59" s="79" t="s">
        <v>15</v>
      </c>
      <c r="Q59" s="81"/>
      <c r="R59" s="29"/>
      <c r="S59" s="18"/>
    </row>
    <row r="60" spans="1:19" s="11" customFormat="1">
      <c r="A60" s="18"/>
      <c r="B60" s="115" t="s">
        <v>4</v>
      </c>
      <c r="C60" s="81">
        <v>488</v>
      </c>
      <c r="D60" s="80">
        <v>508</v>
      </c>
      <c r="E60" s="79" t="s">
        <v>27</v>
      </c>
      <c r="F60" s="79" t="str">
        <f>CONCATENATE("x",Research!$Q60)</f>
        <v>x</v>
      </c>
      <c r="G60" s="79" t="s">
        <v>84</v>
      </c>
      <c r="H60" s="79" t="s">
        <v>772</v>
      </c>
      <c r="I60" s="79" t="str">
        <f>CONCATENATE("검술의 피해량이 ",Research!$Q60,"배 증가합니다.")</f>
        <v>검술의 피해량이 배 증가합니다.</v>
      </c>
      <c r="J60" s="81">
        <v>500</v>
      </c>
      <c r="K60" s="80">
        <v>0</v>
      </c>
      <c r="L60" s="80">
        <v>300</v>
      </c>
      <c r="M60" s="80">
        <v>80</v>
      </c>
      <c r="N60" s="75">
        <v>20</v>
      </c>
      <c r="O60" s="79" t="s">
        <v>4</v>
      </c>
      <c r="P60" s="79" t="s">
        <v>15</v>
      </c>
      <c r="Q60" s="81"/>
      <c r="R60" s="29"/>
      <c r="S60" s="17"/>
    </row>
    <row r="61" spans="1:19">
      <c r="A61" s="17" t="s">
        <v>604</v>
      </c>
      <c r="B61" s="116" t="s">
        <v>6</v>
      </c>
      <c r="C61" s="77">
        <v>0</v>
      </c>
      <c r="D61" s="80">
        <v>20</v>
      </c>
      <c r="E61" s="74" t="s">
        <v>23</v>
      </c>
      <c r="F61" s="74" t="str">
        <f>CONCATENATE("x",Research!$Q61)</f>
        <v>x2</v>
      </c>
      <c r="G61" s="74" t="s">
        <v>84</v>
      </c>
      <c r="H61" s="74" t="s">
        <v>286</v>
      </c>
      <c r="I61" s="74" t="str">
        <f>CONCATENATE("불의 피해량이 ",Research!$Q61,"배 증가합니다.")</f>
        <v>불의 피해량이 2배 증가합니다.</v>
      </c>
      <c r="J61" s="81">
        <v>20</v>
      </c>
      <c r="K61" s="76">
        <v>5</v>
      </c>
      <c r="L61" s="75">
        <v>300</v>
      </c>
      <c r="M61" s="75">
        <v>80</v>
      </c>
      <c r="N61" s="75">
        <v>20</v>
      </c>
      <c r="O61" s="74" t="s">
        <v>5</v>
      </c>
      <c r="P61" s="74" t="s">
        <v>13</v>
      </c>
      <c r="Q61" s="77">
        <v>2</v>
      </c>
      <c r="R61" s="18"/>
      <c r="S61" s="18"/>
    </row>
    <row r="62" spans="1:19">
      <c r="A62" s="18" t="s">
        <v>605</v>
      </c>
      <c r="B62" s="115" t="s">
        <v>6</v>
      </c>
      <c r="C62" s="81">
        <v>20</v>
      </c>
      <c r="D62" s="75">
        <v>40</v>
      </c>
      <c r="E62" s="79" t="s">
        <v>23</v>
      </c>
      <c r="F62" s="79" t="str">
        <f>CONCATENATE("x",Research!$Q62)</f>
        <v>x8</v>
      </c>
      <c r="G62" s="79" t="s">
        <v>84</v>
      </c>
      <c r="H62" s="79" t="s">
        <v>287</v>
      </c>
      <c r="I62" s="79" t="str">
        <f>CONCATENATE("불의 피해량이 ",Research!$Q62,"배 증가합니다.")</f>
        <v>불의 피해량이 8배 증가합니다.</v>
      </c>
      <c r="J62" s="77">
        <v>40</v>
      </c>
      <c r="K62" s="76">
        <v>5</v>
      </c>
      <c r="L62" s="80">
        <v>300</v>
      </c>
      <c r="M62" s="80">
        <v>80</v>
      </c>
      <c r="N62" s="75">
        <v>20</v>
      </c>
      <c r="O62" s="79" t="s">
        <v>5</v>
      </c>
      <c r="P62" s="79" t="s">
        <v>13</v>
      </c>
      <c r="Q62" s="81">
        <v>8</v>
      </c>
      <c r="R62" s="17"/>
      <c r="S62" s="17"/>
    </row>
    <row r="63" spans="1:19">
      <c r="A63" s="17" t="s">
        <v>606</v>
      </c>
      <c r="B63" s="116" t="s">
        <v>6</v>
      </c>
      <c r="C63" s="77">
        <v>40</v>
      </c>
      <c r="D63" s="80">
        <v>60</v>
      </c>
      <c r="E63" s="74" t="s">
        <v>23</v>
      </c>
      <c r="F63" s="74" t="str">
        <f>CONCATENATE("x",Research!$Q63)</f>
        <v>x9</v>
      </c>
      <c r="G63" s="74" t="s">
        <v>84</v>
      </c>
      <c r="H63" s="74" t="s">
        <v>645</v>
      </c>
      <c r="I63" s="74" t="str">
        <f>CONCATENATE("불의 피해량이 ",Research!$Q63,"배 증가합니다.")</f>
        <v>불의 피해량이 9배 증가합니다.</v>
      </c>
      <c r="J63" s="81">
        <v>60</v>
      </c>
      <c r="K63" s="76">
        <v>5</v>
      </c>
      <c r="L63" s="75">
        <v>300</v>
      </c>
      <c r="M63" s="75">
        <v>80</v>
      </c>
      <c r="N63" s="75">
        <v>20</v>
      </c>
      <c r="O63" s="74" t="s">
        <v>5</v>
      </c>
      <c r="P63" s="74" t="s">
        <v>13</v>
      </c>
      <c r="Q63" s="77">
        <v>9</v>
      </c>
      <c r="R63" s="18"/>
      <c r="S63" s="18"/>
    </row>
    <row r="64" spans="1:19">
      <c r="A64" s="18" t="s">
        <v>607</v>
      </c>
      <c r="B64" s="115" t="s">
        <v>6</v>
      </c>
      <c r="C64" s="81">
        <v>60</v>
      </c>
      <c r="D64" s="75">
        <v>80</v>
      </c>
      <c r="E64" s="79" t="s">
        <v>23</v>
      </c>
      <c r="F64" s="79" t="str">
        <f>CONCATENATE("x",Research!$Q64)</f>
        <v>x8</v>
      </c>
      <c r="G64" s="79" t="s">
        <v>84</v>
      </c>
      <c r="H64" s="79" t="s">
        <v>646</v>
      </c>
      <c r="I64" s="79" t="str">
        <f>CONCATENATE("불의 피해량이 ",Research!$Q64,"배 증가합니다.")</f>
        <v>불의 피해량이 8배 증가합니다.</v>
      </c>
      <c r="J64" s="77">
        <v>80</v>
      </c>
      <c r="K64" s="76">
        <v>5</v>
      </c>
      <c r="L64" s="80">
        <v>300</v>
      </c>
      <c r="M64" s="80">
        <v>80</v>
      </c>
      <c r="N64" s="75">
        <v>20</v>
      </c>
      <c r="O64" s="79" t="s">
        <v>5</v>
      </c>
      <c r="P64" s="79" t="s">
        <v>13</v>
      </c>
      <c r="Q64" s="81">
        <v>8</v>
      </c>
      <c r="R64" s="17"/>
      <c r="S64" s="17"/>
    </row>
    <row r="65" spans="1:19">
      <c r="A65" s="17" t="s">
        <v>612</v>
      </c>
      <c r="B65" s="116" t="s">
        <v>6</v>
      </c>
      <c r="C65" s="77">
        <v>80</v>
      </c>
      <c r="D65" s="80">
        <v>100</v>
      </c>
      <c r="E65" s="74" t="s">
        <v>23</v>
      </c>
      <c r="F65" s="74" t="str">
        <f>CONCATENATE("x",Research!$Q65)</f>
        <v>x10</v>
      </c>
      <c r="G65" s="74" t="s">
        <v>84</v>
      </c>
      <c r="H65" s="74" t="s">
        <v>647</v>
      </c>
      <c r="I65" s="74" t="str">
        <f>CONCATENATE("불의 피해량이 ",Research!$Q65,"배 증가합니다.")</f>
        <v>불의 피해량이 10배 증가합니다.</v>
      </c>
      <c r="J65" s="81">
        <v>100</v>
      </c>
      <c r="K65" s="76">
        <v>5</v>
      </c>
      <c r="L65" s="75">
        <v>300</v>
      </c>
      <c r="M65" s="75">
        <v>80</v>
      </c>
      <c r="N65" s="75">
        <v>20</v>
      </c>
      <c r="O65" s="74" t="s">
        <v>5</v>
      </c>
      <c r="P65" s="74" t="s">
        <v>13</v>
      </c>
      <c r="Q65" s="77">
        <v>10</v>
      </c>
      <c r="R65" s="18"/>
      <c r="S65" s="18"/>
    </row>
    <row r="66" spans="1:19">
      <c r="A66" s="18" t="s">
        <v>613</v>
      </c>
      <c r="B66" s="115" t="s">
        <v>6</v>
      </c>
      <c r="C66" s="81">
        <v>100</v>
      </c>
      <c r="D66" s="75">
        <v>121</v>
      </c>
      <c r="E66" s="79" t="s">
        <v>23</v>
      </c>
      <c r="F66" s="79" t="str">
        <f>CONCATENATE("x",Research!$Q66)</f>
        <v>x9</v>
      </c>
      <c r="G66" s="79" t="s">
        <v>84</v>
      </c>
      <c r="H66" s="79" t="s">
        <v>648</v>
      </c>
      <c r="I66" s="79" t="str">
        <f>CONCATENATE("불의 피해량이 ",Research!$Q66,"배 증가합니다.")</f>
        <v>불의 피해량이 9배 증가합니다.</v>
      </c>
      <c r="J66" s="77">
        <v>120</v>
      </c>
      <c r="K66" s="76">
        <v>5</v>
      </c>
      <c r="L66" s="80">
        <v>300</v>
      </c>
      <c r="M66" s="80">
        <v>80</v>
      </c>
      <c r="N66" s="75">
        <v>20</v>
      </c>
      <c r="O66" s="79" t="s">
        <v>5</v>
      </c>
      <c r="P66" s="79" t="s">
        <v>13</v>
      </c>
      <c r="Q66" s="81">
        <v>9</v>
      </c>
      <c r="R66" s="17"/>
      <c r="S66" s="17"/>
    </row>
    <row r="67" spans="1:19">
      <c r="A67" s="17" t="s">
        <v>614</v>
      </c>
      <c r="B67" s="116" t="s">
        <v>6</v>
      </c>
      <c r="C67" s="77">
        <v>121</v>
      </c>
      <c r="D67" s="80">
        <v>141</v>
      </c>
      <c r="E67" s="74" t="s">
        <v>23</v>
      </c>
      <c r="F67" s="74" t="str">
        <f>CONCATENATE("x",Research!$Q67)</f>
        <v>x9</v>
      </c>
      <c r="G67" s="74" t="s">
        <v>84</v>
      </c>
      <c r="H67" s="74" t="s">
        <v>649</v>
      </c>
      <c r="I67" s="74" t="str">
        <f>CONCATENATE("불의 피해량이 ",Research!$Q67,"배 증가합니다.")</f>
        <v>불의 피해량이 9배 증가합니다.</v>
      </c>
      <c r="J67" s="81">
        <v>140</v>
      </c>
      <c r="K67" s="76">
        <v>5</v>
      </c>
      <c r="L67" s="75">
        <v>300</v>
      </c>
      <c r="M67" s="75">
        <v>80</v>
      </c>
      <c r="N67" s="75">
        <v>20</v>
      </c>
      <c r="O67" s="74" t="s">
        <v>5</v>
      </c>
      <c r="P67" s="74" t="s">
        <v>13</v>
      </c>
      <c r="Q67" s="77">
        <v>9</v>
      </c>
      <c r="R67" s="29"/>
      <c r="S67" s="18"/>
    </row>
    <row r="68" spans="1:19">
      <c r="A68" s="18" t="s">
        <v>615</v>
      </c>
      <c r="B68" s="115" t="s">
        <v>6</v>
      </c>
      <c r="C68" s="81">
        <v>141</v>
      </c>
      <c r="D68" s="75">
        <v>162</v>
      </c>
      <c r="E68" s="79" t="s">
        <v>23</v>
      </c>
      <c r="F68" s="79" t="str">
        <f>CONCATENATE("x",Research!$Q68)</f>
        <v>x11</v>
      </c>
      <c r="G68" s="79" t="s">
        <v>84</v>
      </c>
      <c r="H68" s="79" t="s">
        <v>375</v>
      </c>
      <c r="I68" s="79" t="str">
        <f>CONCATENATE("불의 피해량이 ",Research!$Q68,"배 증가합니다.")</f>
        <v>불의 피해량이 11배 증가합니다.</v>
      </c>
      <c r="J68" s="77">
        <v>160</v>
      </c>
      <c r="K68" s="76">
        <v>5</v>
      </c>
      <c r="L68" s="80">
        <v>300</v>
      </c>
      <c r="M68" s="80">
        <v>80</v>
      </c>
      <c r="N68" s="75">
        <v>20</v>
      </c>
      <c r="O68" s="79" t="s">
        <v>5</v>
      </c>
      <c r="P68" s="79" t="s">
        <v>13</v>
      </c>
      <c r="Q68" s="81">
        <v>11</v>
      </c>
      <c r="R68" s="29"/>
      <c r="S68" s="17"/>
    </row>
    <row r="69" spans="1:19">
      <c r="A69" s="17" t="s">
        <v>616</v>
      </c>
      <c r="B69" s="116" t="s">
        <v>6</v>
      </c>
      <c r="C69" s="77">
        <v>162</v>
      </c>
      <c r="D69" s="80">
        <v>182</v>
      </c>
      <c r="E69" s="74" t="s">
        <v>23</v>
      </c>
      <c r="F69" s="74" t="str">
        <f>CONCATENATE("x",Research!$Q69)</f>
        <v>x9</v>
      </c>
      <c r="G69" s="74" t="s">
        <v>84</v>
      </c>
      <c r="H69" s="74" t="s">
        <v>376</v>
      </c>
      <c r="I69" s="74" t="str">
        <f>CONCATENATE("불의 피해량이 ",Research!$Q69,"배 증가합니다.")</f>
        <v>불의 피해량이 9배 증가합니다.</v>
      </c>
      <c r="J69" s="81">
        <v>180</v>
      </c>
      <c r="K69" s="76">
        <v>5</v>
      </c>
      <c r="L69" s="75">
        <v>300</v>
      </c>
      <c r="M69" s="75">
        <v>80</v>
      </c>
      <c r="N69" s="75">
        <v>20</v>
      </c>
      <c r="O69" s="74" t="s">
        <v>5</v>
      </c>
      <c r="P69" s="74" t="s">
        <v>13</v>
      </c>
      <c r="Q69" s="77">
        <v>9</v>
      </c>
      <c r="R69" s="29"/>
      <c r="S69" s="18"/>
    </row>
    <row r="70" spans="1:19">
      <c r="A70" s="18" t="s">
        <v>608</v>
      </c>
      <c r="B70" s="115" t="s">
        <v>43</v>
      </c>
      <c r="C70" s="81">
        <v>0</v>
      </c>
      <c r="D70" s="80">
        <v>20</v>
      </c>
      <c r="E70" s="79" t="s">
        <v>44</v>
      </c>
      <c r="F70" s="79" t="str">
        <f>CONCATENATE("x",Research!$Q70)</f>
        <v>x2</v>
      </c>
      <c r="G70" s="79" t="s">
        <v>84</v>
      </c>
      <c r="H70" s="79" t="s">
        <v>288</v>
      </c>
      <c r="I70" s="79" t="str">
        <f>CONCATENATE("얼음의 피해량이 ",Research!$Q70,"배 증가합니다.")</f>
        <v>얼음의 피해량이 2배 증가합니다.</v>
      </c>
      <c r="J70" s="81">
        <v>20</v>
      </c>
      <c r="K70" s="76">
        <v>15</v>
      </c>
      <c r="L70" s="80">
        <v>300</v>
      </c>
      <c r="M70" s="80">
        <v>80</v>
      </c>
      <c r="N70" s="75">
        <v>20</v>
      </c>
      <c r="O70" s="79" t="s">
        <v>45</v>
      </c>
      <c r="P70" s="79" t="s">
        <v>13</v>
      </c>
      <c r="Q70" s="81">
        <v>2</v>
      </c>
      <c r="R70" s="18"/>
      <c r="S70" s="17"/>
    </row>
    <row r="71" spans="1:19">
      <c r="A71" s="17" t="s">
        <v>609</v>
      </c>
      <c r="B71" s="116" t="s">
        <v>43</v>
      </c>
      <c r="C71" s="81">
        <v>20</v>
      </c>
      <c r="D71" s="75">
        <v>40</v>
      </c>
      <c r="E71" s="74" t="s">
        <v>44</v>
      </c>
      <c r="F71" s="74" t="str">
        <f>CONCATENATE("x",Research!$Q71)</f>
        <v>x6</v>
      </c>
      <c r="G71" s="74" t="s">
        <v>84</v>
      </c>
      <c r="H71" s="74" t="s">
        <v>289</v>
      </c>
      <c r="I71" s="74" t="str">
        <f>CONCATENATE("얼음의 피해량이 ",Research!$Q71,"배 증가합니다.")</f>
        <v>얼음의 피해량이 6배 증가합니다.</v>
      </c>
      <c r="J71" s="77">
        <v>40</v>
      </c>
      <c r="K71" s="76">
        <v>15</v>
      </c>
      <c r="L71" s="75">
        <v>300</v>
      </c>
      <c r="M71" s="75">
        <v>80</v>
      </c>
      <c r="N71" s="75">
        <v>20</v>
      </c>
      <c r="O71" s="74" t="s">
        <v>45</v>
      </c>
      <c r="P71" s="74" t="s">
        <v>13</v>
      </c>
      <c r="Q71" s="77">
        <v>6</v>
      </c>
      <c r="R71" s="17"/>
      <c r="S71" s="18"/>
    </row>
    <row r="72" spans="1:19">
      <c r="A72" s="18" t="s">
        <v>610</v>
      </c>
      <c r="B72" s="115" t="s">
        <v>43</v>
      </c>
      <c r="C72" s="77">
        <v>40</v>
      </c>
      <c r="D72" s="80">
        <v>60</v>
      </c>
      <c r="E72" s="79" t="s">
        <v>44</v>
      </c>
      <c r="F72" s="79" t="str">
        <f>CONCATENATE("x",Research!$Q72)</f>
        <v>x8</v>
      </c>
      <c r="G72" s="79" t="s">
        <v>84</v>
      </c>
      <c r="H72" s="79" t="s">
        <v>641</v>
      </c>
      <c r="I72" s="79" t="str">
        <f>CONCATENATE("얼음의 피해량이 ",Research!$Q72,"배 증가합니다.")</f>
        <v>얼음의 피해량이 8배 증가합니다.</v>
      </c>
      <c r="J72" s="81">
        <v>60</v>
      </c>
      <c r="K72" s="76">
        <v>15</v>
      </c>
      <c r="L72" s="80">
        <v>300</v>
      </c>
      <c r="M72" s="80">
        <v>80</v>
      </c>
      <c r="N72" s="75">
        <v>20</v>
      </c>
      <c r="O72" s="79" t="s">
        <v>45</v>
      </c>
      <c r="P72" s="79" t="s">
        <v>13</v>
      </c>
      <c r="Q72" s="81">
        <v>8</v>
      </c>
      <c r="R72" s="18"/>
      <c r="S72" s="17"/>
    </row>
    <row r="73" spans="1:19">
      <c r="A73" s="17" t="s">
        <v>611</v>
      </c>
      <c r="B73" s="116" t="s">
        <v>43</v>
      </c>
      <c r="C73" s="81">
        <v>60</v>
      </c>
      <c r="D73" s="75">
        <v>80</v>
      </c>
      <c r="E73" s="74" t="s">
        <v>44</v>
      </c>
      <c r="F73" s="74" t="str">
        <f>CONCATENATE("x",Research!$Q73)</f>
        <v>x8</v>
      </c>
      <c r="G73" s="74" t="s">
        <v>84</v>
      </c>
      <c r="H73" s="74" t="s">
        <v>642</v>
      </c>
      <c r="I73" s="74" t="str">
        <f>CONCATENATE("얼음의 피해량이 ",Research!$Q73,"배 증가합니다.")</f>
        <v>얼음의 피해량이 8배 증가합니다.</v>
      </c>
      <c r="J73" s="77">
        <v>80</v>
      </c>
      <c r="K73" s="76">
        <v>15</v>
      </c>
      <c r="L73" s="75">
        <v>300</v>
      </c>
      <c r="M73" s="75">
        <v>80</v>
      </c>
      <c r="N73" s="75">
        <v>20</v>
      </c>
      <c r="O73" s="74" t="s">
        <v>45</v>
      </c>
      <c r="P73" s="74" t="s">
        <v>13</v>
      </c>
      <c r="Q73" s="77">
        <v>8</v>
      </c>
      <c r="R73" s="17"/>
      <c r="S73" s="18"/>
    </row>
    <row r="74" spans="1:19">
      <c r="A74" s="18" t="s">
        <v>619</v>
      </c>
      <c r="B74" s="115" t="s">
        <v>43</v>
      </c>
      <c r="C74" s="77">
        <v>80</v>
      </c>
      <c r="D74" s="80">
        <v>100</v>
      </c>
      <c r="E74" s="79" t="s">
        <v>44</v>
      </c>
      <c r="F74" s="79" t="str">
        <f>CONCATENATE("x",Research!$Q74)</f>
        <v>x10</v>
      </c>
      <c r="G74" s="79" t="s">
        <v>84</v>
      </c>
      <c r="H74" s="79" t="s">
        <v>643</v>
      </c>
      <c r="I74" s="79" t="str">
        <f>CONCATENATE("얼음의 피해량이 ",Research!$Q74,"배 증가합니다.")</f>
        <v>얼음의 피해량이 10배 증가합니다.</v>
      </c>
      <c r="J74" s="81">
        <v>100</v>
      </c>
      <c r="K74" s="76">
        <v>15</v>
      </c>
      <c r="L74" s="80">
        <v>300</v>
      </c>
      <c r="M74" s="80">
        <v>80</v>
      </c>
      <c r="N74" s="75">
        <v>20</v>
      </c>
      <c r="O74" s="79" t="s">
        <v>45</v>
      </c>
      <c r="P74" s="79" t="s">
        <v>13</v>
      </c>
      <c r="Q74" s="81">
        <v>10</v>
      </c>
      <c r="R74" s="17"/>
      <c r="S74" s="17"/>
    </row>
    <row r="75" spans="1:19">
      <c r="A75" s="17" t="s">
        <v>620</v>
      </c>
      <c r="B75" s="116" t="s">
        <v>43</v>
      </c>
      <c r="C75" s="81">
        <v>100</v>
      </c>
      <c r="D75" s="75">
        <v>121</v>
      </c>
      <c r="E75" s="74" t="s">
        <v>44</v>
      </c>
      <c r="F75" s="74" t="str">
        <f>CONCATENATE("x",Research!$Q75)</f>
        <v>x9</v>
      </c>
      <c r="G75" s="74" t="s">
        <v>84</v>
      </c>
      <c r="H75" s="74" t="s">
        <v>377</v>
      </c>
      <c r="I75" s="74" t="str">
        <f>CONCATENATE("얼음의 피해량이 ",Research!$Q75,"배 증가합니다.")</f>
        <v>얼음의 피해량이 9배 증가합니다.</v>
      </c>
      <c r="J75" s="77">
        <v>120</v>
      </c>
      <c r="K75" s="76">
        <v>15</v>
      </c>
      <c r="L75" s="75">
        <v>300</v>
      </c>
      <c r="M75" s="75">
        <v>80</v>
      </c>
      <c r="N75" s="75">
        <v>20</v>
      </c>
      <c r="O75" s="74" t="s">
        <v>45</v>
      </c>
      <c r="P75" s="74" t="s">
        <v>13</v>
      </c>
      <c r="Q75" s="77">
        <v>9</v>
      </c>
      <c r="R75" s="17"/>
      <c r="S75" s="18"/>
    </row>
    <row r="76" spans="1:19">
      <c r="A76" s="18" t="s">
        <v>621</v>
      </c>
      <c r="B76" s="115" t="s">
        <v>43</v>
      </c>
      <c r="C76" s="77">
        <v>121</v>
      </c>
      <c r="D76" s="80">
        <v>141</v>
      </c>
      <c r="E76" s="79" t="s">
        <v>44</v>
      </c>
      <c r="F76" s="79" t="str">
        <f>CONCATENATE("x",Research!$Q76)</f>
        <v>x10</v>
      </c>
      <c r="G76" s="79" t="s">
        <v>84</v>
      </c>
      <c r="H76" s="79" t="s">
        <v>378</v>
      </c>
      <c r="I76" s="79" t="str">
        <f>CONCATENATE("얼음의 피해량이 ",Research!$Q76,"배 증가합니다.")</f>
        <v>얼음의 피해량이 10배 증가합니다.</v>
      </c>
      <c r="J76" s="81">
        <v>140</v>
      </c>
      <c r="K76" s="76">
        <v>15</v>
      </c>
      <c r="L76" s="80">
        <v>300</v>
      </c>
      <c r="M76" s="80">
        <v>80</v>
      </c>
      <c r="N76" s="75">
        <v>20</v>
      </c>
      <c r="O76" s="79" t="s">
        <v>45</v>
      </c>
      <c r="P76" s="79" t="s">
        <v>13</v>
      </c>
      <c r="Q76" s="81">
        <v>10</v>
      </c>
      <c r="R76" s="17"/>
      <c r="S76" s="17"/>
    </row>
    <row r="77" spans="1:19" s="11" customFormat="1">
      <c r="A77" s="17" t="s">
        <v>622</v>
      </c>
      <c r="B77" s="116" t="s">
        <v>43</v>
      </c>
      <c r="C77" s="81">
        <v>141</v>
      </c>
      <c r="D77" s="75">
        <v>162</v>
      </c>
      <c r="E77" s="74" t="s">
        <v>44</v>
      </c>
      <c r="F77" s="74" t="str">
        <f>CONCATENATE("x",Research!$Q77)</f>
        <v>x10</v>
      </c>
      <c r="G77" s="74" t="s">
        <v>84</v>
      </c>
      <c r="H77" s="74" t="s">
        <v>379</v>
      </c>
      <c r="I77" s="74" t="str">
        <f>CONCATENATE("얼음의 피해량이 ",Research!$Q77,"배 증가합니다.")</f>
        <v>얼음의 피해량이 10배 증가합니다.</v>
      </c>
      <c r="J77" s="77">
        <v>160</v>
      </c>
      <c r="K77" s="76">
        <v>15</v>
      </c>
      <c r="L77" s="75">
        <v>300</v>
      </c>
      <c r="M77" s="75">
        <v>80</v>
      </c>
      <c r="N77" s="75">
        <v>20</v>
      </c>
      <c r="O77" s="74" t="s">
        <v>45</v>
      </c>
      <c r="P77" s="74" t="s">
        <v>13</v>
      </c>
      <c r="Q77" s="77">
        <v>10</v>
      </c>
      <c r="R77" s="17"/>
      <c r="S77" s="18"/>
    </row>
    <row r="78" spans="1:19">
      <c r="A78" s="18" t="s">
        <v>623</v>
      </c>
      <c r="B78" s="115" t="s">
        <v>43</v>
      </c>
      <c r="C78" s="77">
        <v>162</v>
      </c>
      <c r="D78" s="80">
        <v>182</v>
      </c>
      <c r="E78" s="79" t="s">
        <v>44</v>
      </c>
      <c r="F78" s="79" t="str">
        <f>CONCATENATE("x",Research!$Q78)</f>
        <v>x9</v>
      </c>
      <c r="G78" s="79" t="s">
        <v>84</v>
      </c>
      <c r="H78" s="79" t="s">
        <v>644</v>
      </c>
      <c r="I78" s="79" t="str">
        <f>CONCATENATE("얼음의 피해량이 ",Research!$Q78,"배 증가합니다.")</f>
        <v>얼음의 피해량이 9배 증가합니다.</v>
      </c>
      <c r="J78" s="81">
        <v>180</v>
      </c>
      <c r="K78" s="76">
        <v>15</v>
      </c>
      <c r="L78" s="80">
        <v>300</v>
      </c>
      <c r="M78" s="80">
        <v>80</v>
      </c>
      <c r="N78" s="75">
        <v>20</v>
      </c>
      <c r="O78" s="79" t="s">
        <v>45</v>
      </c>
      <c r="P78" s="79" t="s">
        <v>13</v>
      </c>
      <c r="Q78" s="81">
        <v>9</v>
      </c>
      <c r="R78" s="17"/>
      <c r="S78" s="17"/>
    </row>
    <row r="79" spans="1:19">
      <c r="A79" s="17" t="s">
        <v>617</v>
      </c>
      <c r="B79" s="116" t="s">
        <v>9</v>
      </c>
      <c r="C79" s="77">
        <v>0</v>
      </c>
      <c r="D79" s="80">
        <v>20</v>
      </c>
      <c r="E79" s="74" t="s">
        <v>25</v>
      </c>
      <c r="F79" s="74" t="str">
        <f>CONCATENATE("x",Research!$Q79)</f>
        <v>x2</v>
      </c>
      <c r="G79" s="74" t="s">
        <v>84</v>
      </c>
      <c r="H79" s="74" t="s">
        <v>290</v>
      </c>
      <c r="I79" s="74" t="str">
        <f>CONCATENATE("바위의 피해량이 ",Research!$Q79,"배 증가합니다.")</f>
        <v>바위의 피해량이 2배 증가합니다.</v>
      </c>
      <c r="J79" s="81">
        <v>20</v>
      </c>
      <c r="K79" s="76">
        <v>30</v>
      </c>
      <c r="L79" s="75">
        <v>300</v>
      </c>
      <c r="M79" s="75">
        <v>80</v>
      </c>
      <c r="N79" s="75">
        <v>20</v>
      </c>
      <c r="O79" s="74" t="s">
        <v>8</v>
      </c>
      <c r="P79" s="74" t="s">
        <v>13</v>
      </c>
      <c r="Q79" s="77">
        <v>2</v>
      </c>
      <c r="R79" s="18"/>
      <c r="S79" s="18"/>
    </row>
    <row r="80" spans="1:19">
      <c r="A80" s="18" t="s">
        <v>618</v>
      </c>
      <c r="B80" s="115" t="s">
        <v>9</v>
      </c>
      <c r="C80" s="81">
        <v>20</v>
      </c>
      <c r="D80" s="75">
        <v>40</v>
      </c>
      <c r="E80" s="79" t="s">
        <v>25</v>
      </c>
      <c r="F80" s="79" t="str">
        <f>CONCATENATE("x",Research!$Q80)</f>
        <v>x6</v>
      </c>
      <c r="G80" s="79" t="s">
        <v>84</v>
      </c>
      <c r="H80" s="79" t="s">
        <v>291</v>
      </c>
      <c r="I80" s="79" t="str">
        <f>CONCATENATE("바위의 피해량이 ",Research!$Q80,"배 증가합니다.")</f>
        <v>바위의 피해량이 6배 증가합니다.</v>
      </c>
      <c r="J80" s="77">
        <v>40</v>
      </c>
      <c r="K80" s="76">
        <v>30</v>
      </c>
      <c r="L80" s="80">
        <v>300</v>
      </c>
      <c r="M80" s="80">
        <v>80</v>
      </c>
      <c r="N80" s="75">
        <v>20</v>
      </c>
      <c r="O80" s="79" t="s">
        <v>8</v>
      </c>
      <c r="P80" s="79" t="s">
        <v>13</v>
      </c>
      <c r="Q80" s="81">
        <v>6</v>
      </c>
      <c r="R80" s="17"/>
      <c r="S80" s="17"/>
    </row>
    <row r="81" spans="1:19">
      <c r="A81" s="17" t="s">
        <v>624</v>
      </c>
      <c r="B81" s="116" t="s">
        <v>9</v>
      </c>
      <c r="C81" s="77">
        <v>40</v>
      </c>
      <c r="D81" s="80">
        <v>60</v>
      </c>
      <c r="E81" s="74" t="s">
        <v>25</v>
      </c>
      <c r="F81" s="74" t="str">
        <f>CONCATENATE("x",Research!$Q81)</f>
        <v>x7</v>
      </c>
      <c r="G81" s="74" t="s">
        <v>84</v>
      </c>
      <c r="H81" s="74" t="s">
        <v>639</v>
      </c>
      <c r="I81" s="74" t="str">
        <f>CONCATENATE("바위의 피해량이 ",Research!$Q81,"배 증가합니다.")</f>
        <v>바위의 피해량이 7배 증가합니다.</v>
      </c>
      <c r="J81" s="81">
        <v>60</v>
      </c>
      <c r="K81" s="76">
        <v>30</v>
      </c>
      <c r="L81" s="75">
        <v>300</v>
      </c>
      <c r="M81" s="75">
        <v>80</v>
      </c>
      <c r="N81" s="75">
        <v>20</v>
      </c>
      <c r="O81" s="74" t="s">
        <v>8</v>
      </c>
      <c r="P81" s="74" t="s">
        <v>13</v>
      </c>
      <c r="Q81" s="77">
        <v>7</v>
      </c>
      <c r="R81" s="18"/>
      <c r="S81" s="18"/>
    </row>
    <row r="82" spans="1:19">
      <c r="A82" s="18" t="s">
        <v>625</v>
      </c>
      <c r="B82" s="115" t="s">
        <v>9</v>
      </c>
      <c r="C82" s="81">
        <v>60</v>
      </c>
      <c r="D82" s="75">
        <v>80</v>
      </c>
      <c r="E82" s="79" t="s">
        <v>25</v>
      </c>
      <c r="F82" s="79" t="str">
        <f>CONCATENATE("x",Research!$Q82)</f>
        <v>x10</v>
      </c>
      <c r="G82" s="79" t="s">
        <v>84</v>
      </c>
      <c r="H82" s="79" t="s">
        <v>640</v>
      </c>
      <c r="I82" s="79" t="str">
        <f>CONCATENATE("바위의 피해량이 ",Research!$Q82,"배 증가합니다.")</f>
        <v>바위의 피해량이 10배 증가합니다.</v>
      </c>
      <c r="J82" s="77">
        <v>80</v>
      </c>
      <c r="K82" s="76">
        <v>30</v>
      </c>
      <c r="L82" s="80">
        <v>300</v>
      </c>
      <c r="M82" s="80">
        <v>80</v>
      </c>
      <c r="N82" s="75">
        <v>20</v>
      </c>
      <c r="O82" s="79" t="s">
        <v>8</v>
      </c>
      <c r="P82" s="79" t="s">
        <v>13</v>
      </c>
      <c r="Q82" s="81">
        <v>10</v>
      </c>
      <c r="R82" s="18"/>
      <c r="S82" s="17"/>
    </row>
    <row r="83" spans="1:19">
      <c r="A83" s="17" t="s">
        <v>626</v>
      </c>
      <c r="B83" s="116" t="s">
        <v>9</v>
      </c>
      <c r="C83" s="77">
        <v>80</v>
      </c>
      <c r="D83" s="80">
        <v>100</v>
      </c>
      <c r="E83" s="74" t="s">
        <v>25</v>
      </c>
      <c r="F83" s="74" t="str">
        <f>CONCATENATE("x",Research!$Q83)</f>
        <v>x8</v>
      </c>
      <c r="G83" s="74" t="s">
        <v>84</v>
      </c>
      <c r="H83" s="74" t="s">
        <v>380</v>
      </c>
      <c r="I83" s="74" t="str">
        <f>CONCATENATE("바위의 피해량이 ",Research!$Q83,"배 증가합니다.")</f>
        <v>바위의 피해량이 8배 증가합니다.</v>
      </c>
      <c r="J83" s="81">
        <v>100</v>
      </c>
      <c r="K83" s="76">
        <v>30</v>
      </c>
      <c r="L83" s="75">
        <v>300</v>
      </c>
      <c r="M83" s="75">
        <v>80</v>
      </c>
      <c r="N83" s="75">
        <v>20</v>
      </c>
      <c r="O83" s="74" t="s">
        <v>8</v>
      </c>
      <c r="P83" s="74" t="s">
        <v>13</v>
      </c>
      <c r="Q83" s="77">
        <v>8</v>
      </c>
      <c r="R83" s="18"/>
      <c r="S83" s="18"/>
    </row>
    <row r="84" spans="1:19">
      <c r="A84" s="18" t="s">
        <v>627</v>
      </c>
      <c r="B84" s="115" t="s">
        <v>9</v>
      </c>
      <c r="C84" s="81">
        <v>100</v>
      </c>
      <c r="D84" s="75">
        <v>121</v>
      </c>
      <c r="E84" s="79" t="s">
        <v>25</v>
      </c>
      <c r="F84" s="79" t="str">
        <f>CONCATENATE("x",Research!$Q84)</f>
        <v>x9</v>
      </c>
      <c r="G84" s="79" t="s">
        <v>84</v>
      </c>
      <c r="H84" s="79" t="s">
        <v>381</v>
      </c>
      <c r="I84" s="79" t="str">
        <f>CONCATENATE("바위의 피해량이 ",Research!$Q84,"배 증가합니다.")</f>
        <v>바위의 피해량이 9배 증가합니다.</v>
      </c>
      <c r="J84" s="77">
        <v>120</v>
      </c>
      <c r="K84" s="76">
        <v>30</v>
      </c>
      <c r="L84" s="80">
        <v>300</v>
      </c>
      <c r="M84" s="80">
        <v>80</v>
      </c>
      <c r="N84" s="75">
        <v>20</v>
      </c>
      <c r="O84" s="79" t="s">
        <v>8</v>
      </c>
      <c r="P84" s="79" t="s">
        <v>13</v>
      </c>
      <c r="Q84" s="81">
        <v>9</v>
      </c>
      <c r="R84" s="18"/>
      <c r="S84" s="17"/>
    </row>
    <row r="85" spans="1:19">
      <c r="A85" s="17" t="s">
        <v>628</v>
      </c>
      <c r="B85" s="116" t="s">
        <v>9</v>
      </c>
      <c r="C85" s="77">
        <v>121</v>
      </c>
      <c r="D85" s="80">
        <v>141</v>
      </c>
      <c r="E85" s="74" t="s">
        <v>25</v>
      </c>
      <c r="F85" s="74" t="str">
        <f>CONCATENATE("x",Research!$Q85)</f>
        <v>x10</v>
      </c>
      <c r="G85" s="74" t="s">
        <v>84</v>
      </c>
      <c r="H85" s="74" t="s">
        <v>382</v>
      </c>
      <c r="I85" s="74" t="str">
        <f>CONCATENATE("바위의 피해량이 ",Research!$Q85,"배 증가합니다.")</f>
        <v>바위의 피해량이 10배 증가합니다.</v>
      </c>
      <c r="J85" s="81">
        <v>140</v>
      </c>
      <c r="K85" s="76">
        <v>30</v>
      </c>
      <c r="L85" s="75">
        <v>300</v>
      </c>
      <c r="M85" s="75">
        <v>80</v>
      </c>
      <c r="N85" s="75">
        <v>20</v>
      </c>
      <c r="O85" s="74" t="s">
        <v>8</v>
      </c>
      <c r="P85" s="74" t="s">
        <v>13</v>
      </c>
      <c r="Q85" s="77">
        <v>10</v>
      </c>
      <c r="R85" s="18"/>
      <c r="S85" s="18"/>
    </row>
    <row r="86" spans="1:19">
      <c r="A86" s="18" t="s">
        <v>629</v>
      </c>
      <c r="B86" s="115" t="s">
        <v>9</v>
      </c>
      <c r="C86" s="81">
        <v>141</v>
      </c>
      <c r="D86" s="75">
        <v>162</v>
      </c>
      <c r="E86" s="79" t="s">
        <v>25</v>
      </c>
      <c r="F86" s="79" t="str">
        <f>CONCATENATE("x",Research!$Q86)</f>
        <v>x10</v>
      </c>
      <c r="G86" s="79" t="s">
        <v>84</v>
      </c>
      <c r="H86" s="79" t="s">
        <v>383</v>
      </c>
      <c r="I86" s="79" t="str">
        <f>CONCATENATE("바위의 피해량이 ",Research!$Q86,"배 증가합니다.")</f>
        <v>바위의 피해량이 10배 증가합니다.</v>
      </c>
      <c r="J86" s="77">
        <v>160</v>
      </c>
      <c r="K86" s="76">
        <v>30</v>
      </c>
      <c r="L86" s="80">
        <v>300</v>
      </c>
      <c r="M86" s="80">
        <v>80</v>
      </c>
      <c r="N86" s="75">
        <v>20</v>
      </c>
      <c r="O86" s="79" t="s">
        <v>8</v>
      </c>
      <c r="P86" s="79" t="s">
        <v>13</v>
      </c>
      <c r="Q86" s="81">
        <v>10</v>
      </c>
      <c r="R86" s="18"/>
      <c r="S86" s="17"/>
    </row>
    <row r="87" spans="1:19">
      <c r="A87" s="17" t="s">
        <v>630</v>
      </c>
      <c r="B87" s="116" t="s">
        <v>11</v>
      </c>
      <c r="C87" s="77">
        <v>0</v>
      </c>
      <c r="D87" s="80">
        <v>20</v>
      </c>
      <c r="E87" s="74" t="s">
        <v>24</v>
      </c>
      <c r="F87" s="74" t="str">
        <f>CONCATENATE("x",Research!$Q87)</f>
        <v>x2</v>
      </c>
      <c r="G87" s="74" t="s">
        <v>84</v>
      </c>
      <c r="H87" s="74" t="s">
        <v>292</v>
      </c>
      <c r="I87" s="74" t="str">
        <f>CONCATENATE("전기의 피해량이 ",Research!$Q87,"배 증가합니다.")</f>
        <v>전기의 피해량이 2배 증가합니다.</v>
      </c>
      <c r="J87" s="81">
        <v>20</v>
      </c>
      <c r="K87" s="76">
        <v>60</v>
      </c>
      <c r="L87" s="75">
        <v>300</v>
      </c>
      <c r="M87" s="75">
        <v>80</v>
      </c>
      <c r="N87" s="75">
        <v>20</v>
      </c>
      <c r="O87" s="74" t="s">
        <v>10</v>
      </c>
      <c r="P87" s="74" t="s">
        <v>13</v>
      </c>
      <c r="Q87" s="77">
        <v>2</v>
      </c>
      <c r="R87" s="17"/>
      <c r="S87" s="18"/>
    </row>
    <row r="88" spans="1:19">
      <c r="A88" s="18" t="s">
        <v>631</v>
      </c>
      <c r="B88" s="115" t="s">
        <v>11</v>
      </c>
      <c r="C88" s="81">
        <v>20</v>
      </c>
      <c r="D88" s="75">
        <v>40</v>
      </c>
      <c r="E88" s="79" t="s">
        <v>24</v>
      </c>
      <c r="F88" s="79" t="str">
        <f>CONCATENATE("x",Research!$Q88)</f>
        <v>x5</v>
      </c>
      <c r="G88" s="79" t="s">
        <v>84</v>
      </c>
      <c r="H88" s="79" t="s">
        <v>293</v>
      </c>
      <c r="I88" s="79" t="str">
        <f>CONCATENATE("전기의 피해량이 ",Research!$Q88,"배 증가합니다.")</f>
        <v>전기의 피해량이 5배 증가합니다.</v>
      </c>
      <c r="J88" s="77">
        <v>40</v>
      </c>
      <c r="K88" s="76">
        <v>60</v>
      </c>
      <c r="L88" s="80">
        <v>300</v>
      </c>
      <c r="M88" s="80">
        <v>80</v>
      </c>
      <c r="N88" s="75">
        <v>20</v>
      </c>
      <c r="O88" s="79" t="s">
        <v>10</v>
      </c>
      <c r="P88" s="79" t="s">
        <v>13</v>
      </c>
      <c r="Q88" s="81">
        <v>5</v>
      </c>
      <c r="R88" s="18"/>
      <c r="S88" s="17"/>
    </row>
    <row r="89" spans="1:19">
      <c r="A89" s="17" t="s">
        <v>632</v>
      </c>
      <c r="B89" s="116" t="s">
        <v>11</v>
      </c>
      <c r="C89" s="77">
        <v>40</v>
      </c>
      <c r="D89" s="80">
        <v>60</v>
      </c>
      <c r="E89" s="74" t="s">
        <v>24</v>
      </c>
      <c r="F89" s="74" t="str">
        <f>CONCATENATE("x",Research!$Q89)</f>
        <v>x9</v>
      </c>
      <c r="G89" s="74" t="s">
        <v>84</v>
      </c>
      <c r="H89" s="74" t="s">
        <v>384</v>
      </c>
      <c r="I89" s="74" t="str">
        <f>CONCATENATE("전기의 피해량이 ",Research!$Q89,"배 증가합니다.")</f>
        <v>전기의 피해량이 9배 증가합니다.</v>
      </c>
      <c r="J89" s="81">
        <v>60</v>
      </c>
      <c r="K89" s="76">
        <v>60</v>
      </c>
      <c r="L89" s="75">
        <v>300</v>
      </c>
      <c r="M89" s="75">
        <v>80</v>
      </c>
      <c r="N89" s="75">
        <v>20</v>
      </c>
      <c r="O89" s="74" t="s">
        <v>10</v>
      </c>
      <c r="P89" s="74" t="s">
        <v>13</v>
      </c>
      <c r="Q89" s="77">
        <v>9</v>
      </c>
      <c r="R89" s="18"/>
      <c r="S89" s="18"/>
    </row>
    <row r="90" spans="1:19">
      <c r="A90" s="18" t="s">
        <v>633</v>
      </c>
      <c r="B90" s="115" t="s">
        <v>11</v>
      </c>
      <c r="C90" s="81">
        <v>60</v>
      </c>
      <c r="D90" s="75">
        <v>80</v>
      </c>
      <c r="E90" s="79" t="s">
        <v>24</v>
      </c>
      <c r="F90" s="79" t="str">
        <f>CONCATENATE("x",Research!$Q90)</f>
        <v>x8</v>
      </c>
      <c r="G90" s="79" t="s">
        <v>84</v>
      </c>
      <c r="H90" s="79" t="s">
        <v>385</v>
      </c>
      <c r="I90" s="79" t="str">
        <f>CONCATENATE("전기의 피해량이 ",Research!$Q90,"배 증가합니다.")</f>
        <v>전기의 피해량이 8배 증가합니다.</v>
      </c>
      <c r="J90" s="77">
        <v>80</v>
      </c>
      <c r="K90" s="76">
        <v>60</v>
      </c>
      <c r="L90" s="80">
        <v>300</v>
      </c>
      <c r="M90" s="80">
        <v>80</v>
      </c>
      <c r="N90" s="75">
        <v>20</v>
      </c>
      <c r="O90" s="79" t="s">
        <v>10</v>
      </c>
      <c r="P90" s="79" t="s">
        <v>13</v>
      </c>
      <c r="Q90" s="81">
        <v>8</v>
      </c>
      <c r="R90" s="18"/>
      <c r="S90" s="17"/>
    </row>
    <row r="91" spans="1:19">
      <c r="A91" s="17" t="s">
        <v>634</v>
      </c>
      <c r="B91" s="116" t="s">
        <v>11</v>
      </c>
      <c r="C91" s="77">
        <v>80</v>
      </c>
      <c r="D91" s="80">
        <v>100</v>
      </c>
      <c r="E91" s="74" t="s">
        <v>24</v>
      </c>
      <c r="F91" s="74" t="str">
        <f>CONCATENATE("x",Research!$Q91)</f>
        <v>x10</v>
      </c>
      <c r="G91" s="74" t="s">
        <v>84</v>
      </c>
      <c r="H91" s="74" t="s">
        <v>386</v>
      </c>
      <c r="I91" s="74" t="str">
        <f>CONCATENATE("전기의 피해량이 ",Research!$Q91,"배 증가합니다.")</f>
        <v>전기의 피해량이 10배 증가합니다.</v>
      </c>
      <c r="J91" s="81">
        <v>100</v>
      </c>
      <c r="K91" s="76">
        <v>60</v>
      </c>
      <c r="L91" s="75">
        <v>300</v>
      </c>
      <c r="M91" s="75">
        <v>80</v>
      </c>
      <c r="N91" s="75">
        <v>20</v>
      </c>
      <c r="O91" s="74" t="s">
        <v>10</v>
      </c>
      <c r="P91" s="74" t="s">
        <v>13</v>
      </c>
      <c r="Q91" s="77">
        <v>10</v>
      </c>
      <c r="R91" s="18"/>
      <c r="S91" s="18"/>
    </row>
    <row r="92" spans="1:19">
      <c r="A92" s="18" t="s">
        <v>635</v>
      </c>
      <c r="B92" s="115" t="s">
        <v>11</v>
      </c>
      <c r="C92" s="81">
        <v>100</v>
      </c>
      <c r="D92" s="75">
        <v>121</v>
      </c>
      <c r="E92" s="79" t="s">
        <v>24</v>
      </c>
      <c r="F92" s="79" t="str">
        <f>CONCATENATE("x",Research!$Q92)</f>
        <v>x8</v>
      </c>
      <c r="G92" s="79" t="s">
        <v>84</v>
      </c>
      <c r="H92" s="79" t="s">
        <v>637</v>
      </c>
      <c r="I92" s="79" t="str">
        <f>CONCATENATE("전기의 피해량이 ",Research!$Q92,"배 증가합니다.")</f>
        <v>전기의 피해량이 8배 증가합니다.</v>
      </c>
      <c r="J92" s="77">
        <v>120</v>
      </c>
      <c r="K92" s="76">
        <v>60</v>
      </c>
      <c r="L92" s="80">
        <v>300</v>
      </c>
      <c r="M92" s="80">
        <v>80</v>
      </c>
      <c r="N92" s="75">
        <v>20</v>
      </c>
      <c r="O92" s="79" t="s">
        <v>10</v>
      </c>
      <c r="P92" s="79" t="s">
        <v>13</v>
      </c>
      <c r="Q92" s="81">
        <v>8</v>
      </c>
      <c r="R92" s="18"/>
      <c r="S92" s="17"/>
    </row>
    <row r="93" spans="1:19">
      <c r="A93" s="17" t="s">
        <v>636</v>
      </c>
      <c r="B93" s="116" t="s">
        <v>11</v>
      </c>
      <c r="C93" s="77">
        <v>121</v>
      </c>
      <c r="D93" s="80">
        <v>141</v>
      </c>
      <c r="E93" s="74" t="s">
        <v>24</v>
      </c>
      <c r="F93" s="74" t="str">
        <f>CONCATENATE("x",Research!$Q93)</f>
        <v>x10</v>
      </c>
      <c r="G93" s="74" t="s">
        <v>84</v>
      </c>
      <c r="H93" s="74" t="s">
        <v>638</v>
      </c>
      <c r="I93" s="74" t="str">
        <f>CONCATENATE("전기의 피해량이 ",Research!$Q93,"배 증가합니다.")</f>
        <v>전기의 피해량이 10배 증가합니다.</v>
      </c>
      <c r="J93" s="81">
        <v>140</v>
      </c>
      <c r="K93" s="76">
        <v>60</v>
      </c>
      <c r="L93" s="75">
        <v>300</v>
      </c>
      <c r="M93" s="75">
        <v>80</v>
      </c>
      <c r="N93" s="75">
        <v>20</v>
      </c>
      <c r="O93" s="74" t="s">
        <v>10</v>
      </c>
      <c r="P93" s="74" t="s">
        <v>13</v>
      </c>
      <c r="Q93" s="77">
        <v>10</v>
      </c>
      <c r="R93" s="18"/>
      <c r="S93" s="18"/>
    </row>
    <row r="94" spans="1:19">
      <c r="A94" s="18" t="s">
        <v>656</v>
      </c>
      <c r="B94" s="115" t="s">
        <v>41</v>
      </c>
      <c r="C94" s="81">
        <v>0</v>
      </c>
      <c r="D94" s="90">
        <v>20</v>
      </c>
      <c r="E94" s="79" t="s">
        <v>42</v>
      </c>
      <c r="F94" s="79" t="str">
        <f>CONCATENATE("x",Research!$Q94)</f>
        <v>x2</v>
      </c>
      <c r="G94" s="79" t="s">
        <v>84</v>
      </c>
      <c r="H94" s="79" t="s">
        <v>294</v>
      </c>
      <c r="I94" s="79" t="str">
        <f>CONCATENATE("물의 피해량이 ",Research!$Q94,"배 증가합니다.")</f>
        <v>물의 피해량이 2배 증가합니다.</v>
      </c>
      <c r="J94" s="125">
        <v>20</v>
      </c>
      <c r="K94" s="76">
        <v>105</v>
      </c>
      <c r="L94" s="80">
        <v>300</v>
      </c>
      <c r="M94" s="80">
        <v>80</v>
      </c>
      <c r="N94" s="75">
        <v>20</v>
      </c>
      <c r="O94" s="79" t="s">
        <v>41</v>
      </c>
      <c r="P94" s="79" t="s">
        <v>13</v>
      </c>
      <c r="Q94" s="81">
        <v>2</v>
      </c>
      <c r="R94" s="17"/>
      <c r="S94" s="17"/>
    </row>
    <row r="95" spans="1:19">
      <c r="A95" s="17" t="s">
        <v>657</v>
      </c>
      <c r="B95" s="116" t="s">
        <v>41</v>
      </c>
      <c r="C95" s="124">
        <v>20</v>
      </c>
      <c r="D95" s="75">
        <v>40</v>
      </c>
      <c r="E95" s="74" t="s">
        <v>42</v>
      </c>
      <c r="F95" s="74" t="str">
        <f>CONCATENATE("x",Research!$Q95)</f>
        <v>x5</v>
      </c>
      <c r="G95" s="74" t="s">
        <v>84</v>
      </c>
      <c r="H95" s="74" t="s">
        <v>387</v>
      </c>
      <c r="I95" s="74" t="str">
        <f>CONCATENATE("물의 피해량이 ",Research!$Q95,"배 증가합니다.")</f>
        <v>물의 피해량이 5배 증가합니다.</v>
      </c>
      <c r="J95" s="77">
        <v>40</v>
      </c>
      <c r="K95" s="76">
        <v>105</v>
      </c>
      <c r="L95" s="75">
        <v>300</v>
      </c>
      <c r="M95" s="75">
        <v>80</v>
      </c>
      <c r="N95" s="75">
        <v>20</v>
      </c>
      <c r="O95" s="74" t="s">
        <v>41</v>
      </c>
      <c r="P95" s="74" t="s">
        <v>13</v>
      </c>
      <c r="Q95" s="77">
        <v>5</v>
      </c>
      <c r="R95" s="17"/>
      <c r="S95" s="18"/>
    </row>
    <row r="96" spans="1:19">
      <c r="A96" s="18" t="s">
        <v>658</v>
      </c>
      <c r="B96" s="115" t="s">
        <v>41</v>
      </c>
      <c r="C96" s="81">
        <v>40</v>
      </c>
      <c r="D96" s="90">
        <v>60</v>
      </c>
      <c r="E96" s="79" t="s">
        <v>42</v>
      </c>
      <c r="F96" s="79" t="str">
        <f>CONCATENATE("x",Research!$Q96)</f>
        <v>x8</v>
      </c>
      <c r="G96" s="79" t="s">
        <v>84</v>
      </c>
      <c r="H96" s="79" t="s">
        <v>654</v>
      </c>
      <c r="I96" s="79" t="str">
        <f>CONCATENATE("물의 피해량이 ",Research!$Q96,"배 증가합니다.")</f>
        <v>물의 피해량이 8배 증가합니다.</v>
      </c>
      <c r="J96" s="125">
        <v>60</v>
      </c>
      <c r="K96" s="76">
        <v>105</v>
      </c>
      <c r="L96" s="80">
        <v>300</v>
      </c>
      <c r="M96" s="80">
        <v>80</v>
      </c>
      <c r="N96" s="75">
        <v>20</v>
      </c>
      <c r="O96" s="79" t="s">
        <v>41</v>
      </c>
      <c r="P96" s="79" t="s">
        <v>13</v>
      </c>
      <c r="Q96" s="81">
        <v>8</v>
      </c>
      <c r="R96" s="17"/>
      <c r="S96" s="17"/>
    </row>
    <row r="97" spans="1:19">
      <c r="A97" s="17" t="s">
        <v>659</v>
      </c>
      <c r="B97" s="116" t="s">
        <v>41</v>
      </c>
      <c r="C97" s="124">
        <v>60</v>
      </c>
      <c r="D97" s="75">
        <v>80</v>
      </c>
      <c r="E97" s="74" t="s">
        <v>42</v>
      </c>
      <c r="F97" s="74" t="str">
        <f>CONCATENATE("x",Research!$Q97)</f>
        <v>x8</v>
      </c>
      <c r="G97" s="74" t="s">
        <v>84</v>
      </c>
      <c r="H97" s="74" t="s">
        <v>655</v>
      </c>
      <c r="I97" s="74" t="str">
        <f>CONCATENATE("물의 피해량이 ",Research!$Q97,"배 증가합니다.")</f>
        <v>물의 피해량이 8배 증가합니다.</v>
      </c>
      <c r="J97" s="77">
        <v>80</v>
      </c>
      <c r="K97" s="76">
        <v>105</v>
      </c>
      <c r="L97" s="75">
        <v>300</v>
      </c>
      <c r="M97" s="75">
        <v>80</v>
      </c>
      <c r="N97" s="75">
        <v>20</v>
      </c>
      <c r="O97" s="74" t="s">
        <v>41</v>
      </c>
      <c r="P97" s="74" t="s">
        <v>13</v>
      </c>
      <c r="Q97" s="77">
        <v>8</v>
      </c>
      <c r="R97" s="17"/>
      <c r="S97" s="18"/>
    </row>
    <row r="98" spans="1:19">
      <c r="A98" s="18" t="s">
        <v>663</v>
      </c>
      <c r="B98" s="115" t="s">
        <v>18</v>
      </c>
      <c r="C98" s="125">
        <v>0</v>
      </c>
      <c r="D98" s="80">
        <v>20</v>
      </c>
      <c r="E98" s="89" t="s">
        <v>248</v>
      </c>
      <c r="F98" s="79" t="str">
        <f>CONCATENATE("x",Research!$Q98)</f>
        <v>x2</v>
      </c>
      <c r="G98" s="79" t="s">
        <v>84</v>
      </c>
      <c r="H98" s="79" t="s">
        <v>660</v>
      </c>
      <c r="I98" s="79" t="str">
        <f>CONCATENATE("대지의 피해량이 ",Research!$Q98,"배 증가합니다.")</f>
        <v>대지의 피해량이 2배 증가합니다.</v>
      </c>
      <c r="J98" s="81">
        <v>20</v>
      </c>
      <c r="K98" s="76">
        <v>155</v>
      </c>
      <c r="L98" s="80">
        <v>300</v>
      </c>
      <c r="M98" s="80">
        <v>80</v>
      </c>
      <c r="N98" s="75">
        <v>20</v>
      </c>
      <c r="O98" s="79" t="s">
        <v>662</v>
      </c>
      <c r="P98" s="79" t="s">
        <v>13</v>
      </c>
      <c r="Q98" s="81">
        <v>2</v>
      </c>
      <c r="R98" s="17"/>
      <c r="S98" s="17"/>
    </row>
    <row r="99" spans="1:19">
      <c r="A99" s="92" t="s">
        <v>664</v>
      </c>
      <c r="B99" s="117" t="s">
        <v>18</v>
      </c>
      <c r="C99" s="126">
        <v>20</v>
      </c>
      <c r="D99" s="84">
        <v>40</v>
      </c>
      <c r="E99" s="91" t="s">
        <v>248</v>
      </c>
      <c r="F99" s="83" t="str">
        <f>CONCATENATE("x",Research!$Q99)</f>
        <v>x5</v>
      </c>
      <c r="G99" s="83" t="s">
        <v>84</v>
      </c>
      <c r="H99" s="83" t="s">
        <v>661</v>
      </c>
      <c r="I99" s="83" t="str">
        <f>CONCATENATE("대지의 피해량이 ",Research!$Q99,"배 증가합니다.")</f>
        <v>대지의 피해량이 5배 증가합니다.</v>
      </c>
      <c r="J99" s="87">
        <v>40</v>
      </c>
      <c r="K99" s="85">
        <v>155</v>
      </c>
      <c r="L99" s="84">
        <v>300</v>
      </c>
      <c r="M99" s="84">
        <v>80</v>
      </c>
      <c r="N99" s="84">
        <v>20</v>
      </c>
      <c r="O99" s="83" t="s">
        <v>662</v>
      </c>
      <c r="P99" s="83" t="s">
        <v>13</v>
      </c>
      <c r="Q99" s="87">
        <v>5</v>
      </c>
      <c r="R99" s="92"/>
      <c r="S99" s="123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H2" sqref="H2:H10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70" t="s">
        <v>572</v>
      </c>
      <c r="B1" s="70" t="s">
        <v>573</v>
      </c>
      <c r="C1" s="70" t="s">
        <v>574</v>
      </c>
      <c r="D1" s="70" t="s">
        <v>38</v>
      </c>
      <c r="E1" s="71" t="s">
        <v>83</v>
      </c>
      <c r="F1" s="71" t="s">
        <v>571</v>
      </c>
      <c r="G1" s="71" t="s">
        <v>575</v>
      </c>
      <c r="H1" s="72" t="s">
        <v>576</v>
      </c>
      <c r="I1" s="73" t="s">
        <v>37</v>
      </c>
      <c r="J1" s="70" t="s">
        <v>577</v>
      </c>
      <c r="K1" s="70" t="s">
        <v>40</v>
      </c>
      <c r="L1" s="70" t="s">
        <v>39</v>
      </c>
      <c r="M1" s="11" t="s">
        <v>570</v>
      </c>
      <c r="N1" s="15" t="s">
        <v>81</v>
      </c>
      <c r="O1" s="15" t="s">
        <v>82</v>
      </c>
      <c r="P1" s="15" t="s">
        <v>80</v>
      </c>
    </row>
    <row r="2" spans="1:18" ht="17.25" thickTop="1">
      <c r="A2" s="74" t="s">
        <v>5</v>
      </c>
      <c r="B2" s="74" t="s">
        <v>462</v>
      </c>
      <c r="C2" s="74" t="s">
        <v>322</v>
      </c>
      <c r="D2" s="75">
        <v>5000</v>
      </c>
      <c r="E2" s="76">
        <v>1</v>
      </c>
      <c r="F2" s="76">
        <v>4</v>
      </c>
      <c r="G2" s="76">
        <v>60</v>
      </c>
      <c r="H2" s="76">
        <v>5</v>
      </c>
      <c r="I2" s="74" t="s">
        <v>304</v>
      </c>
      <c r="J2" s="74" t="s">
        <v>313</v>
      </c>
      <c r="K2" s="77">
        <v>45</v>
      </c>
      <c r="L2" s="78">
        <v>110</v>
      </c>
      <c r="M2" s="11" t="s">
        <v>578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363</v>
      </c>
    </row>
    <row r="3" spans="1:18">
      <c r="A3" s="79" t="s">
        <v>20</v>
      </c>
      <c r="B3" s="79" t="s">
        <v>463</v>
      </c>
      <c r="C3" s="79" t="s">
        <v>297</v>
      </c>
      <c r="D3" s="80">
        <v>7000</v>
      </c>
      <c r="E3" s="76">
        <v>1</v>
      </c>
      <c r="F3" s="76">
        <v>6</v>
      </c>
      <c r="G3" s="76">
        <v>60</v>
      </c>
      <c r="H3" s="76">
        <v>15</v>
      </c>
      <c r="I3" s="79" t="s">
        <v>305</v>
      </c>
      <c r="J3" s="79" t="s">
        <v>314</v>
      </c>
      <c r="K3" s="81">
        <v>40</v>
      </c>
      <c r="L3" s="81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74" t="s">
        <v>8</v>
      </c>
      <c r="B4" s="74" t="s">
        <v>464</v>
      </c>
      <c r="C4" s="74" t="s">
        <v>298</v>
      </c>
      <c r="D4" s="75">
        <v>10000</v>
      </c>
      <c r="E4" s="76">
        <v>1</v>
      </c>
      <c r="F4" s="76">
        <v>7</v>
      </c>
      <c r="G4" s="76">
        <v>60</v>
      </c>
      <c r="H4" s="76">
        <v>30</v>
      </c>
      <c r="I4" s="74" t="s">
        <v>306</v>
      </c>
      <c r="J4" s="74" t="s">
        <v>315</v>
      </c>
      <c r="K4" s="77">
        <v>30</v>
      </c>
      <c r="L4" s="77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79" t="s">
        <v>10</v>
      </c>
      <c r="B5" s="79" t="s">
        <v>465</v>
      </c>
      <c r="C5" s="79" t="s">
        <v>299</v>
      </c>
      <c r="D5" s="80">
        <v>4000</v>
      </c>
      <c r="E5" s="76">
        <v>1</v>
      </c>
      <c r="F5" s="76">
        <v>8</v>
      </c>
      <c r="G5" s="76">
        <v>60</v>
      </c>
      <c r="H5" s="76">
        <v>60</v>
      </c>
      <c r="I5" s="79" t="s">
        <v>307</v>
      </c>
      <c r="J5" s="79" t="s">
        <v>316</v>
      </c>
      <c r="K5" s="81">
        <v>35</v>
      </c>
      <c r="L5" s="78">
        <v>210</v>
      </c>
      <c r="M5" s="11" t="s">
        <v>579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74" t="s">
        <v>7</v>
      </c>
      <c r="B6" s="74" t="s">
        <v>466</v>
      </c>
      <c r="C6" s="74" t="s">
        <v>300</v>
      </c>
      <c r="D6" s="75">
        <v>8000</v>
      </c>
      <c r="E6" s="76">
        <v>1</v>
      </c>
      <c r="F6" s="76">
        <v>10</v>
      </c>
      <c r="G6" s="76">
        <v>60</v>
      </c>
      <c r="H6" s="82">
        <v>105</v>
      </c>
      <c r="I6" s="74" t="s">
        <v>308</v>
      </c>
      <c r="J6" s="74" t="s">
        <v>317</v>
      </c>
      <c r="K6" s="77">
        <v>50</v>
      </c>
      <c r="L6" s="78">
        <v>30</v>
      </c>
      <c r="M6" s="11" t="s">
        <v>580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79" t="s">
        <v>18</v>
      </c>
      <c r="B7" s="79" t="s">
        <v>467</v>
      </c>
      <c r="C7" s="79" t="s">
        <v>283</v>
      </c>
      <c r="D7" s="80">
        <v>12000</v>
      </c>
      <c r="E7" s="76">
        <v>1</v>
      </c>
      <c r="F7" s="76">
        <v>12</v>
      </c>
      <c r="G7" s="76">
        <v>60</v>
      </c>
      <c r="H7" s="82">
        <v>155</v>
      </c>
      <c r="I7" s="79" t="s">
        <v>309</v>
      </c>
      <c r="J7" s="79" t="s">
        <v>318</v>
      </c>
      <c r="K7" s="81">
        <v>35</v>
      </c>
      <c r="L7" s="78">
        <v>210</v>
      </c>
      <c r="M7" s="11" t="s">
        <v>579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74" t="s">
        <v>19</v>
      </c>
      <c r="B8" s="74" t="s">
        <v>468</v>
      </c>
      <c r="C8" s="74" t="s">
        <v>301</v>
      </c>
      <c r="D8" s="75">
        <v>3000</v>
      </c>
      <c r="E8" s="76">
        <v>1</v>
      </c>
      <c r="F8" s="76">
        <v>0</v>
      </c>
      <c r="G8" s="76">
        <v>60</v>
      </c>
      <c r="H8" s="82">
        <v>210</v>
      </c>
      <c r="I8" s="74" t="s">
        <v>310</v>
      </c>
      <c r="J8" s="74" t="s">
        <v>319</v>
      </c>
      <c r="K8" s="77">
        <v>25</v>
      </c>
      <c r="L8" s="77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79" t="s">
        <v>296</v>
      </c>
      <c r="B9" s="79" t="s">
        <v>469</v>
      </c>
      <c r="C9" s="79" t="s">
        <v>302</v>
      </c>
      <c r="D9" s="80">
        <v>9000</v>
      </c>
      <c r="E9" s="76">
        <v>1</v>
      </c>
      <c r="F9" s="76">
        <v>0</v>
      </c>
      <c r="G9" s="76">
        <v>60</v>
      </c>
      <c r="H9" s="82">
        <v>260</v>
      </c>
      <c r="I9" s="79" t="s">
        <v>311</v>
      </c>
      <c r="J9" s="79" t="s">
        <v>320</v>
      </c>
      <c r="K9" s="81">
        <v>55</v>
      </c>
      <c r="L9" s="81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83" t="s">
        <v>17</v>
      </c>
      <c r="B10" s="83" t="s">
        <v>470</v>
      </c>
      <c r="C10" s="83" t="s">
        <v>303</v>
      </c>
      <c r="D10" s="84">
        <v>15000</v>
      </c>
      <c r="E10" s="85">
        <v>1</v>
      </c>
      <c r="F10" s="85">
        <v>0</v>
      </c>
      <c r="G10" s="85">
        <v>60</v>
      </c>
      <c r="H10" s="86">
        <v>325</v>
      </c>
      <c r="I10" s="83" t="s">
        <v>312</v>
      </c>
      <c r="J10" s="83" t="s">
        <v>321</v>
      </c>
      <c r="K10" s="87">
        <v>45</v>
      </c>
      <c r="L10" s="87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361</v>
      </c>
      <c r="P14" s="3" t="s">
        <v>362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569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tabSelected="1" zoomScaleNormal="100" workbookViewId="0">
      <selection activeCell="F4" sqref="F4"/>
    </sheetView>
  </sheetViews>
  <sheetFormatPr defaultColWidth="8.625" defaultRowHeight="16.5"/>
  <cols>
    <col min="1" max="1" width="9.625" style="58" customWidth="1"/>
    <col min="2" max="2" width="12.75" style="58" bestFit="1" customWidth="1"/>
    <col min="3" max="3" width="13.25" style="58" bestFit="1" customWidth="1"/>
    <col min="4" max="4" width="11.25" style="58" bestFit="1" customWidth="1"/>
    <col min="5" max="6" width="15.25" style="58" bestFit="1" customWidth="1"/>
    <col min="7" max="7" width="11.25" style="58" bestFit="1" customWidth="1"/>
    <col min="8" max="8" width="8.625" style="58" bestFit="1" customWidth="1"/>
    <col min="9" max="9" width="9" style="58" customWidth="1"/>
    <col min="10" max="10" width="11.625" style="58" customWidth="1"/>
    <col min="11" max="13" width="13" style="58" customWidth="1"/>
    <col min="14" max="16384" width="8.625" style="58"/>
  </cols>
  <sheetData>
    <row r="1" spans="1:14" s="48" customFormat="1" ht="17.25" thickBot="1">
      <c r="A1" s="39" t="s">
        <v>406</v>
      </c>
      <c r="B1" s="39" t="s">
        <v>407</v>
      </c>
      <c r="C1" s="62" t="s">
        <v>408</v>
      </c>
      <c r="D1" s="40" t="s">
        <v>409</v>
      </c>
      <c r="E1" s="40" t="s">
        <v>410</v>
      </c>
      <c r="F1" s="41" t="s">
        <v>411</v>
      </c>
      <c r="G1" s="39" t="s">
        <v>412</v>
      </c>
      <c r="H1" s="42" t="s">
        <v>413</v>
      </c>
      <c r="I1" s="43" t="s">
        <v>414</v>
      </c>
      <c r="J1" s="44" t="s">
        <v>415</v>
      </c>
      <c r="K1" s="45" t="s">
        <v>416</v>
      </c>
      <c r="L1" s="46" t="s">
        <v>417</v>
      </c>
      <c r="M1" s="47" t="s">
        <v>418</v>
      </c>
    </row>
    <row r="2" spans="1:14" s="53" customFormat="1" ht="17.25" thickTop="1">
      <c r="A2" s="49" t="s">
        <v>419</v>
      </c>
      <c r="B2" s="49" t="s">
        <v>421</v>
      </c>
      <c r="C2" s="97" t="s">
        <v>685</v>
      </c>
      <c r="D2" s="49" t="s">
        <v>420</v>
      </c>
      <c r="E2" s="50">
        <v>0</v>
      </c>
      <c r="F2" s="49" t="s">
        <v>395</v>
      </c>
      <c r="G2" s="50">
        <v>0</v>
      </c>
      <c r="H2" s="49" t="s">
        <v>423</v>
      </c>
      <c r="I2" s="49" t="s">
        <v>181</v>
      </c>
      <c r="J2" s="51"/>
      <c r="K2" s="52"/>
      <c r="L2" s="52"/>
      <c r="M2" s="52"/>
    </row>
    <row r="3" spans="1:14">
      <c r="A3" s="55" t="s">
        <v>424</v>
      </c>
      <c r="B3" s="55" t="s">
        <v>797</v>
      </c>
      <c r="C3" s="98" t="s">
        <v>686</v>
      </c>
      <c r="D3" s="49" t="s">
        <v>420</v>
      </c>
      <c r="E3" s="56">
        <v>0</v>
      </c>
      <c r="F3" s="55" t="s">
        <v>217</v>
      </c>
      <c r="G3" s="50">
        <v>0</v>
      </c>
      <c r="H3" s="55" t="s">
        <v>425</v>
      </c>
      <c r="I3" s="49" t="s">
        <v>181</v>
      </c>
      <c r="J3" s="57" t="s">
        <v>392</v>
      </c>
      <c r="K3" s="56"/>
      <c r="L3" s="56"/>
      <c r="M3" s="56"/>
      <c r="N3" s="55" t="s">
        <v>151</v>
      </c>
    </row>
    <row r="4" spans="1:14">
      <c r="A4" s="55" t="s">
        <v>391</v>
      </c>
      <c r="B4" s="55" t="s">
        <v>797</v>
      </c>
      <c r="C4" s="98" t="s">
        <v>687</v>
      </c>
      <c r="D4" s="49" t="s">
        <v>405</v>
      </c>
      <c r="E4" s="50">
        <v>0</v>
      </c>
      <c r="F4" s="55" t="s">
        <v>217</v>
      </c>
      <c r="G4" s="50">
        <v>0</v>
      </c>
      <c r="H4" s="49" t="s">
        <v>131</v>
      </c>
      <c r="I4" s="49" t="s">
        <v>181</v>
      </c>
      <c r="J4" s="59" t="s">
        <v>568</v>
      </c>
      <c r="K4" s="56"/>
      <c r="L4" s="56"/>
      <c r="M4" s="56"/>
      <c r="N4" s="49" t="s">
        <v>427</v>
      </c>
    </row>
    <row r="5" spans="1:14">
      <c r="A5" s="55" t="s">
        <v>155</v>
      </c>
      <c r="B5" s="55" t="s">
        <v>797</v>
      </c>
      <c r="C5" s="98" t="s">
        <v>688</v>
      </c>
      <c r="D5" s="49" t="s">
        <v>405</v>
      </c>
      <c r="E5" s="56">
        <v>0</v>
      </c>
      <c r="F5" s="55" t="s">
        <v>217</v>
      </c>
      <c r="G5" s="50">
        <v>0</v>
      </c>
      <c r="H5" s="55" t="s">
        <v>132</v>
      </c>
      <c r="I5" s="49" t="s">
        <v>181</v>
      </c>
      <c r="J5" s="57" t="s">
        <v>428</v>
      </c>
      <c r="K5" s="56"/>
      <c r="L5" s="56"/>
      <c r="M5" s="56"/>
      <c r="N5" s="55" t="s">
        <v>153</v>
      </c>
    </row>
    <row r="6" spans="1:14">
      <c r="A6" s="55" t="s">
        <v>103</v>
      </c>
      <c r="B6" s="55" t="s">
        <v>797</v>
      </c>
      <c r="C6" s="98" t="s">
        <v>689</v>
      </c>
      <c r="D6" s="49" t="s">
        <v>420</v>
      </c>
      <c r="E6" s="50">
        <v>0</v>
      </c>
      <c r="F6" s="55" t="s">
        <v>217</v>
      </c>
      <c r="G6" s="50">
        <v>0</v>
      </c>
      <c r="H6" s="49" t="s">
        <v>430</v>
      </c>
      <c r="I6" s="49" t="s">
        <v>181</v>
      </c>
      <c r="J6" s="57" t="s">
        <v>426</v>
      </c>
      <c r="K6" s="56"/>
      <c r="L6" s="56"/>
      <c r="M6" s="56"/>
      <c r="N6" s="49" t="s">
        <v>447</v>
      </c>
    </row>
    <row r="7" spans="1:14">
      <c r="A7" s="55" t="s">
        <v>104</v>
      </c>
      <c r="B7" s="55" t="s">
        <v>797</v>
      </c>
      <c r="C7" s="98" t="s">
        <v>690</v>
      </c>
      <c r="D7" s="49" t="s">
        <v>422</v>
      </c>
      <c r="E7" s="50">
        <v>0</v>
      </c>
      <c r="F7" s="55" t="s">
        <v>565</v>
      </c>
      <c r="G7" s="50">
        <v>0</v>
      </c>
      <c r="H7" s="55" t="s">
        <v>423</v>
      </c>
      <c r="I7" s="49" t="s">
        <v>181</v>
      </c>
      <c r="J7" s="57" t="s">
        <v>392</v>
      </c>
      <c r="K7" s="56"/>
      <c r="L7" s="56"/>
      <c r="M7" s="56"/>
      <c r="N7" s="55" t="s">
        <v>149</v>
      </c>
    </row>
    <row r="8" spans="1:14">
      <c r="A8" s="55" t="s">
        <v>156</v>
      </c>
      <c r="B8" s="55" t="s">
        <v>797</v>
      </c>
      <c r="C8" s="98" t="s">
        <v>691</v>
      </c>
      <c r="D8" s="49" t="s">
        <v>405</v>
      </c>
      <c r="E8" s="50">
        <v>0</v>
      </c>
      <c r="F8" s="55" t="s">
        <v>565</v>
      </c>
      <c r="G8" s="50">
        <v>0</v>
      </c>
      <c r="H8" s="49" t="s">
        <v>429</v>
      </c>
      <c r="I8" s="49" t="s">
        <v>181</v>
      </c>
      <c r="J8" s="59" t="s">
        <v>568</v>
      </c>
      <c r="K8" s="56"/>
      <c r="L8" s="56"/>
      <c r="M8" s="56"/>
      <c r="N8" s="49" t="s">
        <v>152</v>
      </c>
    </row>
    <row r="9" spans="1:14">
      <c r="A9" s="55" t="s">
        <v>157</v>
      </c>
      <c r="B9" s="55" t="s">
        <v>797</v>
      </c>
      <c r="C9" s="98" t="s">
        <v>692</v>
      </c>
      <c r="D9" s="49" t="s">
        <v>448</v>
      </c>
      <c r="E9" s="50">
        <v>0</v>
      </c>
      <c r="F9" s="55" t="s">
        <v>793</v>
      </c>
      <c r="G9" s="50">
        <v>0</v>
      </c>
      <c r="H9" s="55" t="s">
        <v>132</v>
      </c>
      <c r="I9" s="49" t="s">
        <v>181</v>
      </c>
      <c r="J9" s="57" t="s">
        <v>6</v>
      </c>
      <c r="K9" s="56"/>
      <c r="L9" s="56"/>
      <c r="M9" s="56"/>
      <c r="N9" s="55" t="s">
        <v>154</v>
      </c>
    </row>
    <row r="10" spans="1:14">
      <c r="A10" s="55" t="s">
        <v>105</v>
      </c>
      <c r="B10" s="55" t="s">
        <v>797</v>
      </c>
      <c r="C10" s="98" t="s">
        <v>693</v>
      </c>
      <c r="D10" s="49" t="s">
        <v>420</v>
      </c>
      <c r="E10" s="50">
        <v>0</v>
      </c>
      <c r="F10" s="55" t="s">
        <v>793</v>
      </c>
      <c r="G10" s="50">
        <v>0</v>
      </c>
      <c r="H10" s="49" t="s">
        <v>449</v>
      </c>
      <c r="I10" s="49" t="s">
        <v>181</v>
      </c>
      <c r="J10" s="57" t="s">
        <v>43</v>
      </c>
      <c r="K10" s="56"/>
      <c r="L10" s="56"/>
      <c r="M10" s="56"/>
      <c r="N10" s="49" t="s">
        <v>450</v>
      </c>
    </row>
    <row r="11" spans="1:14">
      <c r="A11" s="55" t="s">
        <v>106</v>
      </c>
      <c r="B11" s="49" t="s">
        <v>798</v>
      </c>
      <c r="C11" s="131" t="s">
        <v>789</v>
      </c>
      <c r="D11" s="49" t="s">
        <v>420</v>
      </c>
      <c r="E11" s="50">
        <v>0</v>
      </c>
      <c r="F11" s="55" t="s">
        <v>793</v>
      </c>
      <c r="G11" s="50">
        <v>1</v>
      </c>
      <c r="H11" s="55" t="s">
        <v>423</v>
      </c>
      <c r="I11" s="49" t="s">
        <v>181</v>
      </c>
      <c r="J11" s="57" t="s">
        <v>4</v>
      </c>
      <c r="K11" s="56"/>
      <c r="L11" s="56"/>
      <c r="M11" s="56"/>
      <c r="N11" s="55" t="s">
        <v>451</v>
      </c>
    </row>
    <row r="12" spans="1:14">
      <c r="A12" s="55" t="s">
        <v>554</v>
      </c>
      <c r="B12" s="49" t="s">
        <v>798</v>
      </c>
      <c r="C12" s="132" t="s">
        <v>790</v>
      </c>
      <c r="D12" s="49" t="s">
        <v>180</v>
      </c>
      <c r="E12" s="50">
        <v>0</v>
      </c>
      <c r="F12" s="55" t="s">
        <v>793</v>
      </c>
      <c r="G12" s="50">
        <v>1</v>
      </c>
      <c r="H12" s="49" t="s">
        <v>131</v>
      </c>
      <c r="I12" s="49" t="s">
        <v>181</v>
      </c>
      <c r="J12" s="59" t="s">
        <v>568</v>
      </c>
      <c r="K12" s="56" t="s">
        <v>43</v>
      </c>
      <c r="L12" s="56"/>
      <c r="M12" s="56"/>
      <c r="N12" s="49" t="s">
        <v>452</v>
      </c>
    </row>
    <row r="13" spans="1:14">
      <c r="A13" s="55" t="s">
        <v>555</v>
      </c>
      <c r="B13" s="49" t="s">
        <v>798</v>
      </c>
      <c r="C13" s="132" t="s">
        <v>791</v>
      </c>
      <c r="D13" s="49" t="s">
        <v>180</v>
      </c>
      <c r="E13" s="50">
        <v>0</v>
      </c>
      <c r="F13" s="55" t="s">
        <v>793</v>
      </c>
      <c r="G13" s="50">
        <v>1</v>
      </c>
      <c r="H13" s="55" t="s">
        <v>132</v>
      </c>
      <c r="I13" s="49" t="s">
        <v>181</v>
      </c>
      <c r="J13" s="57" t="s">
        <v>190</v>
      </c>
      <c r="K13" s="56"/>
      <c r="L13" s="56"/>
      <c r="M13" s="56"/>
      <c r="N13" s="55" t="s">
        <v>453</v>
      </c>
    </row>
    <row r="14" spans="1:14">
      <c r="A14" s="55" t="s">
        <v>556</v>
      </c>
      <c r="B14" s="49" t="s">
        <v>798</v>
      </c>
      <c r="C14" s="132" t="s">
        <v>792</v>
      </c>
      <c r="D14" s="49" t="s">
        <v>180</v>
      </c>
      <c r="E14" s="50">
        <v>0</v>
      </c>
      <c r="F14" s="55" t="s">
        <v>793</v>
      </c>
      <c r="G14" s="50">
        <v>1</v>
      </c>
      <c r="H14" s="49" t="s">
        <v>132</v>
      </c>
      <c r="I14" s="49" t="s">
        <v>181</v>
      </c>
      <c r="J14" s="57" t="s">
        <v>9</v>
      </c>
      <c r="K14" s="56"/>
      <c r="L14" s="56"/>
      <c r="M14" s="56"/>
      <c r="N14" s="49" t="s">
        <v>431</v>
      </c>
    </row>
    <row r="15" spans="1:14">
      <c r="A15" s="55" t="s">
        <v>557</v>
      </c>
      <c r="B15" s="55" t="s">
        <v>799</v>
      </c>
      <c r="C15" s="96" t="s">
        <v>785</v>
      </c>
      <c r="D15" s="49" t="s">
        <v>180</v>
      </c>
      <c r="E15" s="50">
        <v>0</v>
      </c>
      <c r="F15" s="55" t="s">
        <v>793</v>
      </c>
      <c r="G15" s="56">
        <v>2</v>
      </c>
      <c r="H15" s="55" t="s">
        <v>423</v>
      </c>
      <c r="I15" s="49" t="s">
        <v>181</v>
      </c>
      <c r="J15" s="57" t="s">
        <v>14</v>
      </c>
      <c r="K15" s="56" t="s">
        <v>426</v>
      </c>
      <c r="L15" s="56"/>
      <c r="M15" s="56"/>
      <c r="N15" s="55" t="s">
        <v>454</v>
      </c>
    </row>
    <row r="16" spans="1:14">
      <c r="A16" s="55" t="s">
        <v>695</v>
      </c>
      <c r="B16" s="93" t="s">
        <v>799</v>
      </c>
      <c r="C16" s="130" t="s">
        <v>786</v>
      </c>
      <c r="D16" s="93" t="s">
        <v>681</v>
      </c>
      <c r="E16" s="50">
        <v>0</v>
      </c>
      <c r="F16" s="55" t="s">
        <v>793</v>
      </c>
      <c r="G16" s="94">
        <v>2</v>
      </c>
      <c r="H16" s="49" t="s">
        <v>131</v>
      </c>
      <c r="I16" s="49" t="s">
        <v>181</v>
      </c>
      <c r="J16" s="95" t="s">
        <v>568</v>
      </c>
      <c r="K16" s="94"/>
      <c r="L16" s="94"/>
      <c r="M16" s="94"/>
      <c r="N16" s="49" t="s">
        <v>455</v>
      </c>
    </row>
    <row r="17" spans="1:14">
      <c r="A17" s="55" t="s">
        <v>696</v>
      </c>
      <c r="B17" s="93" t="s">
        <v>799</v>
      </c>
      <c r="C17" s="130" t="s">
        <v>787</v>
      </c>
      <c r="D17" s="93" t="s">
        <v>681</v>
      </c>
      <c r="E17" s="50">
        <v>0</v>
      </c>
      <c r="F17" s="55" t="s">
        <v>793</v>
      </c>
      <c r="G17" s="94">
        <v>2</v>
      </c>
      <c r="H17" s="55" t="s">
        <v>132</v>
      </c>
      <c r="I17" s="49" t="s">
        <v>181</v>
      </c>
      <c r="J17" s="79" t="s">
        <v>10</v>
      </c>
      <c r="K17" s="94"/>
      <c r="L17" s="94"/>
      <c r="M17" s="94"/>
      <c r="N17" s="55" t="s">
        <v>456</v>
      </c>
    </row>
    <row r="18" spans="1:14">
      <c r="A18" s="55" t="s">
        <v>697</v>
      </c>
      <c r="B18" s="93" t="s">
        <v>799</v>
      </c>
      <c r="C18" s="130" t="s">
        <v>788</v>
      </c>
      <c r="D18" s="93" t="s">
        <v>681</v>
      </c>
      <c r="E18" s="50">
        <v>0</v>
      </c>
      <c r="F18" s="55" t="s">
        <v>793</v>
      </c>
      <c r="G18" s="94">
        <v>2</v>
      </c>
      <c r="H18" s="49" t="s">
        <v>430</v>
      </c>
      <c r="I18" s="49" t="s">
        <v>694</v>
      </c>
      <c r="J18" s="95" t="s">
        <v>682</v>
      </c>
      <c r="K18" s="94" t="s">
        <v>683</v>
      </c>
      <c r="L18" s="94" t="s">
        <v>684</v>
      </c>
      <c r="M18" s="94"/>
      <c r="N18" s="49" t="s">
        <v>432</v>
      </c>
    </row>
    <row r="19" spans="1:14">
      <c r="A19" s="55" t="s">
        <v>800</v>
      </c>
      <c r="B19" s="93" t="s">
        <v>257</v>
      </c>
      <c r="C19" s="49" t="s">
        <v>447</v>
      </c>
      <c r="D19" s="93" t="s">
        <v>180</v>
      </c>
      <c r="E19" s="50">
        <v>0</v>
      </c>
      <c r="F19" s="55" t="s">
        <v>793</v>
      </c>
      <c r="G19" s="94">
        <v>3</v>
      </c>
      <c r="H19" s="55" t="s">
        <v>423</v>
      </c>
      <c r="I19" s="49" t="s">
        <v>181</v>
      </c>
      <c r="J19" s="95" t="s">
        <v>804</v>
      </c>
      <c r="K19" s="94"/>
      <c r="L19" s="94"/>
      <c r="M19" s="94"/>
      <c r="N19" s="55" t="s">
        <v>433</v>
      </c>
    </row>
    <row r="20" spans="1:14">
      <c r="A20" s="55" t="s">
        <v>801</v>
      </c>
      <c r="B20" s="93" t="s">
        <v>257</v>
      </c>
      <c r="C20" s="133" t="s">
        <v>794</v>
      </c>
      <c r="D20" s="93" t="s">
        <v>180</v>
      </c>
      <c r="E20" s="50">
        <v>0</v>
      </c>
      <c r="F20" s="55" t="s">
        <v>793</v>
      </c>
      <c r="G20" s="94">
        <v>3</v>
      </c>
      <c r="H20" s="49" t="s">
        <v>131</v>
      </c>
      <c r="I20" s="49" t="s">
        <v>181</v>
      </c>
      <c r="J20" s="95" t="s">
        <v>568</v>
      </c>
      <c r="K20" s="94" t="s">
        <v>806</v>
      </c>
      <c r="L20" s="94"/>
      <c r="M20" s="94"/>
      <c r="N20" s="49" t="s">
        <v>434</v>
      </c>
    </row>
    <row r="21" spans="1:14">
      <c r="A21" s="55" t="s">
        <v>802</v>
      </c>
      <c r="B21" s="93" t="s">
        <v>257</v>
      </c>
      <c r="C21" s="133" t="s">
        <v>795</v>
      </c>
      <c r="D21" s="93" t="s">
        <v>180</v>
      </c>
      <c r="E21" s="50">
        <v>0</v>
      </c>
      <c r="F21" s="55" t="s">
        <v>793</v>
      </c>
      <c r="G21" s="94">
        <v>3</v>
      </c>
      <c r="H21" s="55" t="s">
        <v>132</v>
      </c>
      <c r="I21" s="49" t="s">
        <v>181</v>
      </c>
      <c r="J21" s="95" t="s">
        <v>805</v>
      </c>
      <c r="K21" s="79" t="s">
        <v>10</v>
      </c>
      <c r="L21" s="94"/>
      <c r="M21" s="94"/>
      <c r="N21" s="55" t="s">
        <v>435</v>
      </c>
    </row>
    <row r="22" spans="1:14">
      <c r="A22" s="55" t="s">
        <v>803</v>
      </c>
      <c r="B22" s="93" t="s">
        <v>257</v>
      </c>
      <c r="C22" s="133" t="s">
        <v>796</v>
      </c>
      <c r="D22" s="93" t="s">
        <v>180</v>
      </c>
      <c r="E22" s="50">
        <v>0</v>
      </c>
      <c r="F22" s="55" t="s">
        <v>793</v>
      </c>
      <c r="G22" s="94">
        <v>3</v>
      </c>
      <c r="H22" s="49" t="s">
        <v>132</v>
      </c>
      <c r="I22" s="49" t="s">
        <v>181</v>
      </c>
      <c r="J22" s="95" t="s">
        <v>804</v>
      </c>
      <c r="K22" s="95" t="s">
        <v>568</v>
      </c>
      <c r="L22" s="94"/>
      <c r="M22" s="94"/>
      <c r="N22" s="49" t="s">
        <v>436</v>
      </c>
    </row>
    <row r="23" spans="1:14">
      <c r="A23" s="54"/>
      <c r="B23" s="54"/>
      <c r="C23" s="55" t="s">
        <v>153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5" t="s">
        <v>437</v>
      </c>
    </row>
    <row r="24" spans="1:14">
      <c r="A24" s="54"/>
      <c r="B24" s="54"/>
      <c r="C24" s="49" t="s">
        <v>447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49" t="s">
        <v>438</v>
      </c>
    </row>
    <row r="25" spans="1:14">
      <c r="A25" s="54"/>
      <c r="B25" s="54"/>
      <c r="C25" s="55" t="s">
        <v>149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5" t="s">
        <v>439</v>
      </c>
    </row>
    <row r="26" spans="1:14">
      <c r="A26" s="54"/>
      <c r="B26" s="54"/>
      <c r="C26" s="49" t="s">
        <v>152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49" t="s">
        <v>440</v>
      </c>
    </row>
    <row r="27" spans="1:14">
      <c r="A27" s="54"/>
      <c r="B27" s="54"/>
      <c r="C27" s="55" t="s">
        <v>154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5" t="s">
        <v>441</v>
      </c>
    </row>
    <row r="28" spans="1:14">
      <c r="A28" s="54"/>
      <c r="B28" s="54"/>
      <c r="C28" s="49" t="s">
        <v>450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49" t="s">
        <v>442</v>
      </c>
    </row>
    <row r="29" spans="1:14">
      <c r="A29" s="54"/>
      <c r="B29" s="54"/>
      <c r="C29" s="55" t="s">
        <v>451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 t="s">
        <v>443</v>
      </c>
    </row>
    <row r="30" spans="1:14">
      <c r="A30" s="54"/>
      <c r="B30" s="54"/>
      <c r="C30" s="49" t="s">
        <v>452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49" t="s">
        <v>444</v>
      </c>
    </row>
    <row r="31" spans="1:14">
      <c r="A31" s="54"/>
      <c r="B31" s="54"/>
      <c r="C31" s="55" t="s">
        <v>453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 t="s">
        <v>445</v>
      </c>
    </row>
    <row r="32" spans="1:14">
      <c r="A32" s="54"/>
      <c r="B32" s="54"/>
      <c r="C32" s="49" t="s">
        <v>431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60" t="s">
        <v>446</v>
      </c>
    </row>
    <row r="33" spans="1:13">
      <c r="A33" s="54"/>
      <c r="B33" s="54"/>
      <c r="C33" s="55" t="s">
        <v>454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>
      <c r="A34" s="54"/>
      <c r="B34" s="54"/>
      <c r="C34" s="49" t="s">
        <v>455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>
      <c r="A35" s="54"/>
      <c r="B35" s="54"/>
      <c r="C35" s="55" t="s">
        <v>456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1:13">
      <c r="A36" s="54"/>
      <c r="B36" s="54"/>
      <c r="C36" s="49" t="s">
        <v>432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>
      <c r="A37" s="54"/>
      <c r="B37" s="54"/>
      <c r="C37" s="55" t="s">
        <v>433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>
      <c r="A38" s="54"/>
      <c r="B38" s="54"/>
      <c r="C38" s="49" t="s">
        <v>434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s="54"/>
      <c r="B39" s="54"/>
      <c r="C39" s="55" t="s">
        <v>435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s="54"/>
      <c r="B40" s="54"/>
      <c r="C40" s="49" t="s">
        <v>436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>
      <c r="A41" s="54"/>
      <c r="B41" s="54"/>
      <c r="C41" s="55" t="s">
        <v>437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1:13">
      <c r="A42" s="54"/>
      <c r="B42" s="54"/>
      <c r="C42" s="49" t="s">
        <v>438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13">
      <c r="A43" s="54"/>
      <c r="B43" s="54"/>
      <c r="C43" s="55" t="s">
        <v>439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>
      <c r="A44" s="54"/>
      <c r="B44" s="54"/>
      <c r="C44" s="49" t="s">
        <v>440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>
      <c r="A45" s="54"/>
      <c r="B45" s="54"/>
      <c r="C45" s="55" t="s">
        <v>441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>
      <c r="A46" s="54"/>
      <c r="B46" s="54"/>
      <c r="C46" s="49" t="s">
        <v>442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>
      <c r="A47" s="54"/>
      <c r="B47" s="54"/>
      <c r="C47" s="55" t="s">
        <v>443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>
      <c r="A48" s="54"/>
      <c r="B48" s="54"/>
      <c r="C48" s="49" t="s">
        <v>444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>
      <c r="C49" s="55" t="s">
        <v>445</v>
      </c>
    </row>
    <row r="50" spans="1:13">
      <c r="A50" s="61"/>
      <c r="B50" s="61"/>
      <c r="C50" s="60" t="s">
        <v>446</v>
      </c>
      <c r="D50" s="61"/>
      <c r="E50" s="61"/>
      <c r="F50" s="10"/>
      <c r="G50" s="10"/>
      <c r="H50" s="61"/>
      <c r="I50" s="10"/>
      <c r="J50" s="10"/>
      <c r="K50" s="10"/>
      <c r="L50" s="10"/>
      <c r="M50" s="10"/>
    </row>
    <row r="51" spans="1:13">
      <c r="A51" s="61"/>
      <c r="B51" s="61"/>
      <c r="C51" s="61"/>
      <c r="D51" s="61"/>
      <c r="E51" s="61"/>
      <c r="F51" s="10"/>
      <c r="G51" s="10"/>
      <c r="H51" s="61"/>
      <c r="I51" s="10"/>
      <c r="J51" s="10"/>
      <c r="K51" s="10"/>
      <c r="L51" s="10"/>
      <c r="M51" s="10"/>
    </row>
    <row r="52" spans="1:13">
      <c r="A52" s="61"/>
      <c r="B52" s="61"/>
      <c r="C52" s="61"/>
      <c r="D52" s="61"/>
      <c r="E52" s="61"/>
      <c r="F52" s="10"/>
      <c r="G52" s="10"/>
      <c r="H52" s="61"/>
      <c r="I52" s="10"/>
      <c r="J52" s="10"/>
      <c r="K52" s="10"/>
      <c r="L52" s="10"/>
      <c r="M52" s="10"/>
    </row>
    <row r="53" spans="1:13">
      <c r="A53" s="61"/>
      <c r="B53" s="61"/>
      <c r="C53" s="61"/>
      <c r="D53" s="61"/>
      <c r="E53" s="61"/>
      <c r="F53" s="10"/>
      <c r="G53" s="10"/>
      <c r="H53" s="61"/>
      <c r="I53" s="10"/>
      <c r="J53" s="10"/>
      <c r="K53" s="10"/>
      <c r="L53" s="10"/>
      <c r="M53" s="10"/>
    </row>
    <row r="54" spans="1:13">
      <c r="A54" s="61"/>
      <c r="B54" s="61"/>
      <c r="C54" s="61"/>
      <c r="D54" s="61"/>
      <c r="E54" s="61"/>
      <c r="F54" s="10"/>
      <c r="G54" s="10"/>
      <c r="H54" s="61"/>
      <c r="I54" s="10"/>
      <c r="J54" s="10"/>
      <c r="K54" s="10"/>
      <c r="L54" s="10"/>
      <c r="M54" s="10"/>
    </row>
    <row r="55" spans="1:13">
      <c r="A55" s="61"/>
      <c r="B55" s="61"/>
      <c r="C55" s="61"/>
      <c r="D55" s="61"/>
      <c r="E55" s="61"/>
      <c r="F55" s="10"/>
      <c r="G55" s="10"/>
      <c r="H55" s="61"/>
      <c r="I55" s="10"/>
      <c r="J55" s="10"/>
      <c r="K55" s="10"/>
      <c r="L55" s="10"/>
      <c r="M55" s="10"/>
    </row>
    <row r="56" spans="1:13">
      <c r="A56" s="61"/>
      <c r="B56" s="61"/>
      <c r="C56" s="61"/>
      <c r="D56" s="61"/>
      <c r="E56" s="61"/>
      <c r="F56" s="10"/>
      <c r="G56" s="10"/>
      <c r="H56" s="61"/>
      <c r="I56" s="10"/>
      <c r="J56" s="10"/>
      <c r="K56" s="10"/>
      <c r="L56" s="10"/>
      <c r="M56" s="10"/>
    </row>
    <row r="57" spans="1:13">
      <c r="A57" s="61"/>
      <c r="B57" s="61"/>
      <c r="C57" s="61"/>
      <c r="D57" s="61"/>
      <c r="E57" s="61"/>
      <c r="F57" s="10"/>
      <c r="G57" s="10"/>
      <c r="H57" s="61"/>
      <c r="I57" s="10"/>
      <c r="J57" s="10"/>
      <c r="K57" s="10"/>
      <c r="L57" s="10"/>
      <c r="M57" s="10"/>
    </row>
    <row r="58" spans="1:13">
      <c r="A58" s="61"/>
      <c r="B58" s="61"/>
      <c r="C58" s="61"/>
      <c r="D58" s="61"/>
      <c r="E58" s="61"/>
      <c r="F58" s="10"/>
      <c r="G58" s="10"/>
      <c r="H58" s="61"/>
      <c r="I58" s="10"/>
      <c r="J58" s="10"/>
      <c r="K58" s="10"/>
      <c r="L58" s="10"/>
      <c r="M58" s="10"/>
    </row>
    <row r="59" spans="1:13">
      <c r="A59" s="61"/>
      <c r="B59" s="61"/>
      <c r="C59" s="61"/>
      <c r="D59" s="61"/>
      <c r="E59" s="61"/>
      <c r="F59" s="10"/>
      <c r="G59" s="10"/>
      <c r="H59" s="61"/>
      <c r="I59" s="10"/>
      <c r="J59" s="10"/>
      <c r="K59" s="10"/>
      <c r="L59" s="10"/>
      <c r="M59" s="10"/>
    </row>
    <row r="60" spans="1:13">
      <c r="A60" s="61"/>
      <c r="B60" s="61"/>
      <c r="C60" s="61"/>
      <c r="D60" s="61"/>
      <c r="E60" s="61"/>
      <c r="F60" s="10"/>
      <c r="G60" s="10"/>
      <c r="H60" s="61"/>
      <c r="I60" s="10"/>
      <c r="J60" s="10"/>
      <c r="K60" s="10"/>
      <c r="L60" s="10"/>
      <c r="M60" s="10"/>
    </row>
    <row r="61" spans="1:13">
      <c r="A61" s="61"/>
      <c r="B61" s="61"/>
      <c r="C61" s="61"/>
      <c r="D61" s="61"/>
      <c r="E61" s="61"/>
      <c r="F61" s="10"/>
      <c r="G61" s="10"/>
      <c r="H61" s="61"/>
      <c r="I61" s="10"/>
      <c r="J61" s="10"/>
      <c r="K61" s="10"/>
      <c r="L61" s="10"/>
      <c r="M61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G57" sqref="G5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63" t="s">
        <v>135</v>
      </c>
      <c r="B1" s="64" t="s">
        <v>134</v>
      </c>
      <c r="C1" s="65" t="s">
        <v>150</v>
      </c>
      <c r="D1" s="21" t="s">
        <v>393</v>
      </c>
      <c r="E1" s="21" t="s">
        <v>457</v>
      </c>
      <c r="F1" s="32" t="s">
        <v>136</v>
      </c>
      <c r="G1" s="33" t="s">
        <v>137</v>
      </c>
      <c r="H1" s="34" t="s">
        <v>138</v>
      </c>
      <c r="I1" s="32" t="s">
        <v>139</v>
      </c>
      <c r="J1" s="33" t="s">
        <v>140</v>
      </c>
      <c r="K1" s="34" t="s">
        <v>141</v>
      </c>
      <c r="L1" s="32" t="s">
        <v>142</v>
      </c>
      <c r="M1" s="33" t="s">
        <v>143</v>
      </c>
      <c r="N1" s="34" t="s">
        <v>144</v>
      </c>
      <c r="O1" s="32" t="s">
        <v>145</v>
      </c>
      <c r="P1" s="33" t="s">
        <v>146</v>
      </c>
      <c r="Q1" s="34" t="s">
        <v>147</v>
      </c>
      <c r="R1" s="66" t="s">
        <v>130</v>
      </c>
      <c r="S1" s="20" t="s">
        <v>460</v>
      </c>
    </row>
    <row r="2" spans="1:21">
      <c r="A2" s="68" t="s">
        <v>181</v>
      </c>
      <c r="B2" s="69" t="s">
        <v>182</v>
      </c>
      <c r="C2" s="27" t="s">
        <v>180</v>
      </c>
      <c r="D2" s="30">
        <v>0</v>
      </c>
      <c r="E2" s="35">
        <v>0</v>
      </c>
      <c r="F2" s="68"/>
      <c r="G2" s="68"/>
      <c r="H2" s="35"/>
      <c r="I2" s="68"/>
      <c r="J2" s="68"/>
      <c r="K2" s="35"/>
      <c r="L2" s="68"/>
      <c r="M2" s="68"/>
      <c r="N2" s="35"/>
      <c r="O2" s="68"/>
      <c r="P2" s="68"/>
      <c r="Q2" s="35"/>
      <c r="R2" s="67">
        <v>0</v>
      </c>
    </row>
    <row r="3" spans="1:21">
      <c r="A3" s="25" t="s">
        <v>133</v>
      </c>
      <c r="B3" s="25" t="s">
        <v>459</v>
      </c>
      <c r="C3" s="25" t="s">
        <v>179</v>
      </c>
      <c r="D3" s="31">
        <v>0</v>
      </c>
      <c r="E3" s="31">
        <v>300</v>
      </c>
      <c r="F3" s="25" t="s">
        <v>6</v>
      </c>
      <c r="G3" s="25" t="s">
        <v>524</v>
      </c>
      <c r="H3" s="27" t="s">
        <v>461</v>
      </c>
      <c r="I3" s="25" t="s">
        <v>43</v>
      </c>
      <c r="J3" s="25" t="s">
        <v>524</v>
      </c>
      <c r="K3" s="31">
        <v>5</v>
      </c>
      <c r="L3" s="25" t="s">
        <v>9</v>
      </c>
      <c r="M3" s="25" t="s">
        <v>524</v>
      </c>
      <c r="N3" s="31">
        <v>5</v>
      </c>
      <c r="O3" s="25"/>
      <c r="P3" s="25"/>
      <c r="Q3" s="31"/>
      <c r="R3" s="31">
        <v>1</v>
      </c>
      <c r="T3" s="22" t="s">
        <v>183</v>
      </c>
      <c r="U3" s="23" t="s">
        <v>184</v>
      </c>
    </row>
    <row r="4" spans="1:21">
      <c r="A4" s="27" t="s">
        <v>107</v>
      </c>
      <c r="B4" s="27"/>
      <c r="C4" s="27" t="s">
        <v>180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185</v>
      </c>
      <c r="U4" s="25" t="s">
        <v>186</v>
      </c>
    </row>
    <row r="5" spans="1:21">
      <c r="A5" s="25" t="s">
        <v>108</v>
      </c>
      <c r="B5" s="25" t="s">
        <v>189</v>
      </c>
      <c r="C5" s="25" t="s">
        <v>180</v>
      </c>
      <c r="D5" s="31">
        <v>0</v>
      </c>
      <c r="E5" s="31">
        <v>300</v>
      </c>
      <c r="F5" s="25" t="s">
        <v>190</v>
      </c>
      <c r="G5" s="25" t="s">
        <v>102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187</v>
      </c>
      <c r="U5" s="27" t="s">
        <v>188</v>
      </c>
    </row>
    <row r="6" spans="1:21">
      <c r="A6" s="27" t="s">
        <v>109</v>
      </c>
      <c r="B6" s="27" t="s">
        <v>195</v>
      </c>
      <c r="C6" s="27" t="s">
        <v>180</v>
      </c>
      <c r="D6" s="30">
        <v>0</v>
      </c>
      <c r="E6" s="31">
        <v>300</v>
      </c>
      <c r="F6" s="27" t="s">
        <v>190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110</v>
      </c>
      <c r="B7" s="25" t="s">
        <v>196</v>
      </c>
      <c r="C7" s="25" t="s">
        <v>180</v>
      </c>
      <c r="D7" s="31">
        <v>0</v>
      </c>
      <c r="E7" s="31">
        <v>300</v>
      </c>
      <c r="F7" s="25" t="s">
        <v>191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111</v>
      </c>
      <c r="B8" s="27" t="s">
        <v>197</v>
      </c>
      <c r="C8" s="27" t="s">
        <v>180</v>
      </c>
      <c r="D8" s="30">
        <v>0</v>
      </c>
      <c r="E8" s="31">
        <v>300</v>
      </c>
      <c r="F8" s="27" t="s">
        <v>192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112</v>
      </c>
      <c r="B9" s="25" t="s">
        <v>198</v>
      </c>
      <c r="C9" s="25" t="s">
        <v>180</v>
      </c>
      <c r="D9" s="31">
        <v>0</v>
      </c>
      <c r="E9" s="31">
        <v>300</v>
      </c>
      <c r="F9" s="25" t="s">
        <v>193</v>
      </c>
      <c r="G9" s="25" t="s">
        <v>194</v>
      </c>
      <c r="H9" s="31">
        <v>8</v>
      </c>
      <c r="I9" s="25" t="s">
        <v>9</v>
      </c>
      <c r="J9" s="25" t="s">
        <v>458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113</v>
      </c>
      <c r="B10" s="27"/>
      <c r="C10" s="27" t="s">
        <v>180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114</v>
      </c>
      <c r="B11" s="25"/>
      <c r="C11" s="25" t="s">
        <v>180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115</v>
      </c>
      <c r="B12" s="27"/>
      <c r="C12" s="27" t="s">
        <v>179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116</v>
      </c>
      <c r="B13" s="25"/>
      <c r="C13" s="25" t="s">
        <v>179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117</v>
      </c>
      <c r="B14" s="27"/>
      <c r="C14" s="27" t="s">
        <v>179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118</v>
      </c>
      <c r="B15" s="25"/>
      <c r="C15" s="25" t="s">
        <v>179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119</v>
      </c>
      <c r="B16" s="27"/>
      <c r="C16" s="27" t="s">
        <v>179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120</v>
      </c>
      <c r="B17" s="25"/>
      <c r="C17" s="25" t="s">
        <v>179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121</v>
      </c>
      <c r="B18" s="27"/>
      <c r="C18" s="27" t="s">
        <v>180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122</v>
      </c>
      <c r="B19" s="25"/>
      <c r="C19" s="25" t="s">
        <v>180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123</v>
      </c>
      <c r="B20" s="27"/>
      <c r="C20" s="27" t="s">
        <v>180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124</v>
      </c>
      <c r="B21" s="25"/>
      <c r="C21" s="25" t="s">
        <v>180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125</v>
      </c>
      <c r="B22" s="27"/>
      <c r="C22" s="27" t="s">
        <v>180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126</v>
      </c>
      <c r="B23" s="25"/>
      <c r="C23" s="25" t="s">
        <v>180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127</v>
      </c>
      <c r="B24" s="27"/>
      <c r="C24" s="27" t="s">
        <v>180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128</v>
      </c>
      <c r="B25" s="25"/>
      <c r="C25" s="25" t="s">
        <v>180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129</v>
      </c>
      <c r="B26" s="27"/>
      <c r="C26" s="27" t="s">
        <v>180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158</v>
      </c>
      <c r="B27" s="25"/>
      <c r="C27" s="25" t="s">
        <v>179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159</v>
      </c>
      <c r="B28" s="27"/>
      <c r="C28" s="27" t="s">
        <v>179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160</v>
      </c>
      <c r="B29" s="25"/>
      <c r="C29" s="25" t="s">
        <v>179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161</v>
      </c>
      <c r="B30" s="27"/>
      <c r="C30" s="27" t="s">
        <v>179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162</v>
      </c>
      <c r="B31" s="25"/>
      <c r="C31" s="25" t="s">
        <v>179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163</v>
      </c>
      <c r="B32" s="27"/>
      <c r="C32" s="27" t="s">
        <v>179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164</v>
      </c>
      <c r="B33" s="25"/>
      <c r="C33" s="25" t="s">
        <v>180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165</v>
      </c>
      <c r="B34" s="27"/>
      <c r="C34" s="27" t="s">
        <v>180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166</v>
      </c>
      <c r="B35" s="25"/>
      <c r="C35" s="25" t="s">
        <v>180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167</v>
      </c>
      <c r="B36" s="27"/>
      <c r="C36" s="27" t="s">
        <v>180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168</v>
      </c>
      <c r="B37" s="25"/>
      <c r="C37" s="25" t="s">
        <v>180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169</v>
      </c>
      <c r="B38" s="27"/>
      <c r="C38" s="27" t="s">
        <v>180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170</v>
      </c>
      <c r="B39" s="25"/>
      <c r="C39" s="25" t="s">
        <v>180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171</v>
      </c>
      <c r="B40" s="27"/>
      <c r="C40" s="27" t="s">
        <v>180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172</v>
      </c>
      <c r="B41" s="25"/>
      <c r="C41" s="25" t="s">
        <v>180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173</v>
      </c>
      <c r="B42" s="27"/>
      <c r="C42" s="27" t="s">
        <v>179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174</v>
      </c>
      <c r="B43" s="25"/>
      <c r="C43" s="25" t="s">
        <v>179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175</v>
      </c>
      <c r="B44" s="27"/>
      <c r="C44" s="27" t="s">
        <v>179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176</v>
      </c>
      <c r="B45" s="25"/>
      <c r="C45" s="25" t="s">
        <v>179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177</v>
      </c>
      <c r="B46" s="27"/>
      <c r="C46" s="27" t="s">
        <v>179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178</v>
      </c>
      <c r="B47" s="36"/>
      <c r="C47" s="36" t="s">
        <v>179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E2" sqref="E2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707</v>
      </c>
      <c r="B1" s="11" t="s">
        <v>708</v>
      </c>
      <c r="C1" t="s">
        <v>709</v>
      </c>
      <c r="D1" s="11" t="s">
        <v>732</v>
      </c>
      <c r="E1" s="11" t="s">
        <v>710</v>
      </c>
      <c r="F1" s="11" t="s">
        <v>711</v>
      </c>
      <c r="G1" s="11" t="s">
        <v>712</v>
      </c>
      <c r="H1" s="11" t="s">
        <v>713</v>
      </c>
      <c r="I1" s="11" t="s">
        <v>714</v>
      </c>
      <c r="J1" s="11" t="s">
        <v>715</v>
      </c>
      <c r="K1" s="11" t="s">
        <v>716</v>
      </c>
    </row>
    <row r="2" spans="1:11">
      <c r="A2" s="114" t="s">
        <v>733</v>
      </c>
      <c r="B2" s="114" t="s">
        <v>723</v>
      </c>
      <c r="C2">
        <v>1</v>
      </c>
      <c r="D2" s="113">
        <v>0</v>
      </c>
      <c r="E2" s="113">
        <v>100</v>
      </c>
      <c r="F2" s="114"/>
      <c r="G2" s="114"/>
      <c r="I2" s="114"/>
      <c r="J2" s="114"/>
    </row>
    <row r="3" spans="1:11">
      <c r="A3" s="114" t="s">
        <v>734</v>
      </c>
      <c r="B3" s="114" t="s">
        <v>717</v>
      </c>
      <c r="C3">
        <v>15</v>
      </c>
      <c r="D3">
        <v>0</v>
      </c>
      <c r="E3">
        <f>100/3</f>
        <v>33.333333333333336</v>
      </c>
      <c r="F3" s="114" t="s">
        <v>749</v>
      </c>
      <c r="G3" s="114" t="s">
        <v>750</v>
      </c>
      <c r="H3">
        <v>1</v>
      </c>
      <c r="I3" s="114" t="s">
        <v>748</v>
      </c>
      <c r="J3" s="114" t="s">
        <v>21</v>
      </c>
      <c r="K3">
        <v>2</v>
      </c>
    </row>
    <row r="4" spans="1:11">
      <c r="A4" s="114" t="s">
        <v>735</v>
      </c>
      <c r="B4" s="114" t="s">
        <v>718</v>
      </c>
      <c r="C4">
        <v>10</v>
      </c>
      <c r="D4">
        <v>0</v>
      </c>
      <c r="E4">
        <f>100/2</f>
        <v>50</v>
      </c>
      <c r="F4" s="114" t="s">
        <v>749</v>
      </c>
      <c r="G4" s="114" t="s">
        <v>781</v>
      </c>
      <c r="H4">
        <v>2</v>
      </c>
      <c r="I4" s="121"/>
      <c r="J4" s="121"/>
      <c r="K4" s="118"/>
    </row>
    <row r="5" spans="1:11">
      <c r="A5" s="114" t="s">
        <v>736</v>
      </c>
      <c r="B5" s="114" t="s">
        <v>719</v>
      </c>
      <c r="C5">
        <v>5</v>
      </c>
      <c r="D5">
        <v>0</v>
      </c>
      <c r="E5" s="113">
        <v>50</v>
      </c>
      <c r="F5" s="114" t="s">
        <v>751</v>
      </c>
      <c r="G5" s="114" t="s">
        <v>752</v>
      </c>
      <c r="H5">
        <v>100</v>
      </c>
      <c r="I5" s="114" t="s">
        <v>783</v>
      </c>
      <c r="J5" s="114" t="s">
        <v>784</v>
      </c>
      <c r="K5">
        <v>10</v>
      </c>
    </row>
    <row r="6" spans="1:11">
      <c r="A6" s="114" t="s">
        <v>737</v>
      </c>
      <c r="B6" s="114" t="s">
        <v>720</v>
      </c>
      <c r="C6">
        <v>10</v>
      </c>
      <c r="D6">
        <v>0</v>
      </c>
      <c r="E6" s="113">
        <f>100/2</f>
        <v>50</v>
      </c>
      <c r="F6" s="114" t="s">
        <v>751</v>
      </c>
      <c r="G6" s="114" t="s">
        <v>753</v>
      </c>
      <c r="H6">
        <v>1</v>
      </c>
      <c r="I6" s="114" t="s">
        <v>751</v>
      </c>
      <c r="J6" s="114" t="s">
        <v>754</v>
      </c>
      <c r="K6">
        <v>10</v>
      </c>
    </row>
    <row r="7" spans="1:11">
      <c r="A7" s="114" t="s">
        <v>738</v>
      </c>
      <c r="B7" s="114" t="s">
        <v>721</v>
      </c>
      <c r="C7">
        <v>10</v>
      </c>
      <c r="D7">
        <v>0</v>
      </c>
      <c r="E7">
        <v>50</v>
      </c>
      <c r="F7" s="114" t="s">
        <v>756</v>
      </c>
      <c r="G7" s="114" t="s">
        <v>755</v>
      </c>
      <c r="H7">
        <v>3</v>
      </c>
      <c r="I7" s="114" t="s">
        <v>756</v>
      </c>
      <c r="J7" s="114" t="s">
        <v>755</v>
      </c>
      <c r="K7">
        <v>1</v>
      </c>
    </row>
    <row r="8" spans="1:11">
      <c r="A8" s="114" t="s">
        <v>739</v>
      </c>
      <c r="B8" s="114" t="s">
        <v>722</v>
      </c>
      <c r="C8" s="113">
        <v>10</v>
      </c>
      <c r="D8">
        <v>5</v>
      </c>
      <c r="E8" s="113">
        <v>50</v>
      </c>
      <c r="F8" s="119" t="s">
        <v>5</v>
      </c>
      <c r="G8" s="114" t="s">
        <v>755</v>
      </c>
      <c r="H8" s="113">
        <v>3</v>
      </c>
      <c r="I8" s="119" t="s">
        <v>5</v>
      </c>
      <c r="J8" s="114" t="s">
        <v>755</v>
      </c>
      <c r="K8">
        <v>1</v>
      </c>
    </row>
    <row r="9" spans="1:11">
      <c r="A9" s="114" t="s">
        <v>740</v>
      </c>
      <c r="B9" s="114" t="s">
        <v>724</v>
      </c>
      <c r="C9" s="113">
        <v>10</v>
      </c>
      <c r="D9" s="113">
        <v>15</v>
      </c>
      <c r="E9" s="113">
        <v>50</v>
      </c>
      <c r="F9" s="120" t="s">
        <v>20</v>
      </c>
      <c r="G9" s="114" t="s">
        <v>755</v>
      </c>
      <c r="H9" s="113">
        <v>3</v>
      </c>
      <c r="I9" s="120" t="s">
        <v>20</v>
      </c>
      <c r="J9" s="114" t="s">
        <v>755</v>
      </c>
      <c r="K9" s="113">
        <v>1</v>
      </c>
    </row>
    <row r="10" spans="1:11">
      <c r="A10" s="114" t="s">
        <v>741</v>
      </c>
      <c r="B10" s="114" t="s">
        <v>725</v>
      </c>
      <c r="C10" s="113">
        <v>10</v>
      </c>
      <c r="D10" s="113">
        <v>30</v>
      </c>
      <c r="E10" s="113">
        <v>50</v>
      </c>
      <c r="F10" s="120" t="s">
        <v>8</v>
      </c>
      <c r="G10" s="114" t="s">
        <v>755</v>
      </c>
      <c r="H10" s="113">
        <v>3</v>
      </c>
      <c r="I10" s="120" t="s">
        <v>8</v>
      </c>
      <c r="J10" s="114" t="s">
        <v>755</v>
      </c>
      <c r="K10" s="113">
        <v>1</v>
      </c>
    </row>
    <row r="11" spans="1:11">
      <c r="A11" s="114" t="s">
        <v>742</v>
      </c>
      <c r="B11" s="114" t="s">
        <v>726</v>
      </c>
      <c r="C11" s="113">
        <v>10</v>
      </c>
      <c r="D11" s="113">
        <v>60</v>
      </c>
      <c r="E11" s="113">
        <v>50</v>
      </c>
      <c r="F11" s="120" t="s">
        <v>10</v>
      </c>
      <c r="G11" s="114" t="s">
        <v>755</v>
      </c>
      <c r="H11" s="113">
        <v>3</v>
      </c>
      <c r="I11" s="120" t="s">
        <v>10</v>
      </c>
      <c r="J11" s="114" t="s">
        <v>755</v>
      </c>
      <c r="K11" s="113">
        <v>1</v>
      </c>
    </row>
    <row r="12" spans="1:11">
      <c r="A12" s="114" t="s">
        <v>743</v>
      </c>
      <c r="B12" s="114" t="s">
        <v>727</v>
      </c>
      <c r="C12" s="113">
        <v>10</v>
      </c>
      <c r="D12" s="113">
        <v>105</v>
      </c>
      <c r="E12" s="113">
        <v>50</v>
      </c>
      <c r="F12" s="120" t="s">
        <v>7</v>
      </c>
      <c r="G12" s="114" t="s">
        <v>755</v>
      </c>
      <c r="H12" s="113">
        <v>3</v>
      </c>
      <c r="I12" s="120" t="s">
        <v>7</v>
      </c>
      <c r="J12" s="114" t="s">
        <v>755</v>
      </c>
      <c r="K12" s="113">
        <v>1</v>
      </c>
    </row>
    <row r="13" spans="1:11">
      <c r="A13" s="114" t="s">
        <v>744</v>
      </c>
      <c r="B13" s="114" t="s">
        <v>728</v>
      </c>
      <c r="C13" s="113">
        <v>10</v>
      </c>
      <c r="D13" s="113">
        <v>155</v>
      </c>
      <c r="E13" s="113">
        <v>50</v>
      </c>
      <c r="F13" s="120" t="s">
        <v>18</v>
      </c>
      <c r="G13" s="114" t="s">
        <v>755</v>
      </c>
      <c r="H13" s="113">
        <v>3</v>
      </c>
      <c r="I13" s="120" t="s">
        <v>18</v>
      </c>
      <c r="J13" s="114" t="s">
        <v>755</v>
      </c>
      <c r="K13" s="113">
        <v>1</v>
      </c>
    </row>
    <row r="14" spans="1:11">
      <c r="A14" s="114" t="s">
        <v>745</v>
      </c>
      <c r="B14" s="114" t="s">
        <v>729</v>
      </c>
      <c r="C14" s="113">
        <v>10</v>
      </c>
      <c r="D14" s="113">
        <v>210</v>
      </c>
      <c r="E14" s="113">
        <v>50</v>
      </c>
      <c r="F14" s="120" t="s">
        <v>19</v>
      </c>
      <c r="G14" s="114" t="s">
        <v>755</v>
      </c>
      <c r="H14" s="113">
        <v>3</v>
      </c>
      <c r="I14" s="120" t="s">
        <v>19</v>
      </c>
      <c r="J14" s="114" t="s">
        <v>755</v>
      </c>
      <c r="K14" s="113">
        <v>1</v>
      </c>
    </row>
    <row r="15" spans="1:11">
      <c r="A15" s="114" t="s">
        <v>746</v>
      </c>
      <c r="B15" s="114" t="s">
        <v>730</v>
      </c>
      <c r="C15" s="113">
        <v>10</v>
      </c>
      <c r="D15" s="113">
        <v>260</v>
      </c>
      <c r="E15" s="113">
        <v>50</v>
      </c>
      <c r="F15" s="120" t="s">
        <v>235</v>
      </c>
      <c r="G15" s="114" t="s">
        <v>755</v>
      </c>
      <c r="H15" s="113">
        <v>3</v>
      </c>
      <c r="I15" s="120" t="s">
        <v>235</v>
      </c>
      <c r="J15" s="114" t="s">
        <v>755</v>
      </c>
      <c r="K15" s="113">
        <v>1</v>
      </c>
    </row>
    <row r="16" spans="1:11">
      <c r="A16" s="114" t="s">
        <v>747</v>
      </c>
      <c r="B16" s="114" t="s">
        <v>731</v>
      </c>
      <c r="C16" s="113">
        <v>10</v>
      </c>
      <c r="D16" s="113">
        <v>325</v>
      </c>
      <c r="E16" s="113">
        <v>50</v>
      </c>
      <c r="F16" s="120" t="s">
        <v>17</v>
      </c>
      <c r="G16" s="114" t="s">
        <v>755</v>
      </c>
      <c r="H16" s="113">
        <v>3</v>
      </c>
      <c r="I16" s="120" t="s">
        <v>17</v>
      </c>
      <c r="J16" s="114" t="s">
        <v>755</v>
      </c>
      <c r="K16" s="113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2017-06-18T18:47:40Z</dcterms:modified>
</cp:coreProperties>
</file>