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장비아이템" sheetId="8" r:id="rId4"/>
    <sheet name="Talent" sheetId="6" r:id="rId5"/>
  </sheets>
  <calcPr calcId="125725"/>
</workbook>
</file>

<file path=xl/calcChain.xml><?xml version="1.0" encoding="utf-8"?>
<calcChain xmlns="http://schemas.openxmlformats.org/spreadsheetml/2006/main">
  <c r="H38" i="5"/>
  <c r="E38"/>
  <c r="H34"/>
  <c r="E34"/>
  <c r="H29"/>
  <c r="E29"/>
  <c r="H22"/>
  <c r="H21"/>
  <c r="E22"/>
  <c r="E21"/>
  <c r="E44" l="1"/>
  <c r="E43"/>
  <c r="E42"/>
  <c r="E41" l="1"/>
  <c r="E40"/>
  <c r="E39"/>
  <c r="E37"/>
  <c r="E36"/>
  <c r="E35"/>
  <c r="E33"/>
  <c r="E32"/>
  <c r="E31"/>
  <c r="E30"/>
  <c r="E28"/>
  <c r="E27"/>
  <c r="E26"/>
  <c r="E25"/>
  <c r="E24"/>
  <c r="E23"/>
  <c r="E20"/>
  <c r="E19"/>
  <c r="E18"/>
  <c r="E17"/>
  <c r="E16"/>
  <c r="M12" i="3"/>
  <c r="L12"/>
  <c r="M11" s="1"/>
  <c r="L11"/>
  <c r="M10" s="1"/>
  <c r="L10"/>
  <c r="M9" s="1"/>
  <c r="L9"/>
  <c r="M8" s="1"/>
  <c r="L8"/>
  <c r="M7" s="1"/>
  <c r="L7"/>
  <c r="M6" s="1"/>
  <c r="L6"/>
  <c r="M5" s="1"/>
  <c r="L5"/>
  <c r="M4" s="1"/>
  <c r="L4"/>
  <c r="M3" s="1"/>
  <c r="L2"/>
  <c r="L3"/>
  <c r="M2" s="1"/>
  <c r="D12"/>
  <c r="D11"/>
  <c r="D10"/>
  <c r="D9"/>
  <c r="D8"/>
  <c r="D7"/>
  <c r="D6"/>
  <c r="D5"/>
  <c r="D4"/>
  <c r="D3"/>
  <c r="D2"/>
  <c r="H33" i="5"/>
  <c r="H32"/>
  <c r="H31"/>
  <c r="H30"/>
  <c r="H41"/>
  <c r="H28"/>
  <c r="O6" i="3" l="1"/>
  <c r="N6" s="1"/>
  <c r="O8"/>
  <c r="N8" s="1"/>
  <c r="O9"/>
  <c r="N9" s="1"/>
  <c r="O10"/>
  <c r="N10" s="1"/>
  <c r="O3"/>
  <c r="N3" s="1"/>
  <c r="O12"/>
  <c r="N12" s="1"/>
  <c r="O5"/>
  <c r="N5" s="1"/>
  <c r="O7"/>
  <c r="N7" s="1"/>
  <c r="O2"/>
  <c r="N2" s="1"/>
  <c r="O11"/>
  <c r="N11" s="1"/>
  <c r="O4"/>
  <c r="N4" s="1"/>
  <c r="H3"/>
  <c r="H4"/>
  <c r="H5"/>
  <c r="H6"/>
  <c r="H7"/>
  <c r="H8"/>
  <c r="H9"/>
  <c r="H10"/>
  <c r="H2"/>
  <c r="G5"/>
  <c r="G6"/>
  <c r="G7"/>
  <c r="G8"/>
  <c r="G9"/>
  <c r="G10"/>
  <c r="G3"/>
  <c r="G4"/>
  <c r="G2"/>
  <c r="H40" i="5"/>
  <c r="H39"/>
  <c r="H37"/>
  <c r="H36"/>
  <c r="H35"/>
  <c r="H27"/>
  <c r="H26"/>
  <c r="H25"/>
  <c r="H24"/>
  <c r="H23"/>
  <c r="H17"/>
  <c r="H18"/>
  <c r="H19"/>
  <c r="H20"/>
  <c r="H1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price" type="4" refreshedVersion="0" background="1">
    <webPr xml="1" sourceData="1" url="D:\GitHub\SexyBack\Doc\XmlDataSet\price.xml" htmlTables="1" htmlFormat="all"/>
  </connection>
  <connection id="11" name="price1" type="4" refreshedVersion="0" background="1">
    <webPr xml="1" sourceData="1" url="D:\GitHub\SexyBack\Doc\XmlDataSet\price.xml" htmlTables="1" htmlFormat="all"/>
  </connection>
  <connection id="12" name="research" type="4" refreshedVersion="0" background="1">
    <webPr xml="1" sourceData="1" url="D:\GitHub\SexyBack\Doc\XmlDataSet\research.xml" htmlTables="1" htmlFormat="all"/>
  </connection>
  <connection id="13" name="research1" type="4" refreshedVersion="0" background="1">
    <webPr xml="1" sourceData="1" url="D:\GitHub\SexyBack\Doc\XmlDataSet\research.xml" htmlTables="1" htmlFormat="all"/>
  </connection>
  <connection id="14" name="research2" type="4" refreshedVersion="0" background="1">
    <webPr xml="1" sourceData="1" url="D:\GitHub\SexyBack\Doc\XmlDataSet\research.xml" htmlTables="1" htmlFormat="all"/>
  </connection>
  <connection id="15" name="research3" type="4" refreshedVersion="0" background="1">
    <webPr xml="1" sourceData="1" url="D:\GitHub\SexyBack\Doc\XmlDataSet\research.xml" htmlTables="1" htmlFormat="all"/>
  </connection>
  <connection id="16" name="research4" type="4" refreshedVersion="0" background="1">
    <webPr xml="1" sourceData="1" url="D:\GitHub\SexyBack\Doc\XmlDataSet\research.xml" htmlTables="1" htmlFormat="all"/>
  </connection>
  <connection id="17" name="research5" type="4" refreshedVersion="0" background="1">
    <webPr xml="1" sourceData="1" url="D:\GitHub\SexyBack\Doc\XmlDataSet\research.xml" htmlTables="1" htmlFormat="all"/>
  </connection>
  <connection id="18" name="research6" type="4" refreshedVersion="0" background="1">
    <webPr xml="1" sourceData="1" url="D:\GitHub\SexyBack\Doc\XmlDataSet\research.xml" htmlTables="1" htmlFormat="all"/>
  </connection>
  <connection id="19" name="research7" type="4" refreshedVersion="0" background="1">
    <webPr xml="1" sourceData="1" url="D:\GitHub\SexyBack\Doc\XmlDataSet\research.xml" htmlTables="1" htmlFormat="all"/>
  </connection>
  <connection id="20" name="research8" type="4" refreshedVersion="0" background="1">
    <webPr xml="1" sourceData="1" url="D:\GitHub\SexyBack\Doc\XmlDataSet\research.xml" htmlTables="1" htmlFormat="all"/>
  </connection>
  <connection id="21" name="talent" type="4" refreshedVersion="0" background="1">
    <webPr xml="1" sourceData="1" url="D:\GitHub\SexyBack\Doc\XmlDataSet\talent.xml" htmlTables="1" htmlFormat="all"/>
  </connection>
  <connection id="2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<sst xmlns="http://schemas.openxmlformats.org/spreadsheetml/2006/main" count="1113" uniqueCount="500">
  <si>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</si>
  <si>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</si>
  <si>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</si>
  <si>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</si>
  <si>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</si>
  <si>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</si>
  <si>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</si>
  <si>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</si>
  <si>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</si>
  <si>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</si>
  <si>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</si>
  <si>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</si>
  <si>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</si>
  <si>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</si>
  <si>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</si>
  <si>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</si>
  <si>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</si>
  <si>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</si>
  <si>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</si>
  <si>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</si>
  <si>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</si>
  <si>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</si>
  <si>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</si>
  <si>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</si>
  <si>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</si>
  <si>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</si>
  <si>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</si>
  <si>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</si>
  <si>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</si>
  <si>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</si>
  <si>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</si>
  <si>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</si>
  <si>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</si>
  <si>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</si>
  <si>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</si>
  <si>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</si>
  <si>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</si>
  <si>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</si>
  <si>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</si>
  <si>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</si>
  <si>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</si>
  <si>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</si>
  <si>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</si>
  <si>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</si>
  <si>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</si>
  <si>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</si>
  <si>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</si>
  <si>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</si>
  <si>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</si>
  <si>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</si>
  <si>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</si>
  <si>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</si>
  <si>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</si>
  <si>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</si>
  <si>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</si>
  <si>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</si>
  <si>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</si>
  <si>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</si>
  <si>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</si>
  <si>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</si>
  <si>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</si>
  <si>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</si>
  <si>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</si>
  <si>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</si>
  <si>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</si>
  <si>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</si>
  <si>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</si>
  <si>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</si>
  <si>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</si>
  <si>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</si>
  <si>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</si>
  <si>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</si>
  <si>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</si>
  <si>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</si>
  <si>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</si>
  <si>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</si>
  <si>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</si>
  <si>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</si>
  <si>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</si>
  <si>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</si>
  <si>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</si>
  <si>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</si>
  <si>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</si>
  <si>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</si>
  <si>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</si>
  <si>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</si>
  <si>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</si>
  <si>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</si>
  <si>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</si>
  <si>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</si>
  <si>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</si>
  <si>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</si>
  <si>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</si>
  <si>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</si>
  <si>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</si>
  <si>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</si>
  <si>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</si>
  <si>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</si>
  <si>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</si>
  <si>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</si>
  <si>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</si>
  <si>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</si>
  <si>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</si>
  <si>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</si>
  <si>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</si>
  <si>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</si>
  <si>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</si>
  <si>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</si>
  <si>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</si>
  <si>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</si>
  <si>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</si>
  <si>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</si>
  <si>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</si>
  <si>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</si>
  <si>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</si>
  <si>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</si>
  <si>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</si>
  <si>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</si>
  <si>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</si>
  <si>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</si>
  <si>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-R</t>
    <phoneticPr fontId="1" type="noConversion"/>
  </si>
  <si>
    <t>학자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</si>
  <si>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</si>
  <si>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</si>
  <si>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</si>
  <si>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</si>
  <si>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</si>
  <si>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</si>
  <si>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</si>
  <si>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</si>
  <si>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</si>
  <si>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</si>
  <si>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</si>
  <si>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</si>
  <si>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</si>
  <si>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</si>
  <si>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</si>
  <si>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</si>
  <si>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</si>
  <si>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</si>
  <si>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</si>
  <si>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</si>
  <si>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</si>
  <si>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</si>
  <si>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</si>
  <si>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</si>
  <si>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</si>
  <si>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</si>
  <si>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</si>
  <si>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</si>
  <si>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</si>
  <si>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</si>
  <si>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</si>
  <si>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</si>
  <si>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</si>
  <si>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</si>
  <si>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</si>
  <si>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</si>
  <si>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</si>
  <si>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</si>
  <si>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</si>
  <si>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</si>
  <si>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</si>
  <si>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</si>
  <si>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</si>
  <si>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</si>
  <si>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</si>
  <si>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</si>
  <si>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</si>
  <si>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</si>
  <si>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</si>
  <si>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</si>
  <si>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</si>
  <si>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</si>
  <si>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</si>
  <si>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</si>
  <si>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</si>
  <si>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</si>
  <si>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</si>
  <si>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</si>
  <si>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</si>
  <si>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</si>
  <si>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</si>
  <si>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</si>
  <si>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</si>
  <si>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</si>
  <si>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baseskillratexk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</si>
  <si>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</si>
  <si>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</si>
  <si>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</si>
  <si>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</si>
  <si>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</si>
  <si>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</si>
  <si>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</si>
  <si>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</si>
  <si>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</si>
  <si>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</si>
  <si>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</si>
  <si>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</si>
  <si>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</si>
  <si>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</si>
  <si>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</si>
  <si>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</si>
  <si>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</si>
  <si>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</si>
  <si>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</si>
  <si>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</si>
  <si>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</si>
  <si>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</si>
  <si>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</si>
  <si>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</si>
  <si>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</si>
  <si>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</si>
  <si>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</si>
  <si>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</si>
  <si>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</si>
  <si>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</si>
  <si>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</si>
  <si>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</si>
  <si>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</si>
  <si>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</si>
  <si>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</si>
  <si>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</si>
  <si>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</si>
  <si>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</si>
  <si>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</si>
  <si>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</si>
  <si>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</si>
  <si>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</si>
  <si>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</si>
  <si>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</si>
  <si>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</si>
  <si>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</si>
  <si>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</si>
  <si>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</si>
  <si>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</si>
  <si>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</si>
  <si>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</si>
  <si>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</si>
  <si>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</si>
  <si>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</si>
  <si>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</si>
  <si>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</si>
  <si>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</si>
  <si>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</si>
  <si>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</si>
  <si>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</si>
  <si>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</si>
  <si>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</si>
  <si>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</si>
  <si>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</si>
  <si>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</si>
  <si>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</si>
  <si>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</si>
  <si>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</si>
  <si>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</si>
  <si>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</si>
  <si>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</si>
  <si>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</si>
  <si>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</si>
  <si>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</si>
  <si>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</si>
  <si>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</si>
  <si>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</si>
  <si>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</si>
  <si>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</si>
  <si>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</si>
  <si>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</si>
  <si>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</si>
  <si>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</si>
  <si>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</si>
  <si>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</si>
  <si>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</si>
  <si>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</si>
  <si>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</si>
  <si>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</si>
  <si>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</si>
  <si>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</si>
  <si>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</si>
  <si>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</si>
  <si>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</si>
  <si>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</si>
  <si>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</si>
  <si>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</si>
  <si>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</si>
  <si>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</si>
  <si>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</si>
  <si>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</si>
  <si>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</si>
  <si>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</si>
  <si>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</si>
  <si>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</si>
  <si>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</si>
  <si>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</si>
  <si>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</si>
  <si>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</si>
  <si>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</si>
  <si>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</si>
  <si>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</si>
  <si>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</si>
  <si>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</si>
  <si>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</si>
  <si>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</si>
  <si>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</si>
  <si>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</si>
  <si>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</si>
  <si>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</si>
  <si>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</si>
  <si>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</si>
  <si>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</si>
  <si>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</si>
  <si>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</si>
  <si>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</si>
  <si>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</si>
  <si>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</si>
  <si>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</si>
  <si>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</si>
  <si>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</si>
  <si>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</si>
  <si>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</si>
  <si>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</si>
  <si>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</si>
  <si>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</si>
  <si>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</si>
  <si>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</si>
  <si>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</si>
  <si>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</si>
  <si>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</si>
  <si>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</si>
  <si>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</si>
  <si>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</si>
  <si>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</si>
  <si>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</si>
  <si>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</si>
  <si>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</si>
  <si>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</si>
  <si>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</si>
  <si>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</si>
  <si>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</si>
  <si>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</si>
  <si>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</si>
  <si>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</si>
  <si>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</si>
  <si>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</si>
  <si>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</si>
  <si>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</si>
  <si>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</si>
  <si>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</si>
  <si>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</si>
  <si>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</si>
  <si>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</si>
  <si>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</si>
  <si>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</si>
  <si>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</si>
  <si>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</si>
  <si>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</si>
  <si>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</si>
  <si>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</si>
  <si>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</si>
  <si>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</si>
  <si>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</si>
  <si>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</si>
  <si>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</si>
  <si>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</si>
  <si>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</si>
  <si>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</si>
  <si>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</si>
  <si>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</si>
  <si>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</si>
  <si>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</si>
  <si>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</si>
  <si>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</si>
  <si>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</si>
  <si>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</si>
  <si>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</si>
  <si>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</si>
  <si>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</si>
  <si>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</si>
  <si>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</si>
  <si>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</si>
  <si>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</si>
  <si>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</si>
  <si>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</si>
  <si>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</si>
  <si>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</si>
  <si>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</si>
  <si>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</si>
  <si>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</si>
  <si>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</si>
  <si>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</si>
  <si>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</si>
  <si>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</si>
  <si>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</si>
  <si>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</si>
  <si>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</si>
  <si>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</si>
  <si>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</si>
  <si>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</si>
  <si>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</si>
  <si>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</si>
  <si>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</si>
  <si>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</si>
  <si>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</si>
  <si>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</si>
  <si>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</si>
  <si>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</si>
  <si>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</si>
  <si>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</si>
  <si>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</si>
  <si>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</si>
  <si>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</si>
  <si>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</si>
  <si>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</si>
  <si>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</si>
  <si>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</si>
  <si>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</si>
  <si>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</si>
  <si>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</si>
  <si>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</si>
  <si>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</si>
  <si>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</si>
  <si>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</si>
  <si>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</si>
  <si>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</si>
  <si>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</si>
  <si>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</si>
  <si>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</si>
  <si>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</si>
  <si>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</si>
  <si>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</si>
  <si>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</si>
  <si>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Active</t>
    <phoneticPr fontId="1" type="noConversion"/>
  </si>
  <si>
    <t>속도</t>
    <phoneticPr fontId="1" type="noConversion"/>
  </si>
  <si>
    <t>힘</t>
    <phoneticPr fontId="1" type="noConversion"/>
  </si>
  <si>
    <t>지능</t>
    <phoneticPr fontId="1" type="noConversion"/>
  </si>
  <si>
    <t>LPriceReduceXH</t>
  </si>
  <si>
    <t>RPriceReduceXH</t>
    <phoneticPr fontId="1" type="noConversion"/>
  </si>
  <si>
    <t>Icon_09</t>
    <phoneticPr fontId="1" type="noConversion"/>
  </si>
  <si>
    <t>Icon_05</t>
    <phoneticPr fontId="1" type="noConversion"/>
  </si>
  <si>
    <t>순번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</si>
  <si>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</si>
  <si>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</si>
  <si>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</si>
  <si>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</si>
  <si>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</si>
  <si>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운</t>
    <phoneticPr fontId="1" type="noConversion"/>
  </si>
  <si>
    <t>스킬아이디</t>
    <phoneticPr fontId="1" type="noConversion"/>
  </si>
  <si>
    <t>스킬이름</t>
    <phoneticPr fontId="1" type="noConversion"/>
  </si>
  <si>
    <t>스킬등급평가</t>
    <phoneticPr fontId="1" type="noConversion"/>
  </si>
  <si>
    <t>상위스킬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</si>
  <si>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</si>
  <si>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</si>
  <si>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</si>
  <si>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</si>
  <si>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</si>
  <si>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</si>
  <si>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</si>
  <si>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</si>
  <si>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</si>
  <si>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</si>
  <si>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</si>
  <si>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</si>
  <si>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E01</t>
    <phoneticPr fontId="1" type="noConversion"/>
  </si>
  <si>
    <t>장검</t>
    <phoneticPr fontId="1" type="noConversion"/>
  </si>
  <si>
    <t>Weapon</t>
    <phoneticPr fontId="1" type="noConversion"/>
  </si>
  <si>
    <t>소드맨</t>
    <phoneticPr fontId="1" type="noConversion"/>
  </si>
  <si>
    <t>소드마스터</t>
    <phoneticPr fontId="1" type="noConversion"/>
  </si>
  <si>
    <t>DpcIncreaseXH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</si>
  <si>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</si>
  <si>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</si>
  <si>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</si>
  <si>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</si>
  <si>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</si>
  <si>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</si>
  <si>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</si>
  <si>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</si>
  <si>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</si>
  <si>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</si>
  <si>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</si>
  <si>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</si>
  <si>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</si>
  <si>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</si>
  <si>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</si>
  <si>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</si>
  <si>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</si>
  <si>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</si>
  <si>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</si>
  <si>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</si>
  <si>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검술연마6</t>
    <phoneticPr fontId="1" type="noConversion"/>
  </si>
  <si>
    <t>검술연마7</t>
    <phoneticPr fontId="1" type="noConversion"/>
  </si>
  <si>
    <t>비법 : 화염구7</t>
    <phoneticPr fontId="1" type="noConversion"/>
  </si>
  <si>
    <t>비법 : 각얼음5</t>
    <phoneticPr fontId="1" type="noConversion"/>
  </si>
  <si>
    <t>R39</t>
  </si>
  <si>
    <t>R40</t>
  </si>
  <si>
    <t>R41</t>
  </si>
  <si>
    <t>R42</t>
  </si>
  <si>
    <t>R43</t>
  </si>
  <si>
    <t>원소를 부여해 검술을 강화합니다. \n기본공격력 2.08 &gt; 3.25</t>
    <phoneticPr fontId="1" type="noConversion"/>
  </si>
  <si>
    <t>원소를 부여해 검술을 강화합니다. \n기본공격력 3.25 &gt; 4.55</t>
    <phoneticPr fontId="1" type="noConversion"/>
  </si>
  <si>
    <t>원소를 부여해 검술을 강화합니다. \n기본공격력 4.55 &gt; 6</t>
    <phoneticPr fontId="1" type="noConversion"/>
  </si>
</sst>
</file>

<file path=xl/styles.xml><?xml version="1.0" encoding="utf-8"?>
<styleSheet xmlns="http://schemas.openxmlformats.org/spreadsheetml/2006/main">
  <numFmts count="1">
    <numFmt numFmtId="179" formatCode="0.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4" fillId="3" borderId="2" xfId="0" applyFont="1" applyFill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3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2" borderId="0" xfId="0" applyNumberFormat="1" applyFont="1" applyFill="1" applyBorder="1" applyAlignment="1">
      <alignment vertical="center"/>
    </xf>
    <xf numFmtId="49" fontId="3" fillId="5" borderId="3" xfId="0" applyNumberFormat="1" applyFont="1" applyFill="1" applyBorder="1">
      <alignment vertical="center"/>
    </xf>
    <xf numFmtId="0" fontId="3" fillId="5" borderId="3" xfId="0" applyNumberFormat="1" applyFont="1" applyFill="1" applyBorder="1" applyAlignment="1">
      <alignment horizontal="right" vertical="center"/>
    </xf>
    <xf numFmtId="49" fontId="3" fillId="5" borderId="3" xfId="0" applyNumberFormat="1" applyFont="1" applyFill="1" applyBorder="1" applyAlignment="1">
      <alignment horizontal="right" vertical="center"/>
    </xf>
    <xf numFmtId="49" fontId="3" fillId="5" borderId="5" xfId="0" applyNumberFormat="1" applyFont="1" applyFill="1" applyBorder="1">
      <alignment vertical="center"/>
    </xf>
    <xf numFmtId="49" fontId="3" fillId="4" borderId="4" xfId="0" applyNumberFormat="1" applyFont="1" applyFill="1" applyBorder="1">
      <alignment vertical="center"/>
    </xf>
    <xf numFmtId="0" fontId="3" fillId="4" borderId="4" xfId="0" applyNumberFormat="1" applyFont="1" applyFill="1" applyBorder="1" applyAlignment="1">
      <alignment horizontal="right" vertical="center"/>
    </xf>
    <xf numFmtId="49" fontId="3" fillId="4" borderId="4" xfId="0" applyNumberFormat="1" applyFont="1" applyFill="1" applyBorder="1" applyAlignment="1">
      <alignment horizontal="right" vertical="center"/>
    </xf>
    <xf numFmtId="49" fontId="3" fillId="4" borderId="0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2" borderId="6" xfId="0" applyNumberFormat="1" applyFont="1" applyFill="1" applyBorder="1" applyAlignment="1">
      <alignment vertical="center"/>
    </xf>
    <xf numFmtId="49" fontId="0" fillId="4" borderId="5" xfId="0" applyNumberFormat="1" applyFont="1" applyFill="1" applyBorder="1">
      <alignment vertical="center"/>
    </xf>
    <xf numFmtId="49" fontId="0" fillId="5" borderId="5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7" xfId="0" applyNumberFormat="1" applyFont="1" applyFill="1" applyBorder="1">
      <alignment vertical="center"/>
    </xf>
    <xf numFmtId="0" fontId="7" fillId="8" borderId="8" xfId="0" applyFont="1" applyFill="1" applyBorder="1">
      <alignment vertical="center"/>
    </xf>
    <xf numFmtId="0" fontId="7" fillId="8" borderId="9" xfId="0" applyFont="1" applyFill="1" applyBorder="1">
      <alignment vertical="center"/>
    </xf>
    <xf numFmtId="0" fontId="7" fillId="8" borderId="10" xfId="0" applyFont="1" applyFill="1" applyBorder="1">
      <alignment vertical="center"/>
    </xf>
    <xf numFmtId="0" fontId="7" fillId="8" borderId="11" xfId="0" applyFont="1" applyFill="1" applyBorder="1">
      <alignment vertical="center"/>
    </xf>
    <xf numFmtId="0" fontId="7" fillId="8" borderId="12" xfId="0" applyFont="1" applyFill="1" applyBorder="1">
      <alignment vertical="center"/>
    </xf>
    <xf numFmtId="0" fontId="7" fillId="8" borderId="13" xfId="0" applyFont="1" applyFill="1" applyBorder="1">
      <alignment vertical="center"/>
    </xf>
    <xf numFmtId="0" fontId="7" fillId="0" borderId="0" xfId="0" applyFont="1">
      <alignment vertical="center"/>
    </xf>
    <xf numFmtId="0" fontId="7" fillId="8" borderId="14" xfId="0" applyFont="1" applyFill="1" applyBorder="1">
      <alignment vertical="center"/>
    </xf>
    <xf numFmtId="0" fontId="7" fillId="8" borderId="15" xfId="0" applyFont="1" applyFill="1" applyBorder="1">
      <alignment vertical="center"/>
    </xf>
    <xf numFmtId="0" fontId="7" fillId="8" borderId="16" xfId="0" applyFont="1" applyFill="1" applyBorder="1">
      <alignment vertical="center"/>
    </xf>
    <xf numFmtId="0" fontId="7" fillId="0" borderId="17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20" xfId="0" applyFont="1" applyBorder="1">
      <alignment vertical="center"/>
    </xf>
    <xf numFmtId="0" fontId="3" fillId="5" borderId="5" xfId="0" applyNumberFormat="1" applyFont="1" applyFill="1" applyBorder="1">
      <alignment vertical="center"/>
    </xf>
  </cellXfs>
  <cellStyles count="1">
    <cellStyle name="표준" xfId="0" builtinId="0"/>
  </cellStyles>
  <dxfs count="36"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32" Name="Elementals_맵" RootElement="Elementals" SchemaID="Schema6" ShowImportExportValidationErrors="false" AutoFit="true" Append="false" PreserveSortAFLayout="true" PreserveFormat="true">
    <DataBinding FileBinding="true" ConnectionID="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1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2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5" dataDxfId="34" connectionId="22">
  <autoFilter ref="A1:M50">
    <filterColumn colId="1"/>
    <filterColumn colId="5"/>
    <filterColumn colId="12"/>
  </autoFilter>
  <tableColumns count="13">
    <tableColumn id="1" uniqueName="id" name="id" dataDxfId="33">
      <xmlColumnPr mapId="12" xpath="/Talents/Talent/@id" xmlDataType="string"/>
    </tableColumn>
    <tableColumn id="15" uniqueName="15" name="group" dataDxfId="32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1">
      <xmlColumnPr mapId="12" xpath="/Talents/Talent/@requireid" xmlDataType="string"/>
    </tableColumn>
    <tableColumn id="4" uniqueName="icon" name="icon" dataDxfId="30">
      <xmlColumnPr mapId="12" xpath="/Talents/Talent/Info/@icon" xmlDataType="string"/>
    </tableColumn>
    <tableColumn id="14" uniqueName="14" name="icontext" dataDxfId="29"/>
    <tableColumn id="13" uniqueName="subicon" name="subicon" dataDxfId="28">
      <xmlColumnPr mapId="12" xpath="/Talents/Talent/Info/@subicon" xmlDataType="string"/>
    </tableColumn>
    <tableColumn id="6" uniqueName="description" name="descrption" dataDxfId="27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6">
      <xmlColumnPr mapId="12" xpath="/Talents/Talent/@type" xmlDataType="string"/>
    </tableColumn>
    <tableColumn id="8" uniqueName="rate" name="rate" dataDxfId="25">
      <xmlColumnPr mapId="12" xpath="/Talents/Talent/Rate/@rate" xmlDataType="integer"/>
    </tableColumn>
    <tableColumn id="10" uniqueName="target" name="target" dataDxfId="24">
      <xmlColumnPr mapId="12" xpath="/Talents/Talent/Bonus/@target" xmlDataType="string"/>
    </tableColumn>
    <tableColumn id="11" uniqueName="attribute" name="attribute" dataDxfId="23">
      <xmlColumnPr mapId="12" xpath="/Talents/Talent/Bonus/@attribute" xmlDataType="string"/>
    </tableColumn>
    <tableColumn id="3" uniqueName="value" name="value" dataDxfId="22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44" tableType="xml" totalsRowShown="0" connectionId="20">
  <autoFilter ref="A1:Q44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1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9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32" xpath="/Elementals/Elemental/@id" xmlDataType="string"/>
    </tableColumn>
    <tableColumn id="2" uniqueName="name" name="name">
      <calculatedColumnFormula>CONCATENATE("$",표30[[#This Row],[id]],"$")</calculatedColumnFormula>
      <xmlColumnPr mapId="32" xpath="/Elementals/Elemental/@name" xmlDataType="string"/>
    </tableColumn>
    <tableColumn id="3" uniqueName="basecastintervalxk" name="basecastintervalxk">
      <xmlColumnPr mapId="32" xpath="/Elementals/Elemental/@basecastintervalxk" xmlDataType="integer"/>
    </tableColumn>
    <tableColumn id="4" uniqueName="basedensity" name="basedensity" dataDxfId="20">
      <xmlColumnPr mapId="32" xpath="/Elementals/Elemental/@basedensity" xmlDataType="integer"/>
    </tableColumn>
    <tableColumn id="10" uniqueName="baseprice" name="baseprice" dataDxfId="19">
      <xmlColumnPr mapId="32" xpath="/Elementals/Elemental/@baseprice" xmlDataType="integer"/>
    </tableColumn>
    <tableColumn id="5" uniqueName="baselevel" name="baselevel" dataDxfId="18">
      <xmlColumnPr mapId="32" xpath="/Elementals/Elemental/@baselevel" xmlDataType="integer"/>
    </tableColumn>
    <tableColumn id="6" uniqueName="prefab" name="prefab">
      <xmlColumnPr mapId="3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32" xpath="/Elementals/Elemental/@skillprefab" xmlDataType="string"/>
    </tableColumn>
    <tableColumn id="8" uniqueName="baseskillratexk" name="baseskillratexk">
      <xmlColumnPr mapId="32" xpath="/Elementals/Elemental/@baseskillratexk" xmlDataType="integer"/>
    </tableColumn>
    <tableColumn id="9" uniqueName="baseskilldamagexh" name="baseskilldamagexh" dataDxfId="17">
      <xmlColumnPr mapId="3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6" connectionId="11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5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4" dataDxfId="13" connectionId="22">
  <autoFilter ref="A1:M18">
    <filterColumn colId="12"/>
  </autoFilter>
  <tableColumns count="13">
    <tableColumn id="1" uniqueName="id" name="id" dataDxfId="12">
      <xmlColumnPr mapId="12" xpath="/Talents/Talent/@id" xmlDataType="string"/>
    </tableColumn>
    <tableColumn id="2" uniqueName="requireid" name="requireid" dataDxfId="11">
      <xmlColumnPr mapId="12" xpath="/Talents/Talent/@requireid" xmlDataType="string"/>
    </tableColumn>
    <tableColumn id="7" uniqueName="type" name="type" dataDxfId="10">
      <xmlColumnPr mapId="12" xpath="/Talents/Talent/@type" xmlDataType="string"/>
    </tableColumn>
    <tableColumn id="9" uniqueName="maxlevelper10" name="maxlevelper10" dataDxfId="9">
      <xmlColumnPr mapId="12" xpath="/Talents/Talent/@maxlevelper10" xmlDataType="integer"/>
    </tableColumn>
    <tableColumn id="4" uniqueName="icon" name="icon" dataDxfId="8">
      <xmlColumnPr mapId="12" xpath="/Talents/Talent/Info/@icon" xmlDataType="string"/>
    </tableColumn>
    <tableColumn id="13" uniqueName="subicon" name="subicon" dataDxfId="7">
      <xmlColumnPr mapId="12" xpath="/Talents/Talent/Info/@subicon" xmlDataType="string"/>
    </tableColumn>
    <tableColumn id="5" uniqueName="name" name="name" dataDxfId="6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5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4">
      <xmlColumnPr mapId="12" xpath="/Talents/Talent/Rate/@rate" xmlDataType="integer"/>
    </tableColumn>
    <tableColumn id="12" uniqueName="absrate" name="absrate" dataDxfId="3">
      <xmlColumnPr mapId="12" xpath="/Talents/Talent/Rate/@absrate" xmlDataType="integer"/>
    </tableColumn>
    <tableColumn id="10" uniqueName="target" name="target" dataDxfId="2">
      <xmlColumnPr mapId="12" xpath="/Talents/Talent/Bonus/@target" xmlDataType="string"/>
    </tableColumn>
    <tableColumn id="11" uniqueName="attribute" name="attribute" dataDxfId="1">
      <xmlColumnPr mapId="12" xpath="/Talents/Talent/Bonus/@attribute" xmlDataType="string"/>
    </tableColumn>
    <tableColumn id="3" uniqueName="value" name="value" dataDxfId="0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8" sqref="F18"/>
    </sheetView>
  </sheetViews>
  <sheetFormatPr defaultRowHeight="16.5"/>
  <cols>
    <col min="1" max="1" width="5.375" style="22" bestFit="1" customWidth="1"/>
    <col min="2" max="2" width="9.25" style="22" customWidth="1"/>
    <col min="3" max="3" width="19.125" style="22" customWidth="1"/>
    <col min="4" max="4" width="11.625" style="22" bestFit="1" customWidth="1"/>
    <col min="7" max="7" width="9.125" style="22" customWidth="1"/>
    <col min="8" max="8" width="40.375" customWidth="1"/>
    <col min="9" max="9" width="18.125" customWidth="1"/>
    <col min="10" max="10" width="12.125" style="22" customWidth="1"/>
    <col min="12" max="12" width="9.875" style="22" bestFit="1" customWidth="1"/>
    <col min="13" max="13" width="17.5" style="22" customWidth="1"/>
    <col min="14" max="14" width="16.375" style="22" customWidth="1"/>
    <col min="15" max="15" width="17.75" style="22" customWidth="1"/>
    <col min="16" max="16" width="19.375" style="22" customWidth="1"/>
    <col min="17" max="17" width="9" style="22"/>
    <col min="18" max="18" width="15.75" style="22" customWidth="1"/>
    <col min="19" max="16384" width="9" style="22"/>
  </cols>
  <sheetData>
    <row r="1" spans="1:15">
      <c r="A1" s="12" t="s">
        <v>20</v>
      </c>
      <c r="B1" s="1" t="s">
        <v>355</v>
      </c>
      <c r="C1" s="22" t="s">
        <v>6</v>
      </c>
      <c r="D1" s="12" t="s">
        <v>81</v>
      </c>
      <c r="E1" s="12" t="s">
        <v>83</v>
      </c>
      <c r="F1" s="1" t="s">
        <v>219</v>
      </c>
      <c r="G1" s="12" t="s">
        <v>53</v>
      </c>
      <c r="H1" s="12" t="s">
        <v>86</v>
      </c>
      <c r="I1" s="13" t="s">
        <v>218</v>
      </c>
      <c r="J1" s="12" t="s">
        <v>78</v>
      </c>
      <c r="K1" s="12" t="s">
        <v>7</v>
      </c>
      <c r="L1" s="12" t="s">
        <v>8</v>
      </c>
      <c r="M1" s="12" t="s">
        <v>9</v>
      </c>
    </row>
    <row r="2" spans="1:15">
      <c r="A2" s="34" t="s">
        <v>201</v>
      </c>
      <c r="B2" s="34" t="s">
        <v>128</v>
      </c>
      <c r="C2" s="33" t="s">
        <v>222</v>
      </c>
      <c r="D2" s="12" t="s">
        <v>10</v>
      </c>
      <c r="E2" s="34" t="s">
        <v>237</v>
      </c>
      <c r="F2" s="34"/>
      <c r="G2" s="34"/>
      <c r="H2" s="1" t="s">
        <v>258</v>
      </c>
      <c r="I2" s="18">
        <v>0</v>
      </c>
      <c r="J2" s="14" t="s">
        <v>353</v>
      </c>
      <c r="K2" s="34" t="s">
        <v>244</v>
      </c>
      <c r="L2" s="15" t="s">
        <v>247</v>
      </c>
      <c r="M2" s="34">
        <v>1</v>
      </c>
    </row>
    <row r="3" spans="1:15">
      <c r="A3" s="34" t="s">
        <v>202</v>
      </c>
      <c r="B3" s="34" t="s">
        <v>356</v>
      </c>
      <c r="C3" s="22" t="s">
        <v>224</v>
      </c>
      <c r="D3" s="12" t="s">
        <v>10</v>
      </c>
      <c r="E3" s="1" t="s">
        <v>228</v>
      </c>
      <c r="F3" s="12"/>
      <c r="G3" s="12"/>
      <c r="H3" s="1" t="s">
        <v>257</v>
      </c>
      <c r="I3" s="17">
        <v>0</v>
      </c>
      <c r="J3" s="18">
        <v>300</v>
      </c>
      <c r="K3" s="1" t="s">
        <v>65</v>
      </c>
      <c r="L3" s="15" t="s">
        <v>75</v>
      </c>
      <c r="M3" s="17">
        <v>1000</v>
      </c>
      <c r="N3" s="22" t="s">
        <v>314</v>
      </c>
    </row>
    <row r="4" spans="1:15">
      <c r="A4" s="34" t="s">
        <v>203</v>
      </c>
      <c r="B4" s="34" t="s">
        <v>356</v>
      </c>
      <c r="C4" s="22" t="s">
        <v>224</v>
      </c>
      <c r="D4" s="12" t="s">
        <v>10</v>
      </c>
      <c r="E4" s="1" t="s">
        <v>228</v>
      </c>
      <c r="F4" s="12"/>
      <c r="G4" s="12"/>
      <c r="H4" s="1" t="s">
        <v>257</v>
      </c>
      <c r="I4" s="17">
        <v>0</v>
      </c>
      <c r="J4" s="18">
        <v>200</v>
      </c>
      <c r="K4" s="1" t="s">
        <v>65</v>
      </c>
      <c r="L4" s="15" t="s">
        <v>75</v>
      </c>
      <c r="M4" s="17">
        <v>2000</v>
      </c>
      <c r="N4" s="22" t="s">
        <v>315</v>
      </c>
    </row>
    <row r="5" spans="1:15">
      <c r="A5" s="34" t="s">
        <v>204</v>
      </c>
      <c r="B5" s="34" t="s">
        <v>356</v>
      </c>
      <c r="C5" s="22" t="s">
        <v>224</v>
      </c>
      <c r="D5" s="12" t="s">
        <v>10</v>
      </c>
      <c r="E5" s="1" t="s">
        <v>228</v>
      </c>
      <c r="F5" s="12"/>
      <c r="G5" s="12"/>
      <c r="H5" s="1" t="s">
        <v>257</v>
      </c>
      <c r="I5" s="17">
        <v>0</v>
      </c>
      <c r="J5" s="18">
        <v>100</v>
      </c>
      <c r="K5" s="1" t="s">
        <v>65</v>
      </c>
      <c r="L5" s="15" t="s">
        <v>75</v>
      </c>
      <c r="M5" s="17">
        <v>3000</v>
      </c>
      <c r="N5" s="22" t="s">
        <v>354</v>
      </c>
    </row>
    <row r="6" spans="1:15">
      <c r="A6" s="34" t="s">
        <v>205</v>
      </c>
      <c r="B6" s="34" t="s">
        <v>229</v>
      </c>
      <c r="C6" s="33" t="s">
        <v>232</v>
      </c>
      <c r="D6" s="15" t="s">
        <v>233</v>
      </c>
      <c r="E6" s="34" t="s">
        <v>234</v>
      </c>
      <c r="F6" s="34"/>
      <c r="G6" s="34" t="s">
        <v>242</v>
      </c>
      <c r="H6" s="34" t="s">
        <v>261</v>
      </c>
      <c r="I6" s="18">
        <v>1</v>
      </c>
      <c r="J6" s="16">
        <v>100</v>
      </c>
      <c r="K6" s="34" t="s">
        <v>244</v>
      </c>
      <c r="L6" s="15" t="s">
        <v>248</v>
      </c>
      <c r="M6" s="34" t="s">
        <v>312</v>
      </c>
    </row>
    <row r="7" spans="1:15">
      <c r="A7" s="34" t="s">
        <v>206</v>
      </c>
      <c r="B7" s="34" t="s">
        <v>230</v>
      </c>
      <c r="C7" s="33" t="s">
        <v>225</v>
      </c>
      <c r="D7" s="34" t="s">
        <v>233</v>
      </c>
      <c r="E7" s="34" t="s">
        <v>235</v>
      </c>
      <c r="F7" s="34"/>
      <c r="G7" s="34" t="s">
        <v>241</v>
      </c>
      <c r="H7" s="34" t="s">
        <v>270</v>
      </c>
      <c r="I7" s="18">
        <v>1</v>
      </c>
      <c r="J7" s="14">
        <v>100</v>
      </c>
      <c r="K7" s="34" t="s">
        <v>233</v>
      </c>
      <c r="L7" s="34" t="s">
        <v>245</v>
      </c>
      <c r="M7" s="34" t="s">
        <v>312</v>
      </c>
    </row>
    <row r="8" spans="1:15">
      <c r="A8" s="34" t="s">
        <v>207</v>
      </c>
      <c r="B8" s="34" t="s">
        <v>230</v>
      </c>
      <c r="C8" s="33" t="s">
        <v>225</v>
      </c>
      <c r="D8" s="34" t="s">
        <v>11</v>
      </c>
      <c r="E8" s="34" t="s">
        <v>235</v>
      </c>
      <c r="F8" s="34"/>
      <c r="G8" s="34" t="s">
        <v>241</v>
      </c>
      <c r="H8" s="34" t="s">
        <v>271</v>
      </c>
      <c r="I8" s="18">
        <v>1</v>
      </c>
      <c r="J8" s="14">
        <v>100</v>
      </c>
      <c r="K8" s="34" t="s">
        <v>11</v>
      </c>
      <c r="L8" s="34" t="s">
        <v>245</v>
      </c>
      <c r="M8" s="34" t="s">
        <v>312</v>
      </c>
    </row>
    <row r="9" spans="1:15">
      <c r="A9" s="34" t="s">
        <v>208</v>
      </c>
      <c r="B9" s="34" t="s">
        <v>230</v>
      </c>
      <c r="C9" s="33" t="s">
        <v>225</v>
      </c>
      <c r="D9" s="34" t="s">
        <v>30</v>
      </c>
      <c r="E9" s="34" t="s">
        <v>235</v>
      </c>
      <c r="F9" s="34"/>
      <c r="G9" s="34" t="s">
        <v>241</v>
      </c>
      <c r="H9" s="34" t="s">
        <v>272</v>
      </c>
      <c r="I9" s="18">
        <v>1</v>
      </c>
      <c r="J9" s="14">
        <v>100</v>
      </c>
      <c r="K9" s="34" t="s">
        <v>30</v>
      </c>
      <c r="L9" s="34" t="s">
        <v>245</v>
      </c>
      <c r="M9" s="34" t="s">
        <v>312</v>
      </c>
    </row>
    <row r="10" spans="1:15">
      <c r="A10" s="34" t="s">
        <v>209</v>
      </c>
      <c r="B10" s="34" t="s">
        <v>230</v>
      </c>
      <c r="C10" s="33" t="s">
        <v>225</v>
      </c>
      <c r="D10" s="34" t="s">
        <v>15</v>
      </c>
      <c r="E10" s="34" t="s">
        <v>235</v>
      </c>
      <c r="F10" s="34"/>
      <c r="G10" s="34" t="s">
        <v>241</v>
      </c>
      <c r="H10" s="34" t="s">
        <v>273</v>
      </c>
      <c r="I10" s="18">
        <v>1</v>
      </c>
      <c r="J10" s="14">
        <v>100</v>
      </c>
      <c r="K10" s="34" t="s">
        <v>15</v>
      </c>
      <c r="L10" s="34" t="s">
        <v>245</v>
      </c>
      <c r="M10" s="34" t="s">
        <v>312</v>
      </c>
    </row>
    <row r="11" spans="1:15">
      <c r="A11" s="34" t="s">
        <v>210</v>
      </c>
      <c r="B11" s="34" t="s">
        <v>230</v>
      </c>
      <c r="C11" s="33" t="s">
        <v>225</v>
      </c>
      <c r="D11" s="34" t="s">
        <v>17</v>
      </c>
      <c r="E11" s="34" t="s">
        <v>235</v>
      </c>
      <c r="F11" s="34"/>
      <c r="G11" s="34" t="s">
        <v>241</v>
      </c>
      <c r="H11" s="34" t="s">
        <v>274</v>
      </c>
      <c r="I11" s="18">
        <v>1</v>
      </c>
      <c r="J11" s="14">
        <v>100</v>
      </c>
      <c r="K11" s="34" t="s">
        <v>17</v>
      </c>
      <c r="L11" s="34" t="s">
        <v>245</v>
      </c>
      <c r="M11" s="34" t="s">
        <v>312</v>
      </c>
    </row>
    <row r="12" spans="1:15">
      <c r="A12" s="34" t="s">
        <v>211</v>
      </c>
      <c r="B12" s="34" t="s">
        <v>230</v>
      </c>
      <c r="C12" s="33" t="s">
        <v>225</v>
      </c>
      <c r="D12" s="34" t="s">
        <v>13</v>
      </c>
      <c r="E12" s="34" t="s">
        <v>235</v>
      </c>
      <c r="F12" s="34"/>
      <c r="G12" s="34" t="s">
        <v>241</v>
      </c>
      <c r="H12" s="34" t="s">
        <v>275</v>
      </c>
      <c r="I12" s="18">
        <v>1</v>
      </c>
      <c r="J12" s="14">
        <v>100</v>
      </c>
      <c r="K12" s="34" t="s">
        <v>13</v>
      </c>
      <c r="L12" s="34" t="s">
        <v>245</v>
      </c>
      <c r="M12" s="34" t="s">
        <v>312</v>
      </c>
    </row>
    <row r="13" spans="1:15">
      <c r="A13" s="34" t="s">
        <v>212</v>
      </c>
      <c r="B13" s="34" t="s">
        <v>230</v>
      </c>
      <c r="C13" s="33" t="s">
        <v>225</v>
      </c>
      <c r="D13" s="34" t="s">
        <v>28</v>
      </c>
      <c r="E13" s="34" t="s">
        <v>235</v>
      </c>
      <c r="F13" s="34"/>
      <c r="G13" s="34" t="s">
        <v>241</v>
      </c>
      <c r="H13" s="34" t="s">
        <v>276</v>
      </c>
      <c r="I13" s="18">
        <v>1</v>
      </c>
      <c r="J13" s="14">
        <v>100</v>
      </c>
      <c r="K13" s="34" t="s">
        <v>28</v>
      </c>
      <c r="L13" s="34" t="s">
        <v>245</v>
      </c>
      <c r="M13" s="34" t="s">
        <v>312</v>
      </c>
    </row>
    <row r="14" spans="1:15">
      <c r="A14" s="34" t="s">
        <v>213</v>
      </c>
      <c r="B14" s="34" t="s">
        <v>230</v>
      </c>
      <c r="C14" s="33" t="s">
        <v>225</v>
      </c>
      <c r="D14" s="34" t="s">
        <v>29</v>
      </c>
      <c r="E14" s="34" t="s">
        <v>235</v>
      </c>
      <c r="F14" s="34"/>
      <c r="G14" s="34" t="s">
        <v>241</v>
      </c>
      <c r="H14" s="34" t="s">
        <v>277</v>
      </c>
      <c r="I14" s="18">
        <v>1</v>
      </c>
      <c r="J14" s="14">
        <v>100</v>
      </c>
      <c r="K14" s="34" t="s">
        <v>29</v>
      </c>
      <c r="L14" s="34" t="s">
        <v>245</v>
      </c>
      <c r="M14" s="34" t="s">
        <v>312</v>
      </c>
      <c r="N14" s="5"/>
      <c r="O14" s="2"/>
    </row>
    <row r="15" spans="1:15">
      <c r="A15" s="34" t="s">
        <v>214</v>
      </c>
      <c r="B15" s="34" t="s">
        <v>230</v>
      </c>
      <c r="C15" s="33" t="s">
        <v>225</v>
      </c>
      <c r="D15" s="34" t="s">
        <v>251</v>
      </c>
      <c r="E15" s="34" t="s">
        <v>235</v>
      </c>
      <c r="F15" s="34"/>
      <c r="G15" s="34" t="s">
        <v>241</v>
      </c>
      <c r="H15" s="34" t="s">
        <v>278</v>
      </c>
      <c r="I15" s="18">
        <v>1</v>
      </c>
      <c r="J15" s="14">
        <v>100</v>
      </c>
      <c r="K15" s="34" t="s">
        <v>251</v>
      </c>
      <c r="L15" s="34" t="s">
        <v>245</v>
      </c>
      <c r="M15" s="34" t="s">
        <v>312</v>
      </c>
      <c r="N15" s="5"/>
      <c r="O15" s="2"/>
    </row>
    <row r="16" spans="1:15">
      <c r="A16" s="34" t="s">
        <v>215</v>
      </c>
      <c r="B16" s="34" t="s">
        <v>230</v>
      </c>
      <c r="C16" s="33" t="s">
        <v>225</v>
      </c>
      <c r="D16" s="34" t="s">
        <v>27</v>
      </c>
      <c r="E16" s="34" t="s">
        <v>235</v>
      </c>
      <c r="F16" s="34"/>
      <c r="G16" s="34" t="s">
        <v>241</v>
      </c>
      <c r="H16" s="34" t="s">
        <v>279</v>
      </c>
      <c r="I16" s="18">
        <v>1</v>
      </c>
      <c r="J16" s="14">
        <v>100</v>
      </c>
      <c r="K16" s="34" t="s">
        <v>27</v>
      </c>
      <c r="L16" s="34" t="s">
        <v>245</v>
      </c>
      <c r="M16" s="34" t="s">
        <v>312</v>
      </c>
      <c r="N16" s="5"/>
      <c r="O16" s="2"/>
    </row>
    <row r="17" spans="1:15">
      <c r="A17" s="34" t="s">
        <v>216</v>
      </c>
      <c r="B17" s="34" t="s">
        <v>231</v>
      </c>
      <c r="C17" s="33" t="s">
        <v>301</v>
      </c>
      <c r="D17" s="34" t="s">
        <v>233</v>
      </c>
      <c r="E17" s="34" t="s">
        <v>236</v>
      </c>
      <c r="F17" s="34"/>
      <c r="G17" s="34" t="s">
        <v>241</v>
      </c>
      <c r="H17" s="34" t="s">
        <v>303</v>
      </c>
      <c r="I17" s="18">
        <v>1</v>
      </c>
      <c r="J17" s="14">
        <v>100</v>
      </c>
      <c r="K17" s="34" t="s">
        <v>233</v>
      </c>
      <c r="L17" s="15" t="s">
        <v>246</v>
      </c>
      <c r="M17" s="34" t="s">
        <v>312</v>
      </c>
      <c r="N17" s="5"/>
      <c r="O17" s="2"/>
    </row>
    <row r="18" spans="1:15">
      <c r="A18" s="34" t="s">
        <v>217</v>
      </c>
      <c r="B18" s="34" t="s">
        <v>231</v>
      </c>
      <c r="C18" s="33" t="s">
        <v>301</v>
      </c>
      <c r="D18" s="34" t="s">
        <v>11</v>
      </c>
      <c r="E18" s="34" t="s">
        <v>236</v>
      </c>
      <c r="F18" s="34"/>
      <c r="G18" s="34" t="s">
        <v>241</v>
      </c>
      <c r="H18" s="34" t="s">
        <v>262</v>
      </c>
      <c r="I18" s="18">
        <v>1</v>
      </c>
      <c r="J18" s="14">
        <v>100</v>
      </c>
      <c r="K18" s="34" t="s">
        <v>11</v>
      </c>
      <c r="L18" s="15" t="s">
        <v>246</v>
      </c>
      <c r="M18" s="34" t="s">
        <v>312</v>
      </c>
      <c r="N18" s="5"/>
      <c r="O18" s="2"/>
    </row>
    <row r="19" spans="1:15">
      <c r="A19" s="34" t="s">
        <v>320</v>
      </c>
      <c r="B19" s="34" t="s">
        <v>231</v>
      </c>
      <c r="C19" s="33" t="s">
        <v>301</v>
      </c>
      <c r="D19" s="34" t="s">
        <v>30</v>
      </c>
      <c r="E19" s="34" t="s">
        <v>236</v>
      </c>
      <c r="F19" s="34"/>
      <c r="G19" s="34" t="s">
        <v>241</v>
      </c>
      <c r="H19" s="34" t="s">
        <v>374</v>
      </c>
      <c r="I19" s="18">
        <v>1</v>
      </c>
      <c r="J19" s="14">
        <v>100</v>
      </c>
      <c r="K19" s="34" t="s">
        <v>30</v>
      </c>
      <c r="L19" s="15" t="s">
        <v>246</v>
      </c>
      <c r="M19" s="34" t="s">
        <v>312</v>
      </c>
      <c r="N19" s="5"/>
      <c r="O19" s="2"/>
    </row>
    <row r="20" spans="1:15">
      <c r="A20" s="34" t="s">
        <v>321</v>
      </c>
      <c r="B20" s="34" t="s">
        <v>231</v>
      </c>
      <c r="C20" s="33" t="s">
        <v>301</v>
      </c>
      <c r="D20" s="34" t="s">
        <v>15</v>
      </c>
      <c r="E20" s="34" t="s">
        <v>236</v>
      </c>
      <c r="F20" s="34"/>
      <c r="G20" s="34" t="s">
        <v>241</v>
      </c>
      <c r="H20" s="34" t="s">
        <v>263</v>
      </c>
      <c r="I20" s="18">
        <v>1</v>
      </c>
      <c r="J20" s="14">
        <v>100</v>
      </c>
      <c r="K20" s="34" t="s">
        <v>15</v>
      </c>
      <c r="L20" s="15" t="s">
        <v>246</v>
      </c>
      <c r="M20" s="34" t="s">
        <v>312</v>
      </c>
    </row>
    <row r="21" spans="1:15">
      <c r="A21" s="34" t="s">
        <v>322</v>
      </c>
      <c r="B21" s="34" t="s">
        <v>231</v>
      </c>
      <c r="C21" s="33" t="s">
        <v>301</v>
      </c>
      <c r="D21" s="34" t="s">
        <v>17</v>
      </c>
      <c r="E21" s="34" t="s">
        <v>236</v>
      </c>
      <c r="F21" s="34"/>
      <c r="G21" s="34" t="s">
        <v>241</v>
      </c>
      <c r="H21" s="34" t="s">
        <v>264</v>
      </c>
      <c r="I21" s="18">
        <v>1</v>
      </c>
      <c r="J21" s="14">
        <v>100</v>
      </c>
      <c r="K21" s="34" t="s">
        <v>17</v>
      </c>
      <c r="L21" s="15" t="s">
        <v>246</v>
      </c>
      <c r="M21" s="34" t="s">
        <v>312</v>
      </c>
    </row>
    <row r="22" spans="1:15">
      <c r="A22" s="34" t="s">
        <v>323</v>
      </c>
      <c r="B22" s="34" t="s">
        <v>231</v>
      </c>
      <c r="C22" s="33" t="s">
        <v>301</v>
      </c>
      <c r="D22" s="34" t="s">
        <v>13</v>
      </c>
      <c r="E22" s="34" t="s">
        <v>236</v>
      </c>
      <c r="F22" s="34"/>
      <c r="G22" s="34" t="s">
        <v>241</v>
      </c>
      <c r="H22" s="34" t="s">
        <v>265</v>
      </c>
      <c r="I22" s="18">
        <v>1</v>
      </c>
      <c r="J22" s="14">
        <v>100</v>
      </c>
      <c r="K22" s="34" t="s">
        <v>13</v>
      </c>
      <c r="L22" s="15" t="s">
        <v>246</v>
      </c>
      <c r="M22" s="34" t="s">
        <v>312</v>
      </c>
    </row>
    <row r="23" spans="1:15">
      <c r="A23" s="34" t="s">
        <v>324</v>
      </c>
      <c r="B23" s="34" t="s">
        <v>231</v>
      </c>
      <c r="C23" s="33" t="s">
        <v>301</v>
      </c>
      <c r="D23" s="34" t="s">
        <v>28</v>
      </c>
      <c r="E23" s="34" t="s">
        <v>236</v>
      </c>
      <c r="F23" s="34"/>
      <c r="G23" s="34" t="s">
        <v>241</v>
      </c>
      <c r="H23" s="34" t="s">
        <v>266</v>
      </c>
      <c r="I23" s="18">
        <v>1</v>
      </c>
      <c r="J23" s="14">
        <v>100</v>
      </c>
      <c r="K23" s="34" t="s">
        <v>28</v>
      </c>
      <c r="L23" s="15" t="s">
        <v>246</v>
      </c>
      <c r="M23" s="34" t="s">
        <v>312</v>
      </c>
    </row>
    <row r="24" spans="1:15">
      <c r="A24" s="34" t="s">
        <v>325</v>
      </c>
      <c r="B24" s="34" t="s">
        <v>231</v>
      </c>
      <c r="C24" s="33" t="s">
        <v>301</v>
      </c>
      <c r="D24" s="34" t="s">
        <v>29</v>
      </c>
      <c r="E24" s="34" t="s">
        <v>236</v>
      </c>
      <c r="F24" s="34"/>
      <c r="G24" s="34" t="s">
        <v>241</v>
      </c>
      <c r="H24" s="34" t="s">
        <v>267</v>
      </c>
      <c r="I24" s="18">
        <v>1</v>
      </c>
      <c r="J24" s="14">
        <v>100</v>
      </c>
      <c r="K24" s="34" t="s">
        <v>29</v>
      </c>
      <c r="L24" s="15" t="s">
        <v>246</v>
      </c>
      <c r="M24" s="34" t="s">
        <v>312</v>
      </c>
      <c r="N24" s="24" t="s">
        <v>281</v>
      </c>
      <c r="O24" s="25"/>
    </row>
    <row r="25" spans="1:15">
      <c r="A25" s="34" t="s">
        <v>326</v>
      </c>
      <c r="B25" s="34" t="s">
        <v>231</v>
      </c>
      <c r="C25" s="33" t="s">
        <v>301</v>
      </c>
      <c r="D25" s="34" t="s">
        <v>251</v>
      </c>
      <c r="E25" s="34" t="s">
        <v>236</v>
      </c>
      <c r="F25" s="34"/>
      <c r="G25" s="34" t="s">
        <v>241</v>
      </c>
      <c r="H25" s="34" t="s">
        <v>268</v>
      </c>
      <c r="I25" s="18">
        <v>1</v>
      </c>
      <c r="J25" s="14">
        <v>100</v>
      </c>
      <c r="K25" s="34" t="s">
        <v>251</v>
      </c>
      <c r="L25" s="15" t="s">
        <v>246</v>
      </c>
      <c r="M25" s="34" t="s">
        <v>312</v>
      </c>
      <c r="N25" s="24"/>
      <c r="O25" s="25"/>
    </row>
    <row r="26" spans="1:15">
      <c r="A26" s="34" t="s">
        <v>327</v>
      </c>
      <c r="B26" s="34" t="s">
        <v>231</v>
      </c>
      <c r="C26" s="33" t="s">
        <v>301</v>
      </c>
      <c r="D26" s="34" t="s">
        <v>27</v>
      </c>
      <c r="E26" s="34" t="s">
        <v>236</v>
      </c>
      <c r="F26" s="34"/>
      <c r="G26" s="34" t="s">
        <v>241</v>
      </c>
      <c r="H26" s="34" t="s">
        <v>269</v>
      </c>
      <c r="I26" s="18">
        <v>1</v>
      </c>
      <c r="J26" s="14">
        <v>100</v>
      </c>
      <c r="K26" s="34" t="s">
        <v>27</v>
      </c>
      <c r="L26" s="15" t="s">
        <v>246</v>
      </c>
      <c r="M26" s="34" t="s">
        <v>312</v>
      </c>
      <c r="N26" s="24"/>
      <c r="O26" s="25"/>
    </row>
    <row r="27" spans="1:15">
      <c r="A27" s="34" t="s">
        <v>328</v>
      </c>
      <c r="B27" s="34" t="s">
        <v>357</v>
      </c>
      <c r="C27" s="33" t="s">
        <v>220</v>
      </c>
      <c r="D27" s="34" t="s">
        <v>233</v>
      </c>
      <c r="E27" s="34" t="s">
        <v>252</v>
      </c>
      <c r="F27" s="34" t="s">
        <v>302</v>
      </c>
      <c r="G27" s="34" t="s">
        <v>254</v>
      </c>
      <c r="H27" s="34" t="s">
        <v>304</v>
      </c>
      <c r="I27" s="18">
        <v>20</v>
      </c>
      <c r="J27" s="14">
        <v>100</v>
      </c>
      <c r="K27" s="34" t="s">
        <v>233</v>
      </c>
      <c r="L27" s="15" t="s">
        <v>256</v>
      </c>
      <c r="M27" s="34" t="s">
        <v>313</v>
      </c>
      <c r="N27" s="24"/>
      <c r="O27" s="25"/>
    </row>
    <row r="28" spans="1:15">
      <c r="A28" s="34" t="s">
        <v>329</v>
      </c>
      <c r="B28" s="34" t="s">
        <v>357</v>
      </c>
      <c r="C28" s="33" t="s">
        <v>223</v>
      </c>
      <c r="D28" s="34" t="s">
        <v>11</v>
      </c>
      <c r="E28" s="34" t="s">
        <v>238</v>
      </c>
      <c r="F28" s="34"/>
      <c r="G28" s="34"/>
      <c r="H28" s="34" t="s">
        <v>259</v>
      </c>
      <c r="I28" s="18">
        <v>4</v>
      </c>
      <c r="J28" s="16">
        <v>100</v>
      </c>
      <c r="K28" s="34" t="s">
        <v>11</v>
      </c>
      <c r="L28" s="15" t="s">
        <v>249</v>
      </c>
      <c r="M28" s="34">
        <v>1</v>
      </c>
      <c r="N28" s="24"/>
      <c r="O28" s="25"/>
    </row>
    <row r="29" spans="1:15">
      <c r="A29" s="34" t="s">
        <v>330</v>
      </c>
      <c r="B29" s="34" t="s">
        <v>357</v>
      </c>
      <c r="C29" s="33" t="s">
        <v>223</v>
      </c>
      <c r="D29" s="34" t="s">
        <v>30</v>
      </c>
      <c r="E29" s="34" t="s">
        <v>238</v>
      </c>
      <c r="F29" s="34"/>
      <c r="G29" s="34"/>
      <c r="H29" s="34" t="s">
        <v>375</v>
      </c>
      <c r="I29" s="18">
        <v>3</v>
      </c>
      <c r="J29" s="16">
        <v>100</v>
      </c>
      <c r="K29" s="34" t="s">
        <v>30</v>
      </c>
      <c r="L29" s="15" t="s">
        <v>249</v>
      </c>
      <c r="M29" s="34">
        <v>1</v>
      </c>
      <c r="N29" s="24"/>
      <c r="O29" s="25"/>
    </row>
    <row r="30" spans="1:15">
      <c r="A30" s="34" t="s">
        <v>331</v>
      </c>
      <c r="B30" s="34" t="s">
        <v>357</v>
      </c>
      <c r="C30" s="33" t="s">
        <v>223</v>
      </c>
      <c r="D30" s="34" t="s">
        <v>15</v>
      </c>
      <c r="E30" s="34" t="s">
        <v>238</v>
      </c>
      <c r="F30" s="34"/>
      <c r="G30" s="34"/>
      <c r="H30" s="34" t="s">
        <v>305</v>
      </c>
      <c r="I30" s="18">
        <v>2</v>
      </c>
      <c r="J30" s="16">
        <v>100</v>
      </c>
      <c r="K30" s="34" t="s">
        <v>15</v>
      </c>
      <c r="L30" s="15" t="s">
        <v>249</v>
      </c>
      <c r="M30" s="34">
        <v>1</v>
      </c>
      <c r="N30" s="24"/>
      <c r="O30" s="25"/>
    </row>
    <row r="31" spans="1:15">
      <c r="A31" s="34" t="s">
        <v>332</v>
      </c>
      <c r="B31" s="34" t="s">
        <v>357</v>
      </c>
      <c r="C31" s="33" t="s">
        <v>223</v>
      </c>
      <c r="D31" s="34" t="s">
        <v>17</v>
      </c>
      <c r="E31" s="34" t="s">
        <v>238</v>
      </c>
      <c r="F31" s="34"/>
      <c r="G31" s="34"/>
      <c r="H31" s="34" t="s">
        <v>306</v>
      </c>
      <c r="I31" s="18">
        <v>3</v>
      </c>
      <c r="J31" s="16">
        <v>100</v>
      </c>
      <c r="K31" s="34" t="s">
        <v>17</v>
      </c>
      <c r="L31" s="15" t="s">
        <v>249</v>
      </c>
      <c r="M31" s="34">
        <v>1</v>
      </c>
      <c r="N31" s="24"/>
      <c r="O31" s="25"/>
    </row>
    <row r="32" spans="1:15">
      <c r="A32" s="34" t="s">
        <v>333</v>
      </c>
      <c r="B32" s="34" t="s">
        <v>357</v>
      </c>
      <c r="C32" s="33" t="s">
        <v>223</v>
      </c>
      <c r="D32" s="34" t="s">
        <v>13</v>
      </c>
      <c r="E32" s="34" t="s">
        <v>238</v>
      </c>
      <c r="F32" s="34"/>
      <c r="G32" s="34"/>
      <c r="H32" s="34" t="s">
        <v>307</v>
      </c>
      <c r="I32" s="18">
        <v>5</v>
      </c>
      <c r="J32" s="16">
        <v>100</v>
      </c>
      <c r="K32" s="34" t="s">
        <v>13</v>
      </c>
      <c r="L32" s="15" t="s">
        <v>249</v>
      </c>
      <c r="M32" s="34">
        <v>1</v>
      </c>
      <c r="N32" s="24"/>
      <c r="O32" s="25"/>
    </row>
    <row r="33" spans="1:15">
      <c r="A33" s="34" t="s">
        <v>334</v>
      </c>
      <c r="B33" s="34" t="s">
        <v>357</v>
      </c>
      <c r="C33" s="33" t="s">
        <v>223</v>
      </c>
      <c r="D33" s="34" t="s">
        <v>28</v>
      </c>
      <c r="E33" s="34" t="s">
        <v>238</v>
      </c>
      <c r="F33" s="34"/>
      <c r="G33" s="34"/>
      <c r="H33" s="34" t="s">
        <v>308</v>
      </c>
      <c r="I33" s="18">
        <v>1</v>
      </c>
      <c r="J33" s="16">
        <v>100</v>
      </c>
      <c r="K33" s="34" t="s">
        <v>28</v>
      </c>
      <c r="L33" s="15" t="s">
        <v>249</v>
      </c>
      <c r="M33" s="34">
        <v>1</v>
      </c>
      <c r="N33" s="24"/>
      <c r="O33" s="25"/>
    </row>
    <row r="34" spans="1:15">
      <c r="A34" s="34" t="s">
        <v>335</v>
      </c>
      <c r="B34" s="34" t="s">
        <v>357</v>
      </c>
      <c r="C34" s="33" t="s">
        <v>223</v>
      </c>
      <c r="D34" s="34" t="s">
        <v>29</v>
      </c>
      <c r="E34" s="34" t="s">
        <v>238</v>
      </c>
      <c r="F34" s="34"/>
      <c r="G34" s="34"/>
      <c r="H34" s="34" t="s">
        <v>309</v>
      </c>
      <c r="I34" s="18">
        <v>2</v>
      </c>
      <c r="J34" s="16">
        <v>100</v>
      </c>
      <c r="K34" s="34" t="s">
        <v>29</v>
      </c>
      <c r="L34" s="15" t="s">
        <v>249</v>
      </c>
      <c r="M34" s="34">
        <v>1</v>
      </c>
    </row>
    <row r="35" spans="1:15">
      <c r="A35" s="34" t="s">
        <v>336</v>
      </c>
      <c r="B35" s="34" t="s">
        <v>357</v>
      </c>
      <c r="C35" s="33" t="s">
        <v>223</v>
      </c>
      <c r="D35" s="34" t="s">
        <v>251</v>
      </c>
      <c r="E35" s="34" t="s">
        <v>238</v>
      </c>
      <c r="F35" s="34"/>
      <c r="G35" s="34"/>
      <c r="H35" s="34" t="s">
        <v>310</v>
      </c>
      <c r="I35" s="18">
        <v>2</v>
      </c>
      <c r="J35" s="16">
        <v>100</v>
      </c>
      <c r="K35" s="34" t="s">
        <v>251</v>
      </c>
      <c r="L35" s="15" t="s">
        <v>249</v>
      </c>
      <c r="M35" s="34">
        <v>1</v>
      </c>
    </row>
    <row r="36" spans="1:15">
      <c r="A36" s="34" t="s">
        <v>337</v>
      </c>
      <c r="B36" s="34" t="s">
        <v>357</v>
      </c>
      <c r="C36" s="33" t="s">
        <v>223</v>
      </c>
      <c r="D36" s="34" t="s">
        <v>27</v>
      </c>
      <c r="E36" s="34" t="s">
        <v>238</v>
      </c>
      <c r="F36" s="34"/>
      <c r="G36" s="34"/>
      <c r="H36" s="34" t="s">
        <v>311</v>
      </c>
      <c r="I36" s="18">
        <v>1</v>
      </c>
      <c r="J36" s="16">
        <v>100</v>
      </c>
      <c r="K36" s="34" t="s">
        <v>27</v>
      </c>
      <c r="L36" s="15" t="s">
        <v>249</v>
      </c>
      <c r="M36" s="34">
        <v>1</v>
      </c>
    </row>
    <row r="37" spans="1:15">
      <c r="A37" s="34" t="s">
        <v>338</v>
      </c>
      <c r="B37" s="34" t="s">
        <v>358</v>
      </c>
      <c r="C37" s="33" t="s">
        <v>227</v>
      </c>
      <c r="D37" s="34" t="s">
        <v>233</v>
      </c>
      <c r="E37" s="34" t="s">
        <v>241</v>
      </c>
      <c r="F37" s="34" t="s">
        <v>253</v>
      </c>
      <c r="G37" s="34" t="s">
        <v>255</v>
      </c>
      <c r="H37" s="34" t="s">
        <v>282</v>
      </c>
      <c r="I37" s="18">
        <v>5</v>
      </c>
      <c r="J37" s="16">
        <v>100</v>
      </c>
      <c r="K37" s="34" t="s">
        <v>233</v>
      </c>
      <c r="L37" s="15" t="s">
        <v>253</v>
      </c>
      <c r="M37" s="34">
        <v>1</v>
      </c>
    </row>
    <row r="38" spans="1:15">
      <c r="A38" s="34" t="s">
        <v>339</v>
      </c>
      <c r="B38" s="34" t="s">
        <v>358</v>
      </c>
      <c r="C38" s="33" t="s">
        <v>227</v>
      </c>
      <c r="D38" s="34" t="s">
        <v>11</v>
      </c>
      <c r="E38" s="34" t="s">
        <v>241</v>
      </c>
      <c r="F38" s="34" t="s">
        <v>253</v>
      </c>
      <c r="G38" s="34" t="s">
        <v>255</v>
      </c>
      <c r="H38" s="34" t="s">
        <v>283</v>
      </c>
      <c r="I38" s="18">
        <v>5</v>
      </c>
      <c r="J38" s="16">
        <v>100</v>
      </c>
      <c r="K38" s="34" t="s">
        <v>11</v>
      </c>
      <c r="L38" s="15" t="s">
        <v>253</v>
      </c>
      <c r="M38" s="34">
        <v>1</v>
      </c>
    </row>
    <row r="39" spans="1:15">
      <c r="A39" s="34" t="s">
        <v>340</v>
      </c>
      <c r="B39" s="34" t="s">
        <v>358</v>
      </c>
      <c r="C39" s="33" t="s">
        <v>227</v>
      </c>
      <c r="D39" s="34" t="s">
        <v>30</v>
      </c>
      <c r="E39" s="34" t="s">
        <v>241</v>
      </c>
      <c r="F39" s="34" t="s">
        <v>253</v>
      </c>
      <c r="G39" s="34" t="s">
        <v>255</v>
      </c>
      <c r="H39" s="34" t="s">
        <v>284</v>
      </c>
      <c r="I39" s="18">
        <v>5</v>
      </c>
      <c r="J39" s="16">
        <v>100</v>
      </c>
      <c r="K39" s="34" t="s">
        <v>30</v>
      </c>
      <c r="L39" s="15" t="s">
        <v>253</v>
      </c>
      <c r="M39" s="34">
        <v>1</v>
      </c>
    </row>
    <row r="40" spans="1:15">
      <c r="A40" s="34" t="s">
        <v>341</v>
      </c>
      <c r="B40" s="34" t="s">
        <v>358</v>
      </c>
      <c r="C40" s="33" t="s">
        <v>227</v>
      </c>
      <c r="D40" s="34" t="s">
        <v>15</v>
      </c>
      <c r="E40" s="34" t="s">
        <v>241</v>
      </c>
      <c r="F40" s="34" t="s">
        <v>253</v>
      </c>
      <c r="G40" s="34" t="s">
        <v>255</v>
      </c>
      <c r="H40" s="34" t="s">
        <v>285</v>
      </c>
      <c r="I40" s="18">
        <v>5</v>
      </c>
      <c r="J40" s="16">
        <v>100</v>
      </c>
      <c r="K40" s="34" t="s">
        <v>15</v>
      </c>
      <c r="L40" s="15" t="s">
        <v>253</v>
      </c>
      <c r="M40" s="34">
        <v>1</v>
      </c>
    </row>
    <row r="41" spans="1:15">
      <c r="A41" s="34" t="s">
        <v>342</v>
      </c>
      <c r="B41" s="34" t="s">
        <v>358</v>
      </c>
      <c r="C41" s="33" t="s">
        <v>227</v>
      </c>
      <c r="D41" s="34" t="s">
        <v>17</v>
      </c>
      <c r="E41" s="34" t="s">
        <v>241</v>
      </c>
      <c r="F41" s="34" t="s">
        <v>253</v>
      </c>
      <c r="G41" s="34" t="s">
        <v>255</v>
      </c>
      <c r="H41" s="34" t="s">
        <v>286</v>
      </c>
      <c r="I41" s="18">
        <v>5</v>
      </c>
      <c r="J41" s="16">
        <v>100</v>
      </c>
      <c r="K41" s="34" t="s">
        <v>17</v>
      </c>
      <c r="L41" s="15" t="s">
        <v>253</v>
      </c>
      <c r="M41" s="34">
        <v>1</v>
      </c>
    </row>
    <row r="42" spans="1:15">
      <c r="A42" s="34" t="s">
        <v>343</v>
      </c>
      <c r="B42" s="34" t="s">
        <v>358</v>
      </c>
      <c r="C42" s="33" t="s">
        <v>227</v>
      </c>
      <c r="D42" s="34" t="s">
        <v>13</v>
      </c>
      <c r="E42" s="34" t="s">
        <v>241</v>
      </c>
      <c r="F42" s="34" t="s">
        <v>253</v>
      </c>
      <c r="G42" s="34" t="s">
        <v>255</v>
      </c>
      <c r="H42" s="34" t="s">
        <v>287</v>
      </c>
      <c r="I42" s="18">
        <v>5</v>
      </c>
      <c r="J42" s="16">
        <v>100</v>
      </c>
      <c r="K42" s="34" t="s">
        <v>13</v>
      </c>
      <c r="L42" s="15" t="s">
        <v>253</v>
      </c>
      <c r="M42" s="34">
        <v>1</v>
      </c>
    </row>
    <row r="43" spans="1:15">
      <c r="A43" s="34" t="s">
        <v>344</v>
      </c>
      <c r="B43" s="34" t="s">
        <v>358</v>
      </c>
      <c r="C43" s="33" t="s">
        <v>227</v>
      </c>
      <c r="D43" s="34" t="s">
        <v>28</v>
      </c>
      <c r="E43" s="34" t="s">
        <v>241</v>
      </c>
      <c r="F43" s="34" t="s">
        <v>253</v>
      </c>
      <c r="G43" s="34" t="s">
        <v>255</v>
      </c>
      <c r="H43" s="34" t="s">
        <v>288</v>
      </c>
      <c r="I43" s="18">
        <v>5</v>
      </c>
      <c r="J43" s="16">
        <v>100</v>
      </c>
      <c r="K43" s="34" t="s">
        <v>28</v>
      </c>
      <c r="L43" s="15" t="s">
        <v>253</v>
      </c>
      <c r="M43" s="34">
        <v>1</v>
      </c>
    </row>
    <row r="44" spans="1:15">
      <c r="A44" s="34" t="s">
        <v>345</v>
      </c>
      <c r="B44" s="34" t="s">
        <v>358</v>
      </c>
      <c r="C44" s="33" t="s">
        <v>227</v>
      </c>
      <c r="D44" s="34" t="s">
        <v>29</v>
      </c>
      <c r="E44" s="34" t="s">
        <v>241</v>
      </c>
      <c r="F44" s="34" t="s">
        <v>253</v>
      </c>
      <c r="G44" s="34" t="s">
        <v>255</v>
      </c>
      <c r="H44" s="34" t="s">
        <v>289</v>
      </c>
      <c r="I44" s="18">
        <v>5</v>
      </c>
      <c r="J44" s="16">
        <v>100</v>
      </c>
      <c r="K44" s="34" t="s">
        <v>29</v>
      </c>
      <c r="L44" s="15" t="s">
        <v>253</v>
      </c>
      <c r="M44" s="34">
        <v>1</v>
      </c>
    </row>
    <row r="45" spans="1:15">
      <c r="A45" s="34" t="s">
        <v>346</v>
      </c>
      <c r="B45" s="34" t="s">
        <v>358</v>
      </c>
      <c r="C45" s="33" t="s">
        <v>227</v>
      </c>
      <c r="D45" s="34" t="s">
        <v>251</v>
      </c>
      <c r="E45" s="34" t="s">
        <v>241</v>
      </c>
      <c r="F45" s="34" t="s">
        <v>253</v>
      </c>
      <c r="G45" s="34" t="s">
        <v>255</v>
      </c>
      <c r="H45" s="34" t="s">
        <v>290</v>
      </c>
      <c r="I45" s="18">
        <v>5</v>
      </c>
      <c r="J45" s="16">
        <v>100</v>
      </c>
      <c r="K45" s="34" t="s">
        <v>251</v>
      </c>
      <c r="L45" s="15" t="s">
        <v>253</v>
      </c>
      <c r="M45" s="34">
        <v>1</v>
      </c>
    </row>
    <row r="46" spans="1:15">
      <c r="A46" s="34" t="s">
        <v>347</v>
      </c>
      <c r="B46" s="34" t="s">
        <v>358</v>
      </c>
      <c r="C46" s="33" t="s">
        <v>227</v>
      </c>
      <c r="D46" s="34" t="s">
        <v>27</v>
      </c>
      <c r="E46" s="34" t="s">
        <v>241</v>
      </c>
      <c r="F46" s="34" t="s">
        <v>253</v>
      </c>
      <c r="G46" s="34" t="s">
        <v>255</v>
      </c>
      <c r="H46" s="34" t="s">
        <v>291</v>
      </c>
      <c r="I46" s="18">
        <v>5</v>
      </c>
      <c r="J46" s="16">
        <v>100</v>
      </c>
      <c r="K46" s="34" t="s">
        <v>27</v>
      </c>
      <c r="L46" s="15" t="s">
        <v>253</v>
      </c>
      <c r="M46" s="34">
        <v>1</v>
      </c>
    </row>
    <row r="47" spans="1:15">
      <c r="A47" s="34" t="s">
        <v>348</v>
      </c>
      <c r="B47" s="34" t="s">
        <v>359</v>
      </c>
      <c r="C47" s="33" t="s">
        <v>226</v>
      </c>
      <c r="D47" s="41" t="s">
        <v>293</v>
      </c>
      <c r="E47" s="37" t="s">
        <v>239</v>
      </c>
      <c r="F47" s="37" t="s">
        <v>240</v>
      </c>
      <c r="G47" s="37" t="s">
        <v>243</v>
      </c>
      <c r="H47" s="34" t="s">
        <v>292</v>
      </c>
      <c r="I47" s="38">
        <v>1</v>
      </c>
      <c r="J47" s="39" t="s">
        <v>318</v>
      </c>
      <c r="K47" s="37" t="s">
        <v>244</v>
      </c>
      <c r="L47" s="37" t="s">
        <v>250</v>
      </c>
      <c r="M47" s="40">
        <v>10</v>
      </c>
      <c r="N47" s="22" t="s">
        <v>352</v>
      </c>
    </row>
    <row r="48" spans="1:15">
      <c r="A48" s="34" t="s">
        <v>349</v>
      </c>
      <c r="B48" s="34" t="s">
        <v>359</v>
      </c>
      <c r="C48" s="33" t="s">
        <v>226</v>
      </c>
      <c r="D48" s="41" t="s">
        <v>293</v>
      </c>
      <c r="E48" s="37" t="s">
        <v>239</v>
      </c>
      <c r="F48" s="37" t="s">
        <v>298</v>
      </c>
      <c r="G48" s="37" t="s">
        <v>243</v>
      </c>
      <c r="H48" s="34" t="s">
        <v>316</v>
      </c>
      <c r="I48" s="38">
        <v>1</v>
      </c>
      <c r="J48" s="39" t="s">
        <v>319</v>
      </c>
      <c r="K48" s="37" t="s">
        <v>244</v>
      </c>
      <c r="L48" s="37" t="s">
        <v>250</v>
      </c>
      <c r="M48" s="40" t="s">
        <v>280</v>
      </c>
    </row>
    <row r="49" spans="1:13">
      <c r="A49" s="34" t="s">
        <v>350</v>
      </c>
      <c r="B49" s="34" t="s">
        <v>359</v>
      </c>
      <c r="C49" s="33" t="s">
        <v>226</v>
      </c>
      <c r="D49" s="41" t="s">
        <v>293</v>
      </c>
      <c r="E49" s="37" t="s">
        <v>239</v>
      </c>
      <c r="F49" s="37" t="s">
        <v>299</v>
      </c>
      <c r="G49" s="37" t="s">
        <v>243</v>
      </c>
      <c r="H49" s="34" t="s">
        <v>317</v>
      </c>
      <c r="I49" s="38">
        <v>1</v>
      </c>
      <c r="J49" s="39">
        <v>100</v>
      </c>
      <c r="K49" s="37" t="s">
        <v>244</v>
      </c>
      <c r="L49" s="37" t="s">
        <v>250</v>
      </c>
      <c r="M49" s="40" t="s">
        <v>300</v>
      </c>
    </row>
    <row r="50" spans="1:13">
      <c r="A50" s="34" t="s">
        <v>351</v>
      </c>
      <c r="B50" s="34" t="s">
        <v>125</v>
      </c>
      <c r="C50" s="35" t="s">
        <v>221</v>
      </c>
      <c r="D50" s="41" t="s">
        <v>293</v>
      </c>
      <c r="E50" s="41" t="s">
        <v>294</v>
      </c>
      <c r="F50" s="41"/>
      <c r="G50" s="41"/>
      <c r="H50" s="15" t="s">
        <v>295</v>
      </c>
      <c r="I50" s="42">
        <v>1</v>
      </c>
      <c r="J50" s="43">
        <v>100</v>
      </c>
      <c r="K50" s="41" t="s">
        <v>296</v>
      </c>
      <c r="L50" s="41" t="s">
        <v>297</v>
      </c>
      <c r="M50" s="4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tabSelected="1" workbookViewId="0">
      <selection activeCell="H28" sqref="H28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22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81</v>
      </c>
      <c r="C1" t="s">
        <v>1</v>
      </c>
      <c r="D1" t="s">
        <v>83</v>
      </c>
      <c r="E1" t="s">
        <v>368</v>
      </c>
      <c r="F1" t="s">
        <v>84</v>
      </c>
      <c r="G1" t="s">
        <v>6</v>
      </c>
      <c r="H1" t="s">
        <v>86</v>
      </c>
      <c r="I1" t="s">
        <v>366</v>
      </c>
      <c r="J1" t="s">
        <v>360</v>
      </c>
      <c r="K1" t="s">
        <v>362</v>
      </c>
      <c r="L1" t="s">
        <v>22</v>
      </c>
      <c r="M1" t="s">
        <v>367</v>
      </c>
      <c r="N1" t="s">
        <v>7</v>
      </c>
      <c r="O1" t="s">
        <v>8</v>
      </c>
      <c r="P1" t="s">
        <v>9</v>
      </c>
      <c r="Q1" s="50" t="s">
        <v>414</v>
      </c>
    </row>
    <row r="2" spans="1:17" ht="17.25" thickTop="1">
      <c r="A2" s="1" t="s">
        <v>32</v>
      </c>
      <c r="B2" s="1" t="s">
        <v>33</v>
      </c>
      <c r="C2">
        <v>0</v>
      </c>
      <c r="D2" s="1" t="s">
        <v>35</v>
      </c>
      <c r="E2" s="1"/>
      <c r="F2" s="1"/>
      <c r="G2" s="1" t="s">
        <v>147</v>
      </c>
      <c r="H2" s="1" t="s">
        <v>148</v>
      </c>
      <c r="I2">
        <v>0</v>
      </c>
      <c r="J2">
        <v>0</v>
      </c>
      <c r="K2">
        <v>300</v>
      </c>
      <c r="L2">
        <v>80</v>
      </c>
      <c r="M2">
        <v>150</v>
      </c>
      <c r="N2" s="47" t="s">
        <v>34</v>
      </c>
      <c r="O2" s="1" t="s">
        <v>431</v>
      </c>
      <c r="P2"/>
      <c r="Q2" s="47" t="s">
        <v>12</v>
      </c>
    </row>
    <row r="3" spans="1:17">
      <c r="A3" s="1" t="s">
        <v>2</v>
      </c>
      <c r="B3" s="1" t="s">
        <v>25</v>
      </c>
      <c r="C3">
        <v>0</v>
      </c>
      <c r="D3" s="1" t="s">
        <v>438</v>
      </c>
      <c r="E3" s="1"/>
      <c r="F3" s="1"/>
      <c r="G3" s="1" t="s">
        <v>191</v>
      </c>
      <c r="H3" s="1" t="s">
        <v>192</v>
      </c>
      <c r="I3">
        <v>0</v>
      </c>
      <c r="J3">
        <v>15</v>
      </c>
      <c r="K3">
        <v>300</v>
      </c>
      <c r="L3">
        <v>80</v>
      </c>
      <c r="M3">
        <v>150</v>
      </c>
      <c r="N3" s="48" t="s">
        <v>193</v>
      </c>
      <c r="O3" s="1" t="s">
        <v>431</v>
      </c>
      <c r="P3"/>
      <c r="Q3" s="48" t="s">
        <v>193</v>
      </c>
    </row>
    <row r="4" spans="1:17">
      <c r="A4" s="1" t="s">
        <v>3</v>
      </c>
      <c r="B4" s="1" t="s">
        <v>193</v>
      </c>
      <c r="C4">
        <v>0</v>
      </c>
      <c r="D4" s="1" t="s">
        <v>37</v>
      </c>
      <c r="E4" s="1"/>
      <c r="F4" s="1"/>
      <c r="G4" s="1" t="s">
        <v>155</v>
      </c>
      <c r="H4" s="1" t="s">
        <v>132</v>
      </c>
      <c r="I4">
        <v>0</v>
      </c>
      <c r="J4">
        <v>35</v>
      </c>
      <c r="K4">
        <v>300</v>
      </c>
      <c r="L4">
        <v>80</v>
      </c>
      <c r="M4">
        <v>150</v>
      </c>
      <c r="N4" s="47" t="s">
        <v>16</v>
      </c>
      <c r="O4" s="1" t="s">
        <v>431</v>
      </c>
      <c r="P4"/>
      <c r="Q4" s="47" t="s">
        <v>16</v>
      </c>
    </row>
    <row r="5" spans="1:17">
      <c r="A5" s="1" t="s">
        <v>4</v>
      </c>
      <c r="B5" s="1" t="s">
        <v>26</v>
      </c>
      <c r="C5">
        <v>0</v>
      </c>
      <c r="D5" s="1" t="s">
        <v>36</v>
      </c>
      <c r="E5" s="1"/>
      <c r="F5" s="1"/>
      <c r="G5" s="1" t="s">
        <v>156</v>
      </c>
      <c r="H5" s="1" t="s">
        <v>133</v>
      </c>
      <c r="I5">
        <v>0</v>
      </c>
      <c r="J5">
        <v>60</v>
      </c>
      <c r="K5">
        <v>300</v>
      </c>
      <c r="L5">
        <v>80</v>
      </c>
      <c r="M5">
        <v>150</v>
      </c>
      <c r="N5" s="48" t="s">
        <v>18</v>
      </c>
      <c r="O5" s="1" t="s">
        <v>431</v>
      </c>
      <c r="P5"/>
      <c r="Q5" s="48" t="s">
        <v>18</v>
      </c>
    </row>
    <row r="6" spans="1:17">
      <c r="A6" s="1" t="s">
        <v>5</v>
      </c>
      <c r="B6" s="1" t="s">
        <v>18</v>
      </c>
      <c r="C6">
        <v>0</v>
      </c>
      <c r="D6" s="1" t="s">
        <v>437</v>
      </c>
      <c r="E6" s="1"/>
      <c r="F6" s="1"/>
      <c r="G6" s="1" t="s">
        <v>154</v>
      </c>
      <c r="H6" s="1" t="s">
        <v>131</v>
      </c>
      <c r="I6">
        <v>0</v>
      </c>
      <c r="J6">
        <v>90</v>
      </c>
      <c r="K6">
        <v>300</v>
      </c>
      <c r="L6">
        <v>80</v>
      </c>
      <c r="M6">
        <v>150</v>
      </c>
      <c r="N6" s="47" t="s">
        <v>194</v>
      </c>
      <c r="O6" s="1" t="s">
        <v>431</v>
      </c>
      <c r="P6"/>
      <c r="Q6" s="47" t="s">
        <v>14</v>
      </c>
    </row>
    <row r="7" spans="1:17">
      <c r="A7" s="1" t="s">
        <v>425</v>
      </c>
      <c r="B7" s="1" t="s">
        <v>12</v>
      </c>
      <c r="C7">
        <v>0</v>
      </c>
      <c r="D7" s="1" t="s">
        <v>415</v>
      </c>
      <c r="E7" s="1"/>
      <c r="F7" s="1"/>
      <c r="G7" s="1" t="s">
        <v>372</v>
      </c>
      <c r="H7" s="1" t="s">
        <v>377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413</v>
      </c>
      <c r="P7"/>
      <c r="Q7" s="47" t="s">
        <v>12</v>
      </c>
    </row>
    <row r="8" spans="1:17">
      <c r="A8" s="1" t="s">
        <v>384</v>
      </c>
      <c r="B8" s="1" t="s">
        <v>193</v>
      </c>
      <c r="C8">
        <v>0</v>
      </c>
      <c r="D8" s="1" t="s">
        <v>416</v>
      </c>
      <c r="E8" s="1"/>
      <c r="F8" s="1"/>
      <c r="G8" s="1" t="s">
        <v>373</v>
      </c>
      <c r="H8" s="1" t="s">
        <v>376</v>
      </c>
      <c r="I8">
        <v>0</v>
      </c>
      <c r="J8">
        <v>15</v>
      </c>
      <c r="K8" s="22">
        <v>200</v>
      </c>
      <c r="L8">
        <v>80</v>
      </c>
      <c r="M8" s="22">
        <v>75</v>
      </c>
      <c r="N8" s="1" t="s">
        <v>193</v>
      </c>
      <c r="O8" s="1" t="s">
        <v>413</v>
      </c>
      <c r="P8"/>
      <c r="Q8" s="48" t="s">
        <v>193</v>
      </c>
    </row>
    <row r="9" spans="1:17">
      <c r="A9" s="1" t="s">
        <v>385</v>
      </c>
      <c r="B9" s="1" t="s">
        <v>26</v>
      </c>
      <c r="C9">
        <v>0</v>
      </c>
      <c r="D9" s="1" t="s">
        <v>417</v>
      </c>
      <c r="E9" s="1"/>
      <c r="F9" s="1"/>
      <c r="G9" s="1" t="s">
        <v>378</v>
      </c>
      <c r="H9" s="1" t="s">
        <v>379</v>
      </c>
      <c r="I9">
        <v>0</v>
      </c>
      <c r="J9">
        <v>35</v>
      </c>
      <c r="K9" s="22">
        <v>200</v>
      </c>
      <c r="L9">
        <v>80</v>
      </c>
      <c r="M9" s="22">
        <v>75</v>
      </c>
      <c r="N9" s="1" t="s">
        <v>26</v>
      </c>
      <c r="O9" s="1" t="s">
        <v>413</v>
      </c>
      <c r="P9"/>
      <c r="Q9" s="47" t="s">
        <v>16</v>
      </c>
    </row>
    <row r="10" spans="1:17">
      <c r="A10" s="1" t="s">
        <v>386</v>
      </c>
      <c r="B10" s="1" t="s">
        <v>18</v>
      </c>
      <c r="C10">
        <v>0</v>
      </c>
      <c r="D10" s="1" t="s">
        <v>418</v>
      </c>
      <c r="E10" s="1"/>
      <c r="F10" s="1"/>
      <c r="G10" s="1" t="s">
        <v>380</v>
      </c>
      <c r="H10" s="1" t="s">
        <v>381</v>
      </c>
      <c r="I10">
        <v>0</v>
      </c>
      <c r="J10">
        <v>60</v>
      </c>
      <c r="K10" s="22">
        <v>200</v>
      </c>
      <c r="L10">
        <v>80</v>
      </c>
      <c r="M10" s="22">
        <v>75</v>
      </c>
      <c r="N10" s="1" t="s">
        <v>18</v>
      </c>
      <c r="O10" s="1" t="s">
        <v>413</v>
      </c>
      <c r="P10"/>
      <c r="Q10" s="48" t="s">
        <v>18</v>
      </c>
    </row>
    <row r="11" spans="1:17">
      <c r="A11" s="1" t="s">
        <v>387</v>
      </c>
      <c r="B11" s="1" t="s">
        <v>14</v>
      </c>
      <c r="C11">
        <v>0</v>
      </c>
      <c r="D11" s="1" t="s">
        <v>419</v>
      </c>
      <c r="E11" s="1"/>
      <c r="F11" s="1"/>
      <c r="G11" s="1" t="s">
        <v>382</v>
      </c>
      <c r="H11" s="1" t="s">
        <v>383</v>
      </c>
      <c r="I11">
        <v>0</v>
      </c>
      <c r="J11">
        <v>90</v>
      </c>
      <c r="K11" s="22">
        <v>200</v>
      </c>
      <c r="L11">
        <v>80</v>
      </c>
      <c r="M11" s="22">
        <v>75</v>
      </c>
      <c r="N11" s="1" t="s">
        <v>14</v>
      </c>
      <c r="O11" s="1" t="s">
        <v>413</v>
      </c>
      <c r="P11"/>
      <c r="Q11" s="47" t="s">
        <v>14</v>
      </c>
    </row>
    <row r="12" spans="1:17">
      <c r="A12" s="1" t="s">
        <v>388</v>
      </c>
      <c r="B12" s="1" t="s">
        <v>193</v>
      </c>
      <c r="C12" s="22">
        <v>0</v>
      </c>
      <c r="D12" s="1" t="s">
        <v>420</v>
      </c>
      <c r="E12" s="1"/>
      <c r="F12" s="1" t="s">
        <v>438</v>
      </c>
      <c r="G12" s="1" t="s">
        <v>421</v>
      </c>
      <c r="H12" s="2" t="s">
        <v>430</v>
      </c>
      <c r="I12" s="22">
        <v>0</v>
      </c>
      <c r="J12" s="22">
        <v>15</v>
      </c>
      <c r="K12" s="22">
        <v>300</v>
      </c>
      <c r="L12" s="22">
        <v>0</v>
      </c>
      <c r="M12" s="22">
        <v>0</v>
      </c>
      <c r="N12" s="1" t="s">
        <v>10</v>
      </c>
      <c r="O12" s="1" t="s">
        <v>429</v>
      </c>
      <c r="P12" s="22"/>
      <c r="Q12" s="48" t="s">
        <v>193</v>
      </c>
    </row>
    <row r="13" spans="1:17">
      <c r="A13" s="1" t="s">
        <v>389</v>
      </c>
      <c r="B13" s="1" t="s">
        <v>26</v>
      </c>
      <c r="C13" s="22">
        <v>0</v>
      </c>
      <c r="D13" s="1" t="s">
        <v>420</v>
      </c>
      <c r="E13" s="1"/>
      <c r="F13" s="1" t="s">
        <v>37</v>
      </c>
      <c r="G13" s="1" t="s">
        <v>422</v>
      </c>
      <c r="H13" s="2" t="s">
        <v>497</v>
      </c>
      <c r="I13" s="22">
        <v>0</v>
      </c>
      <c r="J13" s="22">
        <v>35</v>
      </c>
      <c r="K13" s="22">
        <v>300</v>
      </c>
      <c r="L13" s="22">
        <v>0</v>
      </c>
      <c r="M13" s="22">
        <v>0</v>
      </c>
      <c r="N13" s="1" t="s">
        <v>10</v>
      </c>
      <c r="O13" s="1" t="s">
        <v>429</v>
      </c>
      <c r="P13" s="22"/>
      <c r="Q13" s="47" t="s">
        <v>16</v>
      </c>
    </row>
    <row r="14" spans="1:17">
      <c r="A14" s="1" t="s">
        <v>390</v>
      </c>
      <c r="B14" s="1" t="s">
        <v>18</v>
      </c>
      <c r="C14" s="22">
        <v>0</v>
      </c>
      <c r="D14" s="1" t="s">
        <v>420</v>
      </c>
      <c r="E14" s="1"/>
      <c r="F14" s="1" t="s">
        <v>36</v>
      </c>
      <c r="G14" s="1" t="s">
        <v>423</v>
      </c>
      <c r="H14" s="2" t="s">
        <v>498</v>
      </c>
      <c r="I14" s="22">
        <v>0</v>
      </c>
      <c r="J14" s="22">
        <v>60</v>
      </c>
      <c r="K14" s="22">
        <v>300</v>
      </c>
      <c r="L14" s="22">
        <v>0</v>
      </c>
      <c r="M14" s="22">
        <v>0</v>
      </c>
      <c r="N14" s="1" t="s">
        <v>10</v>
      </c>
      <c r="O14" s="1" t="s">
        <v>429</v>
      </c>
      <c r="P14" s="22"/>
      <c r="Q14" s="48" t="s">
        <v>18</v>
      </c>
    </row>
    <row r="15" spans="1:17">
      <c r="A15" s="1" t="s">
        <v>391</v>
      </c>
      <c r="B15" s="1" t="s">
        <v>14</v>
      </c>
      <c r="C15" s="22">
        <v>0</v>
      </c>
      <c r="D15" s="1" t="s">
        <v>420</v>
      </c>
      <c r="E15" s="1"/>
      <c r="F15" s="1" t="s">
        <v>437</v>
      </c>
      <c r="G15" s="1" t="s">
        <v>424</v>
      </c>
      <c r="H15" s="2" t="s">
        <v>499</v>
      </c>
      <c r="I15" s="22">
        <v>0</v>
      </c>
      <c r="J15" s="22">
        <v>90</v>
      </c>
      <c r="K15" s="22">
        <v>300</v>
      </c>
      <c r="L15" s="22">
        <v>0</v>
      </c>
      <c r="M15" s="22">
        <v>0</v>
      </c>
      <c r="N15" s="1" t="s">
        <v>10</v>
      </c>
      <c r="O15" s="1" t="s">
        <v>429</v>
      </c>
      <c r="P15" s="22"/>
      <c r="Q15" s="47" t="s">
        <v>14</v>
      </c>
    </row>
    <row r="16" spans="1:17">
      <c r="A16" s="1" t="s">
        <v>392</v>
      </c>
      <c r="B16" s="1" t="s">
        <v>23</v>
      </c>
      <c r="C16">
        <v>5</v>
      </c>
      <c r="D16" s="1" t="s">
        <v>39</v>
      </c>
      <c r="E16" s="1" t="str">
        <f>CONCATENATE("x",Research!$P16)</f>
        <v>x2</v>
      </c>
      <c r="F16" s="1" t="s">
        <v>370</v>
      </c>
      <c r="G16" s="1" t="s">
        <v>149</v>
      </c>
      <c r="H16" s="1" t="str">
        <f>CONCATENATE("기본공격의 공격력이 ",Research!$P16,"배 증가합니다.")</f>
        <v>기본공격의 공격력이 2배 증가합니다.</v>
      </c>
      <c r="I16" s="22">
        <v>5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2</v>
      </c>
      <c r="Q16" s="47"/>
    </row>
    <row r="17" spans="1:17">
      <c r="A17" s="1" t="s">
        <v>393</v>
      </c>
      <c r="B17" s="1" t="s">
        <v>23</v>
      </c>
      <c r="C17">
        <v>15</v>
      </c>
      <c r="D17" s="1" t="s">
        <v>39</v>
      </c>
      <c r="E17" s="1" t="str">
        <f>CONCATENATE("x",Research!$P17)</f>
        <v>x2</v>
      </c>
      <c r="F17" s="1" t="s">
        <v>370</v>
      </c>
      <c r="G17" s="1" t="s">
        <v>150</v>
      </c>
      <c r="H17" s="1" t="str">
        <f>CONCATENATE("기본공격의 공격력이 ",Research!$P17,"배 증가합니다.")</f>
        <v>기본공격의 공격력이 2배 증가합니다.</v>
      </c>
      <c r="I17" s="22">
        <v>15</v>
      </c>
      <c r="J17">
        <v>0</v>
      </c>
      <c r="K17">
        <v>300</v>
      </c>
      <c r="L17">
        <v>80</v>
      </c>
      <c r="M17" s="22">
        <v>100</v>
      </c>
      <c r="N17" s="1" t="s">
        <v>23</v>
      </c>
      <c r="O17" s="1" t="s">
        <v>24</v>
      </c>
      <c r="P17">
        <v>2</v>
      </c>
      <c r="Q17" s="48"/>
    </row>
    <row r="18" spans="1:17">
      <c r="A18" s="1" t="s">
        <v>394</v>
      </c>
      <c r="B18" s="1" t="s">
        <v>23</v>
      </c>
      <c r="C18">
        <v>25</v>
      </c>
      <c r="D18" s="1" t="s">
        <v>39</v>
      </c>
      <c r="E18" s="1" t="str">
        <f>CONCATENATE("x",Research!$P18)</f>
        <v>x2</v>
      </c>
      <c r="F18" s="1" t="s">
        <v>369</v>
      </c>
      <c r="G18" s="1" t="s">
        <v>151</v>
      </c>
      <c r="H18" s="1" t="str">
        <f>CONCATENATE("기본공격의 공격력이 ",Research!$P18,"배 증가합니다.")</f>
        <v>기본공격의 공격력이 2배 증가합니다.</v>
      </c>
      <c r="I18" s="22">
        <v>25</v>
      </c>
      <c r="J18">
        <v>0</v>
      </c>
      <c r="K18">
        <v>300</v>
      </c>
      <c r="L18">
        <v>80</v>
      </c>
      <c r="M18" s="22">
        <v>100</v>
      </c>
      <c r="N18" s="1" t="s">
        <v>23</v>
      </c>
      <c r="O18" s="1" t="s">
        <v>24</v>
      </c>
      <c r="P18">
        <v>2</v>
      </c>
      <c r="Q18" s="47"/>
    </row>
    <row r="19" spans="1:17">
      <c r="A19" s="1" t="s">
        <v>395</v>
      </c>
      <c r="B19" s="1" t="s">
        <v>23</v>
      </c>
      <c r="C19">
        <v>40</v>
      </c>
      <c r="D19" s="1" t="s">
        <v>39</v>
      </c>
      <c r="E19" s="1" t="str">
        <f>CONCATENATE("x",Research!$P19)</f>
        <v>x2</v>
      </c>
      <c r="F19" s="1" t="s">
        <v>369</v>
      </c>
      <c r="G19" s="1" t="s">
        <v>152</v>
      </c>
      <c r="H19" s="1" t="str">
        <f>CONCATENATE("기본공격의 공격력이 ",Research!$P19,"배 증가합니다.")</f>
        <v>기본공격의 공격력이 2배 증가합니다.</v>
      </c>
      <c r="I19" s="22">
        <v>40</v>
      </c>
      <c r="J19">
        <v>0</v>
      </c>
      <c r="K19">
        <v>300</v>
      </c>
      <c r="L19">
        <v>80</v>
      </c>
      <c r="M19" s="22">
        <v>100</v>
      </c>
      <c r="N19" s="1" t="s">
        <v>23</v>
      </c>
      <c r="O19" s="1" t="s">
        <v>24</v>
      </c>
      <c r="P19">
        <v>2</v>
      </c>
      <c r="Q19" s="48"/>
    </row>
    <row r="20" spans="1:17">
      <c r="A20" s="1" t="s">
        <v>396</v>
      </c>
      <c r="B20" s="1" t="s">
        <v>23</v>
      </c>
      <c r="C20">
        <v>60</v>
      </c>
      <c r="D20" s="1" t="s">
        <v>39</v>
      </c>
      <c r="E20" s="1" t="str">
        <f>CONCATENATE("x",Research!$P20)</f>
        <v>x5</v>
      </c>
      <c r="F20" s="1" t="s">
        <v>369</v>
      </c>
      <c r="G20" s="1" t="s">
        <v>153</v>
      </c>
      <c r="H20" s="1" t="str">
        <f>CONCATENATE("기본공격의 공격력이 ",Research!$P20,"배 증가합니다.")</f>
        <v>기본공격의 공격력이 5배 증가합니다.</v>
      </c>
      <c r="I20" s="22">
        <v>60</v>
      </c>
      <c r="J20">
        <v>0</v>
      </c>
      <c r="K20">
        <v>300</v>
      </c>
      <c r="L20">
        <v>80</v>
      </c>
      <c r="M20" s="22">
        <v>100</v>
      </c>
      <c r="N20" s="1" t="s">
        <v>23</v>
      </c>
      <c r="O20" s="1" t="s">
        <v>24</v>
      </c>
      <c r="P20">
        <v>5</v>
      </c>
      <c r="Q20" s="47"/>
    </row>
    <row r="21" spans="1:17" s="22" customFormat="1">
      <c r="A21" s="1" t="s">
        <v>397</v>
      </c>
      <c r="B21" s="1" t="s">
        <v>10</v>
      </c>
      <c r="C21" s="22">
        <v>80</v>
      </c>
      <c r="D21" s="1" t="s">
        <v>39</v>
      </c>
      <c r="E21" s="1" t="str">
        <f>CONCATENATE("x",Research!$P21)</f>
        <v>x9</v>
      </c>
      <c r="F21" s="1" t="s">
        <v>369</v>
      </c>
      <c r="G21" s="1" t="s">
        <v>488</v>
      </c>
      <c r="H21" s="1" t="str">
        <f>CONCATENATE("기본공격의 공격력이 ",Research!$P21,"배 증가합니다.")</f>
        <v>기본공격의 공격력이 9배 증가합니다.</v>
      </c>
      <c r="I21" s="22">
        <v>80</v>
      </c>
      <c r="J21" s="22">
        <v>0</v>
      </c>
      <c r="K21" s="22">
        <v>300</v>
      </c>
      <c r="L21" s="22">
        <v>80</v>
      </c>
      <c r="M21" s="22">
        <v>100</v>
      </c>
      <c r="N21" s="1" t="s">
        <v>10</v>
      </c>
      <c r="O21" s="1" t="s">
        <v>24</v>
      </c>
      <c r="P21" s="22">
        <v>9</v>
      </c>
      <c r="Q21" s="67"/>
    </row>
    <row r="22" spans="1:17" s="22" customFormat="1">
      <c r="A22" s="1" t="s">
        <v>398</v>
      </c>
      <c r="B22" s="1" t="s">
        <v>10</v>
      </c>
      <c r="C22" s="22">
        <v>100</v>
      </c>
      <c r="D22" s="1" t="s">
        <v>39</v>
      </c>
      <c r="E22" s="1" t="str">
        <f>CONCATENATE("x",Research!$P22)</f>
        <v>x10</v>
      </c>
      <c r="F22" s="1" t="s">
        <v>369</v>
      </c>
      <c r="G22" s="1" t="s">
        <v>489</v>
      </c>
      <c r="H22" s="1" t="str">
        <f>CONCATENATE("기본공격의 공격력이 ",Research!$P22,"배 증가합니다.")</f>
        <v>기본공격의 공격력이 10배 증가합니다.</v>
      </c>
      <c r="I22" s="22">
        <v>100</v>
      </c>
      <c r="J22" s="22">
        <v>0</v>
      </c>
      <c r="K22" s="22">
        <v>300</v>
      </c>
      <c r="L22" s="22">
        <v>80</v>
      </c>
      <c r="M22" s="22">
        <v>100</v>
      </c>
      <c r="N22" s="1" t="s">
        <v>10</v>
      </c>
      <c r="O22" s="1" t="s">
        <v>24</v>
      </c>
      <c r="P22" s="22">
        <v>10</v>
      </c>
      <c r="Q22" s="67"/>
    </row>
    <row r="23" spans="1:17">
      <c r="A23" s="1" t="s">
        <v>399</v>
      </c>
      <c r="B23" s="1" t="s">
        <v>12</v>
      </c>
      <c r="C23">
        <v>0</v>
      </c>
      <c r="D23" s="1" t="s">
        <v>35</v>
      </c>
      <c r="E23" s="1" t="str">
        <f>CONCATENATE("x",Research!$P23)</f>
        <v>x2</v>
      </c>
      <c r="F23" s="1" t="s">
        <v>369</v>
      </c>
      <c r="G23" s="1" t="s">
        <v>40</v>
      </c>
      <c r="H23" s="1" t="str">
        <f>CONCATENATE("화염구의 공격력이 ",Research!$P23,"배 증가합니다.")</f>
        <v>화염구의 공격력이 2배 증가합니다.</v>
      </c>
      <c r="I23" s="22">
        <v>0</v>
      </c>
      <c r="J23">
        <v>0</v>
      </c>
      <c r="K23">
        <v>300</v>
      </c>
      <c r="L23">
        <v>80</v>
      </c>
      <c r="M23" s="22">
        <v>100</v>
      </c>
      <c r="N23" s="1" t="s">
        <v>11</v>
      </c>
      <c r="O23" s="1" t="s">
        <v>21</v>
      </c>
      <c r="P23">
        <v>2</v>
      </c>
      <c r="Q23" s="48"/>
    </row>
    <row r="24" spans="1:17">
      <c r="A24" s="1" t="s">
        <v>400</v>
      </c>
      <c r="B24" s="1" t="s">
        <v>12</v>
      </c>
      <c r="C24">
        <v>10</v>
      </c>
      <c r="D24" s="1" t="s">
        <v>35</v>
      </c>
      <c r="E24" s="1" t="str">
        <f>CONCATENATE("x",Research!$P24)</f>
        <v>x2</v>
      </c>
      <c r="F24" s="1" t="s">
        <v>369</v>
      </c>
      <c r="G24" s="1" t="s">
        <v>41</v>
      </c>
      <c r="H24" s="1" t="str">
        <f>CONCATENATE("화염구의 공격력이 ",Research!$P24,"배 증가합니다.")</f>
        <v>화염구의 공격력이 2배 증가합니다.</v>
      </c>
      <c r="I24" s="22">
        <v>10</v>
      </c>
      <c r="J24">
        <v>0</v>
      </c>
      <c r="K24">
        <v>300</v>
      </c>
      <c r="L24">
        <v>80</v>
      </c>
      <c r="M24" s="22">
        <v>100</v>
      </c>
      <c r="N24" s="1" t="s">
        <v>11</v>
      </c>
      <c r="O24" s="1" t="s">
        <v>21</v>
      </c>
      <c r="P24">
        <v>2</v>
      </c>
      <c r="Q24" s="47"/>
    </row>
    <row r="25" spans="1:17">
      <c r="A25" s="1" t="s">
        <v>401</v>
      </c>
      <c r="B25" s="1" t="s">
        <v>12</v>
      </c>
      <c r="C25">
        <v>20</v>
      </c>
      <c r="D25" s="1" t="s">
        <v>35</v>
      </c>
      <c r="E25" s="1" t="str">
        <f>CONCATENATE("x",Research!$P25)</f>
        <v>x2</v>
      </c>
      <c r="F25" s="1" t="s">
        <v>369</v>
      </c>
      <c r="G25" s="1" t="s">
        <v>42</v>
      </c>
      <c r="H25" s="1" t="str">
        <f>CONCATENATE("화염구의 공격력이 ",Research!$P25,"배 증가합니다.")</f>
        <v>화염구의 공격력이 2배 증가합니다.</v>
      </c>
      <c r="I25" s="22">
        <v>20</v>
      </c>
      <c r="J25">
        <v>0</v>
      </c>
      <c r="K25">
        <v>300</v>
      </c>
      <c r="L25">
        <v>80</v>
      </c>
      <c r="M25" s="22">
        <v>100</v>
      </c>
      <c r="N25" s="1" t="s">
        <v>11</v>
      </c>
      <c r="O25" s="1" t="s">
        <v>21</v>
      </c>
      <c r="P25">
        <v>2</v>
      </c>
      <c r="Q25" s="48"/>
    </row>
    <row r="26" spans="1:17">
      <c r="A26" s="1" t="s">
        <v>402</v>
      </c>
      <c r="B26" s="1" t="s">
        <v>12</v>
      </c>
      <c r="C26">
        <v>35</v>
      </c>
      <c r="D26" s="1" t="s">
        <v>35</v>
      </c>
      <c r="E26" s="1" t="str">
        <f>CONCATENATE("x",Research!$P26)</f>
        <v>x4</v>
      </c>
      <c r="F26" s="1" t="s">
        <v>369</v>
      </c>
      <c r="G26" s="1" t="s">
        <v>43</v>
      </c>
      <c r="H26" s="1" t="str">
        <f>CONCATENATE("화염구의 공격력이 ",Research!$P26,"배 증가합니다.")</f>
        <v>화염구의 공격력이 4배 증가합니다.</v>
      </c>
      <c r="I26" s="22">
        <v>35</v>
      </c>
      <c r="J26">
        <v>0</v>
      </c>
      <c r="K26">
        <v>300</v>
      </c>
      <c r="L26">
        <v>80</v>
      </c>
      <c r="M26" s="22">
        <v>100</v>
      </c>
      <c r="N26" s="1" t="s">
        <v>11</v>
      </c>
      <c r="O26" s="1" t="s">
        <v>21</v>
      </c>
      <c r="P26">
        <v>4</v>
      </c>
      <c r="Q26" s="47"/>
    </row>
    <row r="27" spans="1:17">
      <c r="A27" s="1" t="s">
        <v>403</v>
      </c>
      <c r="B27" s="1" t="s">
        <v>12</v>
      </c>
      <c r="C27">
        <v>50</v>
      </c>
      <c r="D27" s="1" t="s">
        <v>35</v>
      </c>
      <c r="E27" s="1" t="str">
        <f>CONCATENATE("x",Research!$P27)</f>
        <v>x4</v>
      </c>
      <c r="F27" s="1" t="s">
        <v>369</v>
      </c>
      <c r="G27" s="1" t="s">
        <v>44</v>
      </c>
      <c r="H27" s="1" t="str">
        <f>CONCATENATE("화염구의 공격력이 ",Research!$P27,"배 증가합니다.")</f>
        <v>화염구의 공격력이 4배 증가합니다.</v>
      </c>
      <c r="I27" s="22">
        <v>50</v>
      </c>
      <c r="J27">
        <v>0</v>
      </c>
      <c r="K27">
        <v>300</v>
      </c>
      <c r="L27">
        <v>80</v>
      </c>
      <c r="M27" s="22">
        <v>100</v>
      </c>
      <c r="N27" s="1" t="s">
        <v>11</v>
      </c>
      <c r="O27" s="1" t="s">
        <v>21</v>
      </c>
      <c r="P27">
        <v>4</v>
      </c>
      <c r="Q27" s="48"/>
    </row>
    <row r="28" spans="1:17">
      <c r="A28" s="1" t="s">
        <v>404</v>
      </c>
      <c r="B28" s="1" t="s">
        <v>12</v>
      </c>
      <c r="C28">
        <v>70</v>
      </c>
      <c r="D28" s="1" t="s">
        <v>35</v>
      </c>
      <c r="E28" s="1" t="str">
        <f>CONCATENATE("x",Research!$P28)</f>
        <v>x8</v>
      </c>
      <c r="F28" s="1" t="s">
        <v>369</v>
      </c>
      <c r="G28" s="1" t="s">
        <v>187</v>
      </c>
      <c r="H28" s="1" t="str">
        <f>CONCATENATE("화염구의 공격력이 ",Research!$P28,"배 증가합니다.")</f>
        <v>화염구의 공격력이 8배 증가합니다.</v>
      </c>
      <c r="I28" s="22">
        <v>70</v>
      </c>
      <c r="J28">
        <v>0</v>
      </c>
      <c r="K28">
        <v>300</v>
      </c>
      <c r="L28">
        <v>80</v>
      </c>
      <c r="M28" s="22">
        <v>100</v>
      </c>
      <c r="N28" s="1" t="s">
        <v>11</v>
      </c>
      <c r="O28" s="1" t="s">
        <v>21</v>
      </c>
      <c r="P28">
        <v>8</v>
      </c>
      <c r="Q28" s="47"/>
    </row>
    <row r="29" spans="1:17" s="22" customFormat="1">
      <c r="A29" s="1" t="s">
        <v>405</v>
      </c>
      <c r="B29" s="1" t="s">
        <v>12</v>
      </c>
      <c r="C29" s="22">
        <v>90</v>
      </c>
      <c r="D29" s="1" t="s">
        <v>35</v>
      </c>
      <c r="E29" s="1" t="str">
        <f>CONCATENATE("x",Research!$P29)</f>
        <v>x13</v>
      </c>
      <c r="F29" s="1" t="s">
        <v>369</v>
      </c>
      <c r="G29" s="1" t="s">
        <v>490</v>
      </c>
      <c r="H29" s="1" t="str">
        <f>CONCATENATE("화염구의 공격력이 ",Research!$P29,"배 증가합니다.")</f>
        <v>화염구의 공격력이 13배 증가합니다.</v>
      </c>
      <c r="I29" s="22">
        <v>90</v>
      </c>
      <c r="J29" s="22">
        <v>0</v>
      </c>
      <c r="K29" s="22">
        <v>300</v>
      </c>
      <c r="L29" s="22">
        <v>80</v>
      </c>
      <c r="M29" s="22">
        <v>100</v>
      </c>
      <c r="N29" s="1" t="s">
        <v>11</v>
      </c>
      <c r="O29" s="1" t="s">
        <v>21</v>
      </c>
      <c r="P29" s="22">
        <v>13</v>
      </c>
      <c r="Q29" s="67"/>
    </row>
    <row r="30" spans="1:17">
      <c r="A30" s="1" t="s">
        <v>406</v>
      </c>
      <c r="B30" s="1" t="s">
        <v>193</v>
      </c>
      <c r="C30">
        <v>0</v>
      </c>
      <c r="D30" s="1" t="s">
        <v>195</v>
      </c>
      <c r="E30" s="1" t="str">
        <f>CONCATENATE("x",Research!$P30)</f>
        <v>x2</v>
      </c>
      <c r="F30" s="1" t="s">
        <v>369</v>
      </c>
      <c r="G30" s="1" t="s">
        <v>196</v>
      </c>
      <c r="H30" s="1" t="str">
        <f>CONCATENATE("각얼음의 공격력이 ",Research!$P30,"배 증가합니다.")</f>
        <v>각얼음의 공격력이 2배 증가합니다.</v>
      </c>
      <c r="I30" s="22">
        <v>0</v>
      </c>
      <c r="J30">
        <v>15</v>
      </c>
      <c r="K30">
        <v>300</v>
      </c>
      <c r="L30">
        <v>80</v>
      </c>
      <c r="M30" s="22">
        <v>100</v>
      </c>
      <c r="N30" s="1" t="s">
        <v>200</v>
      </c>
      <c r="O30" s="1" t="s">
        <v>21</v>
      </c>
      <c r="P30">
        <v>2</v>
      </c>
      <c r="Q30" s="48"/>
    </row>
    <row r="31" spans="1:17">
      <c r="A31" s="1" t="s">
        <v>407</v>
      </c>
      <c r="B31" s="1" t="s">
        <v>193</v>
      </c>
      <c r="C31">
        <v>15</v>
      </c>
      <c r="D31" s="1" t="s">
        <v>195</v>
      </c>
      <c r="E31" s="1" t="str">
        <f>CONCATENATE("x",Research!$P31)</f>
        <v>x2</v>
      </c>
      <c r="F31" s="1" t="s">
        <v>369</v>
      </c>
      <c r="G31" s="1" t="s">
        <v>197</v>
      </c>
      <c r="H31" s="1" t="str">
        <f>CONCATENATE("각얼음의 공격력이 ",Research!$P31,"배 증가합니다.")</f>
        <v>각얼음의 공격력이 2배 증가합니다.</v>
      </c>
      <c r="I31" s="22">
        <v>15</v>
      </c>
      <c r="J31">
        <v>15</v>
      </c>
      <c r="K31">
        <v>300</v>
      </c>
      <c r="L31">
        <v>80</v>
      </c>
      <c r="M31" s="22">
        <v>100</v>
      </c>
      <c r="N31" s="1" t="s">
        <v>200</v>
      </c>
      <c r="O31" s="1" t="s">
        <v>21</v>
      </c>
      <c r="P31">
        <v>2</v>
      </c>
      <c r="Q31" s="47"/>
    </row>
    <row r="32" spans="1:17">
      <c r="A32" s="1" t="s">
        <v>408</v>
      </c>
      <c r="B32" s="1" t="s">
        <v>193</v>
      </c>
      <c r="C32">
        <v>30</v>
      </c>
      <c r="D32" s="1" t="s">
        <v>195</v>
      </c>
      <c r="E32" s="1" t="str">
        <f>CONCATENATE("x",Research!$P32)</f>
        <v>x4</v>
      </c>
      <c r="F32" s="1" t="s">
        <v>369</v>
      </c>
      <c r="G32" s="1" t="s">
        <v>198</v>
      </c>
      <c r="H32" s="1" t="str">
        <f>CONCATENATE("각얼음의 공격력이 ",Research!$P32,"배 증가합니다.")</f>
        <v>각얼음의 공격력이 4배 증가합니다.</v>
      </c>
      <c r="I32" s="22">
        <v>30</v>
      </c>
      <c r="J32">
        <v>15</v>
      </c>
      <c r="K32">
        <v>300</v>
      </c>
      <c r="L32">
        <v>80</v>
      </c>
      <c r="M32" s="22">
        <v>100</v>
      </c>
      <c r="N32" s="1" t="s">
        <v>200</v>
      </c>
      <c r="O32" s="1" t="s">
        <v>21</v>
      </c>
      <c r="P32">
        <v>4</v>
      </c>
      <c r="Q32" s="48"/>
    </row>
    <row r="33" spans="1:17">
      <c r="A33" s="1" t="s">
        <v>409</v>
      </c>
      <c r="B33" s="1" t="s">
        <v>193</v>
      </c>
      <c r="C33">
        <v>50</v>
      </c>
      <c r="D33" s="1" t="s">
        <v>195</v>
      </c>
      <c r="E33" s="1" t="str">
        <f>CONCATENATE("x",Research!$P33)</f>
        <v>x6</v>
      </c>
      <c r="F33" s="1" t="s">
        <v>369</v>
      </c>
      <c r="G33" s="1" t="s">
        <v>199</v>
      </c>
      <c r="H33" s="1" t="str">
        <f>CONCATENATE("각얼음의 공격력이 ",Research!$P33,"배 증가합니다.")</f>
        <v>각얼음의 공격력이 6배 증가합니다.</v>
      </c>
      <c r="I33" s="22">
        <v>50</v>
      </c>
      <c r="J33">
        <v>15</v>
      </c>
      <c r="K33">
        <v>300</v>
      </c>
      <c r="L33">
        <v>80</v>
      </c>
      <c r="M33" s="22">
        <v>100</v>
      </c>
      <c r="N33" s="1" t="s">
        <v>200</v>
      </c>
      <c r="O33" s="1" t="s">
        <v>21</v>
      </c>
      <c r="P33">
        <v>6</v>
      </c>
      <c r="Q33" s="47"/>
    </row>
    <row r="34" spans="1:17" s="22" customFormat="1">
      <c r="A34" s="1" t="s">
        <v>410</v>
      </c>
      <c r="B34" s="1" t="s">
        <v>193</v>
      </c>
      <c r="C34" s="22">
        <v>70</v>
      </c>
      <c r="D34" s="1" t="s">
        <v>195</v>
      </c>
      <c r="E34" s="1" t="str">
        <f>CONCATENATE("x",Research!$P34)</f>
        <v>x8</v>
      </c>
      <c r="F34" s="1" t="s">
        <v>369</v>
      </c>
      <c r="G34" s="1" t="s">
        <v>491</v>
      </c>
      <c r="H34" s="1" t="str">
        <f>CONCATENATE("각얼음의 공격력이 ",Research!$P34,"배 증가합니다.")</f>
        <v>각얼음의 공격력이 8배 증가합니다.</v>
      </c>
      <c r="I34" s="22">
        <v>70</v>
      </c>
      <c r="J34" s="22">
        <v>15</v>
      </c>
      <c r="K34" s="22">
        <v>300</v>
      </c>
      <c r="L34" s="22">
        <v>80</v>
      </c>
      <c r="M34" s="22">
        <v>100</v>
      </c>
      <c r="N34" s="1" t="s">
        <v>200</v>
      </c>
      <c r="O34" s="1" t="s">
        <v>21</v>
      </c>
      <c r="P34" s="22">
        <v>8</v>
      </c>
      <c r="Q34" s="47"/>
    </row>
    <row r="35" spans="1:17">
      <c r="A35" s="1" t="s">
        <v>411</v>
      </c>
      <c r="B35" s="1" t="s">
        <v>16</v>
      </c>
      <c r="C35">
        <v>0</v>
      </c>
      <c r="D35" s="1" t="s">
        <v>37</v>
      </c>
      <c r="E35" s="1" t="str">
        <f>CONCATENATE("x",Research!$P35)</f>
        <v>x2</v>
      </c>
      <c r="F35" s="1" t="s">
        <v>369</v>
      </c>
      <c r="G35" s="1" t="s">
        <v>45</v>
      </c>
      <c r="H35" s="1" t="str">
        <f>CONCATENATE("짱돌의 공격력이 ",Research!$P35,"배 증가합니다.")</f>
        <v>짱돌의 공격력이 2배 증가합니다.</v>
      </c>
      <c r="I35" s="22">
        <v>0</v>
      </c>
      <c r="J35">
        <v>35</v>
      </c>
      <c r="K35">
        <v>300</v>
      </c>
      <c r="L35">
        <v>80</v>
      </c>
      <c r="M35" s="22">
        <v>100</v>
      </c>
      <c r="N35" s="1" t="s">
        <v>15</v>
      </c>
      <c r="O35" s="1" t="s">
        <v>21</v>
      </c>
      <c r="P35">
        <v>2</v>
      </c>
      <c r="Q35" s="48"/>
    </row>
    <row r="36" spans="1:17">
      <c r="A36" s="1" t="s">
        <v>412</v>
      </c>
      <c r="B36" s="1" t="s">
        <v>16</v>
      </c>
      <c r="C36">
        <v>20</v>
      </c>
      <c r="D36" s="1" t="s">
        <v>37</v>
      </c>
      <c r="E36" s="1" t="str">
        <f>CONCATENATE("x",Research!$P36)</f>
        <v>x2</v>
      </c>
      <c r="F36" s="1" t="s">
        <v>369</v>
      </c>
      <c r="G36" s="1" t="s">
        <v>46</v>
      </c>
      <c r="H36" s="1" t="str">
        <f>CONCATENATE("짱돌의 공격력이 ",Research!$P36,"배 증가합니다.")</f>
        <v>짱돌의 공격력이 2배 증가합니다.</v>
      </c>
      <c r="I36" s="22">
        <v>20</v>
      </c>
      <c r="J36">
        <v>35</v>
      </c>
      <c r="K36">
        <v>300</v>
      </c>
      <c r="L36">
        <v>80</v>
      </c>
      <c r="M36" s="22">
        <v>100</v>
      </c>
      <c r="N36" s="1" t="s">
        <v>15</v>
      </c>
      <c r="O36" s="1" t="s">
        <v>21</v>
      </c>
      <c r="P36">
        <v>2</v>
      </c>
      <c r="Q36" s="47"/>
    </row>
    <row r="37" spans="1:17">
      <c r="A37" s="1" t="s">
        <v>426</v>
      </c>
      <c r="B37" s="1" t="s">
        <v>16</v>
      </c>
      <c r="C37">
        <v>40</v>
      </c>
      <c r="D37" s="1" t="s">
        <v>37</v>
      </c>
      <c r="E37" s="1" t="str">
        <f>CONCATENATE("x",Research!$P37)</f>
        <v>x6</v>
      </c>
      <c r="F37" s="1" t="s">
        <v>369</v>
      </c>
      <c r="G37" s="1" t="s">
        <v>47</v>
      </c>
      <c r="H37" s="1" t="str">
        <f>CONCATENATE("짱돌의 공격력이 ",Research!$P37,"배 증가합니다.")</f>
        <v>짱돌의 공격력이 6배 증가합니다.</v>
      </c>
      <c r="I37" s="22">
        <v>40</v>
      </c>
      <c r="J37">
        <v>35</v>
      </c>
      <c r="K37">
        <v>300</v>
      </c>
      <c r="L37">
        <v>80</v>
      </c>
      <c r="M37" s="22">
        <v>100</v>
      </c>
      <c r="N37" s="1" t="s">
        <v>15</v>
      </c>
      <c r="O37" s="1" t="s">
        <v>21</v>
      </c>
      <c r="P37">
        <v>6</v>
      </c>
      <c r="Q37" s="48"/>
    </row>
    <row r="38" spans="1:17" s="22" customFormat="1">
      <c r="A38" s="1" t="s">
        <v>427</v>
      </c>
      <c r="B38" s="1" t="s">
        <v>16</v>
      </c>
      <c r="C38" s="22">
        <v>60</v>
      </c>
      <c r="D38" s="1" t="s">
        <v>37</v>
      </c>
      <c r="E38" s="1" t="str">
        <f>CONCATENATE("x",Research!$P38)</f>
        <v>x10</v>
      </c>
      <c r="F38" s="1" t="s">
        <v>369</v>
      </c>
      <c r="G38" s="1" t="s">
        <v>47</v>
      </c>
      <c r="H38" s="1" t="str">
        <f>CONCATENATE("짱돌의 공격력이 ",Research!$P38,"배 증가합니다.")</f>
        <v>짱돌의 공격력이 10배 증가합니다.</v>
      </c>
      <c r="I38" s="22">
        <v>60</v>
      </c>
      <c r="J38" s="22">
        <v>35</v>
      </c>
      <c r="K38" s="22">
        <v>300</v>
      </c>
      <c r="L38" s="22">
        <v>80</v>
      </c>
      <c r="M38" s="22">
        <v>100</v>
      </c>
      <c r="N38" s="1" t="s">
        <v>15</v>
      </c>
      <c r="O38" s="1" t="s">
        <v>21</v>
      </c>
      <c r="P38" s="22">
        <v>10</v>
      </c>
      <c r="Q38" s="48"/>
    </row>
    <row r="39" spans="1:17">
      <c r="A39" s="1" t="s">
        <v>428</v>
      </c>
      <c r="B39" s="1" t="s">
        <v>18</v>
      </c>
      <c r="C39">
        <v>5</v>
      </c>
      <c r="D39" s="1" t="s">
        <v>36</v>
      </c>
      <c r="E39" s="1" t="str">
        <f>CONCATENATE("x",Research!$P39)</f>
        <v>x2</v>
      </c>
      <c r="F39" s="1" t="s">
        <v>369</v>
      </c>
      <c r="G39" s="1" t="s">
        <v>48</v>
      </c>
      <c r="H39" s="1" t="str">
        <f>CONCATENATE("지지직의 공격력이 ",Research!$P39,"배 증가합니다.")</f>
        <v>지지직의 공격력이 2배 증가합니다.</v>
      </c>
      <c r="I39">
        <v>5</v>
      </c>
      <c r="J39">
        <v>60</v>
      </c>
      <c r="K39">
        <v>300</v>
      </c>
      <c r="L39">
        <v>80</v>
      </c>
      <c r="M39" s="22">
        <v>100</v>
      </c>
      <c r="N39" s="1" t="s">
        <v>17</v>
      </c>
      <c r="O39" s="1" t="s">
        <v>21</v>
      </c>
      <c r="P39">
        <v>2</v>
      </c>
      <c r="Q39" s="47"/>
    </row>
    <row r="40" spans="1:17">
      <c r="A40" s="1" t="s">
        <v>492</v>
      </c>
      <c r="B40" s="1" t="s">
        <v>18</v>
      </c>
      <c r="C40">
        <v>25</v>
      </c>
      <c r="D40" s="1" t="s">
        <v>36</v>
      </c>
      <c r="E40" s="1" t="str">
        <f>CONCATENATE("x",Research!$P40)</f>
        <v>x2</v>
      </c>
      <c r="F40" s="1" t="s">
        <v>369</v>
      </c>
      <c r="G40" s="1" t="s">
        <v>49</v>
      </c>
      <c r="H40" s="1" t="str">
        <f>CONCATENATE("지지직의 공격력이 ",Research!$P40,"배 증가합니다.")</f>
        <v>지지직의 공격력이 2배 증가합니다.</v>
      </c>
      <c r="I40">
        <v>25</v>
      </c>
      <c r="J40">
        <v>60</v>
      </c>
      <c r="K40">
        <v>300</v>
      </c>
      <c r="L40">
        <v>80</v>
      </c>
      <c r="M40" s="22">
        <v>100</v>
      </c>
      <c r="N40" s="1" t="s">
        <v>17</v>
      </c>
      <c r="O40" s="1" t="s">
        <v>21</v>
      </c>
      <c r="P40">
        <v>2</v>
      </c>
      <c r="Q40" s="48"/>
    </row>
    <row r="41" spans="1:17">
      <c r="A41" s="1" t="s">
        <v>493</v>
      </c>
      <c r="B41" s="1" t="s">
        <v>188</v>
      </c>
      <c r="C41">
        <v>0</v>
      </c>
      <c r="D41" s="1" t="s">
        <v>189</v>
      </c>
      <c r="E41" s="1" t="str">
        <f>CONCATENATE("x",Research!$P41)</f>
        <v>x2</v>
      </c>
      <c r="F41" s="1" t="s">
        <v>369</v>
      </c>
      <c r="G41" s="1" t="s">
        <v>190</v>
      </c>
      <c r="H41" s="1" t="str">
        <f>CONCATENATE("물폭탄의 공격력이 ",Research!$P41,"배 증가합니다.")</f>
        <v>물폭탄의 공격력이 2배 증가합니다.</v>
      </c>
      <c r="I41">
        <v>0</v>
      </c>
      <c r="J41">
        <v>90</v>
      </c>
      <c r="K41">
        <v>300</v>
      </c>
      <c r="L41">
        <v>80</v>
      </c>
      <c r="M41" s="22">
        <v>100</v>
      </c>
      <c r="N41" s="1" t="s">
        <v>188</v>
      </c>
      <c r="O41" s="1" t="s">
        <v>21</v>
      </c>
      <c r="P41">
        <v>2</v>
      </c>
      <c r="Q41" s="47"/>
    </row>
    <row r="42" spans="1:17">
      <c r="A42" s="1" t="s">
        <v>494</v>
      </c>
      <c r="B42" s="1" t="s">
        <v>0</v>
      </c>
      <c r="C42">
        <v>0</v>
      </c>
      <c r="D42" s="1" t="s">
        <v>38</v>
      </c>
      <c r="E42" s="2" t="str">
        <f>CONCATENATE("x",Research!$P42)</f>
        <v>x2</v>
      </c>
      <c r="F42" s="1" t="s">
        <v>371</v>
      </c>
      <c r="G42" s="1" t="s">
        <v>50</v>
      </c>
      <c r="H42" s="1" t="s">
        <v>158</v>
      </c>
      <c r="I42">
        <v>60</v>
      </c>
      <c r="J42">
        <v>0</v>
      </c>
      <c r="K42">
        <v>300</v>
      </c>
      <c r="L42">
        <v>0</v>
      </c>
      <c r="M42" s="22">
        <v>0</v>
      </c>
      <c r="N42" s="1" t="s">
        <v>65</v>
      </c>
      <c r="O42" s="1" t="s">
        <v>31</v>
      </c>
      <c r="P42">
        <v>2</v>
      </c>
      <c r="Q42" s="48"/>
    </row>
    <row r="43" spans="1:17">
      <c r="A43" s="1" t="s">
        <v>495</v>
      </c>
      <c r="B43" s="1" t="s">
        <v>0</v>
      </c>
      <c r="C43">
        <v>0</v>
      </c>
      <c r="D43" s="1" t="s">
        <v>38</v>
      </c>
      <c r="E43" s="2" t="str">
        <f>CONCATENATE("x",Research!$P43)</f>
        <v>x2</v>
      </c>
      <c r="F43" s="1" t="s">
        <v>371</v>
      </c>
      <c r="G43" s="1" t="s">
        <v>51</v>
      </c>
      <c r="H43" s="1" t="s">
        <v>158</v>
      </c>
      <c r="I43">
        <v>80</v>
      </c>
      <c r="J43">
        <v>0</v>
      </c>
      <c r="K43">
        <v>300</v>
      </c>
      <c r="L43">
        <v>0</v>
      </c>
      <c r="M43" s="22">
        <v>0</v>
      </c>
      <c r="N43" s="1" t="s">
        <v>65</v>
      </c>
      <c r="O43" s="1" t="s">
        <v>31</v>
      </c>
      <c r="P43">
        <v>2</v>
      </c>
      <c r="Q43" s="47"/>
    </row>
    <row r="44" spans="1:17">
      <c r="A44" s="1" t="s">
        <v>496</v>
      </c>
      <c r="B44" s="1" t="s">
        <v>0</v>
      </c>
      <c r="C44">
        <v>0</v>
      </c>
      <c r="D44" s="1" t="s">
        <v>38</v>
      </c>
      <c r="E44" s="2" t="str">
        <f>CONCATENATE("x",Research!$P44)</f>
        <v>x2</v>
      </c>
      <c r="F44" s="1" t="s">
        <v>371</v>
      </c>
      <c r="G44" s="1" t="s">
        <v>52</v>
      </c>
      <c r="H44" s="1" t="s">
        <v>158</v>
      </c>
      <c r="I44">
        <v>100</v>
      </c>
      <c r="J44">
        <v>0</v>
      </c>
      <c r="K44">
        <v>300</v>
      </c>
      <c r="L44">
        <v>0</v>
      </c>
      <c r="M44" s="22">
        <v>0</v>
      </c>
      <c r="N44" s="1" t="s">
        <v>65</v>
      </c>
      <c r="O44" s="1" t="s">
        <v>31</v>
      </c>
      <c r="P44">
        <v>2</v>
      </c>
      <c r="Q44" s="49"/>
    </row>
    <row r="45" spans="1:17">
      <c r="A45" s="1"/>
      <c r="B45" s="1"/>
      <c r="C45" s="2"/>
      <c r="D45" s="9"/>
      <c r="E45" s="9"/>
      <c r="G45" s="1"/>
      <c r="H45" s="7"/>
      <c r="I45" s="2"/>
      <c r="J45" s="8"/>
      <c r="K45" s="5"/>
      <c r="L45" s="7"/>
      <c r="M45" s="7"/>
      <c r="O45" s="7"/>
      <c r="P45" s="20"/>
      <c r="Q45" s="7"/>
    </row>
    <row r="46" spans="1:17">
      <c r="A46" s="1"/>
      <c r="B46" s="1"/>
      <c r="C46" s="2"/>
      <c r="D46" s="9"/>
      <c r="E46" s="9"/>
      <c r="G46" s="1"/>
      <c r="H46" s="9"/>
      <c r="I46" s="2"/>
      <c r="J46" s="8"/>
      <c r="K46" s="5"/>
      <c r="L46" s="7"/>
      <c r="M46" s="7"/>
      <c r="O46" s="7"/>
      <c r="P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2"/>
      <c r="B53" s="2"/>
      <c r="C53" s="2"/>
      <c r="D53" s="2"/>
      <c r="E53" s="2"/>
      <c r="G53" s="2"/>
      <c r="H53" s="2"/>
      <c r="I53" s="5"/>
      <c r="J53" s="5"/>
      <c r="K53" s="5"/>
      <c r="L53" s="2"/>
      <c r="M53" s="2"/>
      <c r="O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  <c r="Q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  <c r="Q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  <c r="L58" s="7"/>
      <c r="M58" s="7"/>
      <c r="N58" s="7"/>
      <c r="O58" s="7"/>
      <c r="P58" s="7"/>
      <c r="Q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  <c r="Q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  <c r="Q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  <c r="Q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  <c r="Q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2"/>
      <c r="B86" s="2"/>
      <c r="C86" s="2"/>
      <c r="D86" s="2"/>
      <c r="E86" s="2"/>
      <c r="G86" s="2"/>
      <c r="H86" s="2"/>
      <c r="I86" s="5"/>
      <c r="J86" s="5"/>
      <c r="K86" s="5"/>
      <c r="L86" s="2"/>
      <c r="M86" s="2"/>
      <c r="O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5"/>
  <sheetViews>
    <sheetView topLeftCell="D1" workbookViewId="0">
      <selection activeCell="O6" sqref="O6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22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22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184</v>
      </c>
      <c r="D1" s="45" t="s">
        <v>365</v>
      </c>
      <c r="E1" s="45" t="s">
        <v>362</v>
      </c>
      <c r="F1" s="45" t="s">
        <v>360</v>
      </c>
      <c r="G1" s="23" t="s">
        <v>181</v>
      </c>
      <c r="H1" s="22" t="s">
        <v>180</v>
      </c>
      <c r="I1" s="22" t="s">
        <v>186</v>
      </c>
      <c r="J1" s="22" t="s">
        <v>185</v>
      </c>
      <c r="L1" s="45" t="s">
        <v>363</v>
      </c>
      <c r="M1" s="45" t="s">
        <v>364</v>
      </c>
      <c r="N1" s="45" t="s">
        <v>361</v>
      </c>
    </row>
    <row r="2" spans="1:15" ht="17.25" thickTop="1">
      <c r="A2" s="1" t="s">
        <v>11</v>
      </c>
      <c r="B2" s="1" t="s">
        <v>141</v>
      </c>
      <c r="C2" s="22">
        <v>5600</v>
      </c>
      <c r="D2" s="32">
        <f t="shared" ref="D2:D12" si="0">1+F2/200</f>
        <v>1</v>
      </c>
      <c r="E2" s="32">
        <v>60</v>
      </c>
      <c r="F2" s="28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27">
        <v>225</v>
      </c>
      <c r="L2">
        <f t="shared" ref="L2:L12" si="1">F2</f>
        <v>0</v>
      </c>
      <c r="M2" s="2">
        <f t="shared" ref="M2:M12" si="2">L3-1</f>
        <v>14</v>
      </c>
      <c r="N2" s="45">
        <f t="shared" ref="N2:N12" si="3">O2</f>
        <v>2</v>
      </c>
      <c r="O2">
        <f>2*SUM(D$2:D2)</f>
        <v>2</v>
      </c>
    </row>
    <row r="3" spans="1:15">
      <c r="A3" s="1" t="s">
        <v>30</v>
      </c>
      <c r="B3" s="1" t="s">
        <v>146</v>
      </c>
      <c r="C3" s="22">
        <v>6400</v>
      </c>
      <c r="D3" s="32">
        <f t="shared" si="0"/>
        <v>1.075</v>
      </c>
      <c r="E3" s="32">
        <v>60</v>
      </c>
      <c r="F3" s="29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22">
        <v>100</v>
      </c>
      <c r="J3" s="2">
        <v>800</v>
      </c>
      <c r="L3" s="22">
        <f t="shared" si="1"/>
        <v>15</v>
      </c>
      <c r="M3" s="2">
        <f t="shared" si="2"/>
        <v>34</v>
      </c>
      <c r="N3" s="45">
        <f t="shared" si="3"/>
        <v>4.1500000000000004</v>
      </c>
      <c r="O3" s="22">
        <f>2*SUM(D$2:D3)</f>
        <v>4.1500000000000004</v>
      </c>
    </row>
    <row r="4" spans="1:15">
      <c r="A4" s="1" t="s">
        <v>15</v>
      </c>
      <c r="B4" s="1" t="s">
        <v>143</v>
      </c>
      <c r="C4" s="22">
        <v>5000</v>
      </c>
      <c r="D4" s="32">
        <f t="shared" si="0"/>
        <v>1.175</v>
      </c>
      <c r="E4" s="32">
        <v>60</v>
      </c>
      <c r="F4" s="30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22">
        <v>50</v>
      </c>
      <c r="J4" s="2">
        <v>1550</v>
      </c>
      <c r="L4" s="22">
        <f t="shared" si="1"/>
        <v>35</v>
      </c>
      <c r="M4" s="2">
        <f t="shared" si="2"/>
        <v>59</v>
      </c>
      <c r="N4" s="45">
        <f t="shared" si="3"/>
        <v>6.5</v>
      </c>
      <c r="O4" s="22">
        <f>2*SUM(D$2:D4)</f>
        <v>6.5</v>
      </c>
    </row>
    <row r="5" spans="1:15">
      <c r="A5" s="1" t="s">
        <v>17</v>
      </c>
      <c r="B5" s="1" t="s">
        <v>157</v>
      </c>
      <c r="C5" s="22">
        <v>4900</v>
      </c>
      <c r="D5" s="32">
        <f t="shared" si="0"/>
        <v>1.3</v>
      </c>
      <c r="E5" s="32">
        <v>60</v>
      </c>
      <c r="F5" s="31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22">
        <v>75</v>
      </c>
      <c r="J5" s="27">
        <v>350</v>
      </c>
      <c r="L5" s="22">
        <f t="shared" si="1"/>
        <v>60</v>
      </c>
      <c r="M5" s="2">
        <f t="shared" si="2"/>
        <v>89</v>
      </c>
      <c r="N5" s="45">
        <f t="shared" si="3"/>
        <v>9.1</v>
      </c>
      <c r="O5" s="22">
        <f>2*SUM(D$2:D5)</f>
        <v>9.1</v>
      </c>
    </row>
    <row r="6" spans="1:15">
      <c r="A6" s="1" t="s">
        <v>13</v>
      </c>
      <c r="B6" s="1" t="s">
        <v>142</v>
      </c>
      <c r="C6" s="22">
        <v>5500</v>
      </c>
      <c r="D6" s="32">
        <f t="shared" si="0"/>
        <v>1.45</v>
      </c>
      <c r="E6" s="32">
        <v>60</v>
      </c>
      <c r="F6" s="32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22">
        <v>150</v>
      </c>
      <c r="J6" s="27">
        <v>50</v>
      </c>
      <c r="L6" s="22">
        <f t="shared" si="1"/>
        <v>90</v>
      </c>
      <c r="M6" s="2">
        <f t="shared" si="2"/>
        <v>129</v>
      </c>
      <c r="N6" s="45">
        <f t="shared" si="3"/>
        <v>12</v>
      </c>
      <c r="O6" s="22">
        <f>2*SUM(D$2:D6)</f>
        <v>12</v>
      </c>
    </row>
    <row r="7" spans="1:15">
      <c r="A7" s="1" t="s">
        <v>28</v>
      </c>
      <c r="B7" s="1" t="s">
        <v>144</v>
      </c>
      <c r="C7" s="22">
        <v>6100</v>
      </c>
      <c r="D7" s="32">
        <f t="shared" si="0"/>
        <v>1.65</v>
      </c>
      <c r="E7" s="32">
        <v>60</v>
      </c>
      <c r="F7" s="21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22">
        <v>30</v>
      </c>
      <c r="J7" s="27">
        <v>850</v>
      </c>
      <c r="L7" s="22">
        <f t="shared" si="1"/>
        <v>130</v>
      </c>
      <c r="M7" s="2">
        <f t="shared" si="2"/>
        <v>179</v>
      </c>
      <c r="N7" s="45">
        <f t="shared" si="3"/>
        <v>15.3</v>
      </c>
      <c r="O7" s="22">
        <f>2*SUM(D$2:D7)</f>
        <v>15.3</v>
      </c>
    </row>
    <row r="8" spans="1:15">
      <c r="A8" s="1" t="s">
        <v>29</v>
      </c>
      <c r="B8" s="1" t="s">
        <v>145</v>
      </c>
      <c r="C8" s="22">
        <v>5000</v>
      </c>
      <c r="D8" s="32">
        <f t="shared" si="0"/>
        <v>1.9</v>
      </c>
      <c r="E8" s="32">
        <v>60</v>
      </c>
      <c r="F8" s="21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22">
        <v>50</v>
      </c>
      <c r="J8" s="2">
        <v>1550</v>
      </c>
      <c r="L8" s="22">
        <f t="shared" si="1"/>
        <v>180</v>
      </c>
      <c r="M8" s="2">
        <f t="shared" si="2"/>
        <v>229</v>
      </c>
      <c r="N8" s="45">
        <f t="shared" si="3"/>
        <v>19.100000000000001</v>
      </c>
      <c r="O8" s="22">
        <f>2*SUM(D$2:D8)</f>
        <v>19.100000000000001</v>
      </c>
    </row>
    <row r="9" spans="1:15">
      <c r="A9" s="1" t="s">
        <v>182</v>
      </c>
      <c r="B9" s="1" t="s">
        <v>183</v>
      </c>
      <c r="C9" s="22">
        <v>6000</v>
      </c>
      <c r="D9" s="32">
        <f t="shared" si="0"/>
        <v>2.15</v>
      </c>
      <c r="E9" s="32">
        <v>60</v>
      </c>
      <c r="F9" s="21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22">
        <v>60</v>
      </c>
      <c r="J9" s="2">
        <v>1300</v>
      </c>
      <c r="L9" s="22">
        <f t="shared" si="1"/>
        <v>230</v>
      </c>
      <c r="M9" s="2">
        <f t="shared" si="2"/>
        <v>279</v>
      </c>
      <c r="N9" s="45">
        <f t="shared" si="3"/>
        <v>23.400000000000002</v>
      </c>
      <c r="O9" s="22">
        <f>2*SUM(D$2:D9)</f>
        <v>23.400000000000002</v>
      </c>
    </row>
    <row r="10" spans="1:15">
      <c r="A10" s="1" t="s">
        <v>27</v>
      </c>
      <c r="B10" s="1" t="s">
        <v>260</v>
      </c>
      <c r="C10" s="22">
        <v>6100</v>
      </c>
      <c r="D10" s="32">
        <f t="shared" si="0"/>
        <v>2.4</v>
      </c>
      <c r="E10" s="32">
        <v>60</v>
      </c>
      <c r="F10" s="21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22">
        <v>30</v>
      </c>
      <c r="J10" s="2">
        <v>2550</v>
      </c>
      <c r="L10" s="22">
        <f t="shared" si="1"/>
        <v>280</v>
      </c>
      <c r="M10" s="2">
        <f t="shared" si="2"/>
        <v>329</v>
      </c>
      <c r="N10" s="45">
        <f t="shared" si="3"/>
        <v>28.200000000000003</v>
      </c>
      <c r="O10" s="22">
        <f>2*SUM(D$2:D10)</f>
        <v>28.200000000000003</v>
      </c>
    </row>
    <row r="11" spans="1:15">
      <c r="A11" s="3"/>
      <c r="B11" s="3"/>
      <c r="C11" s="22"/>
      <c r="D11" s="46">
        <f t="shared" si="0"/>
        <v>2.65</v>
      </c>
      <c r="E11" s="36"/>
      <c r="F11" s="36">
        <v>330</v>
      </c>
      <c r="J11" s="2"/>
      <c r="L11" s="22">
        <f t="shared" si="1"/>
        <v>330</v>
      </c>
      <c r="M11" s="2">
        <f t="shared" si="2"/>
        <v>379</v>
      </c>
      <c r="N11" s="45">
        <f t="shared" si="3"/>
        <v>33.5</v>
      </c>
      <c r="O11" s="22">
        <f>2*SUM(D$2:D11)</f>
        <v>33.5</v>
      </c>
    </row>
    <row r="12" spans="1:15">
      <c r="D12" s="46">
        <f t="shared" si="0"/>
        <v>2.9</v>
      </c>
      <c r="E12" s="36"/>
      <c r="F12">
        <v>380</v>
      </c>
      <c r="G12" s="22"/>
      <c r="H12" s="22"/>
      <c r="I12" s="22"/>
      <c r="J12" s="22"/>
      <c r="L12" s="22">
        <f t="shared" si="1"/>
        <v>380</v>
      </c>
      <c r="M12" s="2">
        <f t="shared" si="2"/>
        <v>399</v>
      </c>
      <c r="N12" s="45">
        <f t="shared" si="3"/>
        <v>39.299999999999997</v>
      </c>
      <c r="O12" s="22">
        <f>2*SUM(D$2:D12)</f>
        <v>39.299999999999997</v>
      </c>
    </row>
    <row r="13" spans="1:15">
      <c r="G13" s="24"/>
      <c r="H13" s="24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G16" s="22"/>
      <c r="H16" s="22"/>
      <c r="I16" s="26"/>
    </row>
    <row r="17" spans="6:9">
      <c r="F17" s="22"/>
      <c r="G17" s="22"/>
      <c r="H17" s="22"/>
      <c r="I17" s="26"/>
    </row>
    <row r="18" spans="6:9">
      <c r="G18" s="22"/>
      <c r="H18" s="22"/>
      <c r="I18" s="26"/>
    </row>
    <row r="19" spans="6:9">
      <c r="G19" s="22"/>
      <c r="H19" s="22"/>
      <c r="I19" s="26"/>
    </row>
    <row r="20" spans="6:9">
      <c r="G20" s="22"/>
      <c r="H20" s="22"/>
      <c r="I20" s="26"/>
    </row>
    <row r="21" spans="6:9">
      <c r="G21" s="22"/>
      <c r="H21" s="22"/>
      <c r="I21" s="26"/>
    </row>
    <row r="22" spans="6:9">
      <c r="G22" s="22"/>
      <c r="H22" s="22"/>
      <c r="I22" s="26"/>
    </row>
    <row r="23" spans="6:9">
      <c r="G23" s="22"/>
      <c r="H23" s="22"/>
      <c r="I23" s="26"/>
    </row>
    <row r="24" spans="6:9">
      <c r="G24" s="22"/>
      <c r="H24" s="22"/>
      <c r="I24" s="26"/>
    </row>
    <row r="25" spans="6:9">
      <c r="G25" s="22"/>
      <c r="H25" s="22"/>
      <c r="I25" s="26"/>
    </row>
    <row r="26" spans="6:9">
      <c r="G26" s="22"/>
      <c r="H26" s="22"/>
    </row>
    <row r="27" spans="6:9">
      <c r="G27" s="22"/>
      <c r="H27" s="22"/>
    </row>
    <row r="28" spans="6:9">
      <c r="G28" s="22"/>
      <c r="H28" s="22"/>
    </row>
    <row r="29" spans="6:9">
      <c r="G29" s="22"/>
      <c r="H29" s="22"/>
    </row>
    <row r="30" spans="6:9">
      <c r="G30" s="22"/>
      <c r="H30" s="22"/>
    </row>
    <row r="31" spans="6:9">
      <c r="G31" s="22"/>
      <c r="H31" s="22"/>
    </row>
    <row r="32" spans="6:9">
      <c r="G32" s="22"/>
      <c r="H32" s="22"/>
    </row>
    <row r="33" spans="7:8">
      <c r="G33" s="22"/>
      <c r="H33" s="22"/>
    </row>
    <row r="34" spans="7:8">
      <c r="G34" s="22"/>
      <c r="H34" s="22"/>
    </row>
    <row r="35" spans="7:8">
      <c r="G35" s="22"/>
      <c r="H35" s="2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C22"/>
  <sheetViews>
    <sheetView zoomScaleNormal="100" workbookViewId="0">
      <selection activeCell="J25" sqref="J25"/>
    </sheetView>
  </sheetViews>
  <sheetFormatPr defaultColWidth="8.625" defaultRowHeight="11.25"/>
  <cols>
    <col min="1" max="16384" width="8.625" style="57"/>
  </cols>
  <sheetData>
    <row r="1" spans="1:29" s="51" customFormat="1" ht="12" thickBot="1">
      <c r="A1" s="51" t="s">
        <v>439</v>
      </c>
      <c r="B1" s="51" t="s">
        <v>440</v>
      </c>
      <c r="C1" s="51" t="s">
        <v>441</v>
      </c>
      <c r="D1" s="51" t="s">
        <v>442</v>
      </c>
      <c r="E1" s="51" t="s">
        <v>443</v>
      </c>
      <c r="F1" s="52" t="s">
        <v>444</v>
      </c>
      <c r="G1" s="53" t="s">
        <v>433</v>
      </c>
      <c r="H1" s="54" t="s">
        <v>434</v>
      </c>
      <c r="I1" s="54" t="s">
        <v>432</v>
      </c>
      <c r="J1" s="55" t="s">
        <v>445</v>
      </c>
      <c r="K1" s="56" t="s">
        <v>446</v>
      </c>
      <c r="L1" s="57"/>
      <c r="M1" s="51" t="s">
        <v>439</v>
      </c>
      <c r="N1" s="52" t="s">
        <v>447</v>
      </c>
      <c r="O1" s="51" t="s">
        <v>448</v>
      </c>
      <c r="P1" s="52" t="s">
        <v>449</v>
      </c>
      <c r="Q1" s="58" t="s">
        <v>450</v>
      </c>
      <c r="R1" s="59" t="s">
        <v>451</v>
      </c>
      <c r="S1" s="60" t="s">
        <v>452</v>
      </c>
      <c r="T1" s="58" t="s">
        <v>453</v>
      </c>
      <c r="U1" s="59" t="s">
        <v>454</v>
      </c>
      <c r="V1" s="60" t="s">
        <v>455</v>
      </c>
      <c r="W1" s="58" t="s">
        <v>456</v>
      </c>
      <c r="X1" s="59" t="s">
        <v>457</v>
      </c>
      <c r="Y1" s="60" t="s">
        <v>458</v>
      </c>
      <c r="Z1" s="58" t="s">
        <v>459</v>
      </c>
      <c r="AA1" s="59" t="s">
        <v>460</v>
      </c>
      <c r="AB1" s="60" t="s">
        <v>461</v>
      </c>
      <c r="AC1" s="60" t="s">
        <v>461</v>
      </c>
    </row>
    <row r="2" spans="1:29">
      <c r="A2" s="57">
        <v>1</v>
      </c>
      <c r="B2" s="57" t="s">
        <v>462</v>
      </c>
      <c r="C2" s="57" t="s">
        <v>420</v>
      </c>
      <c r="D2" s="57" t="s">
        <v>463</v>
      </c>
      <c r="E2" s="57">
        <v>0</v>
      </c>
      <c r="F2" s="57" t="s">
        <v>464</v>
      </c>
      <c r="G2" s="61">
        <v>10</v>
      </c>
      <c r="H2" s="62">
        <v>0</v>
      </c>
      <c r="I2" s="62">
        <v>0</v>
      </c>
      <c r="J2" s="63">
        <v>0</v>
      </c>
      <c r="K2" s="57" t="s">
        <v>465</v>
      </c>
      <c r="M2" s="57">
        <v>1</v>
      </c>
      <c r="N2" s="57" t="s">
        <v>465</v>
      </c>
      <c r="O2" s="57">
        <v>1</v>
      </c>
      <c r="P2" s="57" t="s">
        <v>466</v>
      </c>
      <c r="Q2" s="57" t="s">
        <v>10</v>
      </c>
      <c r="R2" s="57" t="s">
        <v>467</v>
      </c>
      <c r="S2" s="57">
        <v>10</v>
      </c>
      <c r="T2" s="57" t="s">
        <v>10</v>
      </c>
      <c r="U2" s="57" t="s">
        <v>66</v>
      </c>
      <c r="V2" s="57">
        <v>10</v>
      </c>
      <c r="W2" s="57" t="s">
        <v>10</v>
      </c>
      <c r="X2" s="57" t="s">
        <v>67</v>
      </c>
      <c r="Y2" s="57">
        <v>10</v>
      </c>
      <c r="Z2" s="57" t="s">
        <v>10</v>
      </c>
      <c r="AA2" s="57" t="s">
        <v>68</v>
      </c>
      <c r="AB2" s="57">
        <v>10</v>
      </c>
      <c r="AC2" s="57">
        <v>10</v>
      </c>
    </row>
    <row r="3" spans="1:29">
      <c r="A3" s="57">
        <v>2</v>
      </c>
      <c r="B3" s="57" t="s">
        <v>468</v>
      </c>
      <c r="G3" s="61"/>
      <c r="H3" s="62"/>
      <c r="I3" s="62"/>
      <c r="J3" s="63"/>
    </row>
    <row r="4" spans="1:29">
      <c r="A4" s="57">
        <v>3</v>
      </c>
      <c r="B4" s="57" t="s">
        <v>469</v>
      </c>
      <c r="G4" s="61"/>
      <c r="H4" s="62"/>
      <c r="I4" s="62"/>
      <c r="J4" s="63"/>
    </row>
    <row r="5" spans="1:29">
      <c r="A5" s="57">
        <v>4</v>
      </c>
      <c r="B5" s="57" t="s">
        <v>470</v>
      </c>
      <c r="G5" s="61"/>
      <c r="H5" s="62"/>
      <c r="I5" s="62"/>
      <c r="J5" s="63"/>
    </row>
    <row r="6" spans="1:29">
      <c r="A6" s="57">
        <v>5</v>
      </c>
      <c r="B6" s="57" t="s">
        <v>471</v>
      </c>
      <c r="G6" s="61"/>
      <c r="H6" s="62"/>
      <c r="I6" s="62"/>
      <c r="J6" s="63"/>
    </row>
    <row r="7" spans="1:29">
      <c r="A7" s="57">
        <v>6</v>
      </c>
      <c r="B7" s="57" t="s">
        <v>472</v>
      </c>
      <c r="G7" s="61"/>
      <c r="H7" s="62"/>
      <c r="I7" s="62"/>
      <c r="J7" s="63"/>
    </row>
    <row r="8" spans="1:29">
      <c r="A8" s="57">
        <v>7</v>
      </c>
      <c r="B8" s="57" t="s">
        <v>473</v>
      </c>
      <c r="G8" s="61"/>
      <c r="H8" s="62"/>
      <c r="I8" s="62"/>
      <c r="J8" s="63"/>
    </row>
    <row r="9" spans="1:29">
      <c r="A9" s="57">
        <v>8</v>
      </c>
      <c r="B9" s="57" t="s">
        <v>474</v>
      </c>
      <c r="G9" s="61"/>
      <c r="H9" s="62"/>
      <c r="I9" s="62"/>
      <c r="J9" s="63"/>
    </row>
    <row r="10" spans="1:29">
      <c r="A10" s="57">
        <v>9</v>
      </c>
      <c r="B10" s="57" t="s">
        <v>475</v>
      </c>
      <c r="G10" s="61"/>
      <c r="H10" s="62"/>
      <c r="I10" s="62"/>
      <c r="J10" s="63"/>
    </row>
    <row r="11" spans="1:29">
      <c r="A11" s="57">
        <v>10</v>
      </c>
      <c r="B11" s="57" t="s">
        <v>476</v>
      </c>
      <c r="G11" s="61"/>
      <c r="H11" s="62"/>
      <c r="I11" s="62"/>
      <c r="J11" s="63"/>
    </row>
    <row r="12" spans="1:29">
      <c r="A12" s="57">
        <v>11</v>
      </c>
      <c r="B12" s="57" t="s">
        <v>477</v>
      </c>
      <c r="G12" s="61"/>
      <c r="H12" s="62"/>
      <c r="I12" s="62"/>
      <c r="J12" s="63"/>
    </row>
    <row r="13" spans="1:29">
      <c r="A13" s="57">
        <v>12</v>
      </c>
      <c r="B13" s="57" t="s">
        <v>478</v>
      </c>
      <c r="G13" s="61"/>
      <c r="H13" s="62"/>
      <c r="I13" s="62"/>
      <c r="J13" s="63"/>
    </row>
    <row r="14" spans="1:29">
      <c r="A14" s="57">
        <v>13</v>
      </c>
      <c r="B14" s="57" t="s">
        <v>479</v>
      </c>
      <c r="G14" s="61"/>
      <c r="H14" s="62"/>
      <c r="I14" s="62"/>
      <c r="J14" s="63"/>
    </row>
    <row r="15" spans="1:29">
      <c r="A15" s="57">
        <v>14</v>
      </c>
      <c r="B15" s="57" t="s">
        <v>480</v>
      </c>
      <c r="G15" s="61"/>
      <c r="H15" s="62"/>
      <c r="I15" s="62"/>
      <c r="J15" s="63"/>
    </row>
    <row r="16" spans="1:29">
      <c r="A16" s="57">
        <v>15</v>
      </c>
      <c r="B16" s="57" t="s">
        <v>481</v>
      </c>
      <c r="G16" s="61"/>
      <c r="H16" s="62"/>
      <c r="I16" s="62"/>
      <c r="J16" s="63"/>
    </row>
    <row r="17" spans="1:10">
      <c r="A17" s="57">
        <v>16</v>
      </c>
      <c r="B17" s="57" t="s">
        <v>482</v>
      </c>
      <c r="G17" s="61"/>
      <c r="H17" s="62"/>
      <c r="I17" s="62"/>
      <c r="J17" s="63"/>
    </row>
    <row r="18" spans="1:10">
      <c r="A18" s="57">
        <v>17</v>
      </c>
      <c r="B18" s="57" t="s">
        <v>483</v>
      </c>
      <c r="G18" s="61"/>
      <c r="H18" s="62"/>
      <c r="I18" s="62"/>
      <c r="J18" s="63"/>
    </row>
    <row r="19" spans="1:10">
      <c r="A19" s="57">
        <v>18</v>
      </c>
      <c r="B19" s="57" t="s">
        <v>484</v>
      </c>
      <c r="G19" s="61"/>
      <c r="H19" s="62"/>
      <c r="I19" s="62"/>
      <c r="J19" s="63"/>
    </row>
    <row r="20" spans="1:10">
      <c r="A20" s="57">
        <v>19</v>
      </c>
      <c r="B20" s="57" t="s">
        <v>485</v>
      </c>
      <c r="G20" s="61"/>
      <c r="H20" s="62"/>
      <c r="I20" s="62"/>
      <c r="J20" s="63"/>
    </row>
    <row r="21" spans="1:10">
      <c r="A21" s="57">
        <v>20</v>
      </c>
      <c r="B21" s="57" t="s">
        <v>486</v>
      </c>
      <c r="G21" s="61"/>
      <c r="H21" s="62"/>
      <c r="I21" s="62"/>
      <c r="J21" s="63"/>
    </row>
    <row r="22" spans="1:10" ht="12" thickBot="1">
      <c r="A22" s="57">
        <v>21</v>
      </c>
      <c r="B22" s="57" t="s">
        <v>487</v>
      </c>
      <c r="G22" s="64"/>
      <c r="H22" s="65"/>
      <c r="I22" s="65"/>
      <c r="J22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10" sqref="H10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12" t="s">
        <v>80</v>
      </c>
      <c r="B1" s="12" t="s">
        <v>81</v>
      </c>
      <c r="C1" s="13" t="s">
        <v>82</v>
      </c>
      <c r="D1" s="12" t="s">
        <v>77</v>
      </c>
      <c r="E1" s="12" t="s">
        <v>83</v>
      </c>
      <c r="F1" s="12" t="s">
        <v>84</v>
      </c>
      <c r="G1" s="12" t="s">
        <v>85</v>
      </c>
      <c r="H1" s="12" t="s">
        <v>86</v>
      </c>
      <c r="I1" s="12" t="s">
        <v>78</v>
      </c>
      <c r="J1" s="14" t="s">
        <v>79</v>
      </c>
      <c r="K1" s="12" t="s">
        <v>87</v>
      </c>
      <c r="L1" s="12" t="s">
        <v>88</v>
      </c>
      <c r="M1" s="12" t="s">
        <v>89</v>
      </c>
      <c r="N1" s="12" t="s">
        <v>90</v>
      </c>
    </row>
    <row r="2" spans="1:17">
      <c r="A2" s="1" t="s">
        <v>176</v>
      </c>
      <c r="B2" s="12" t="s">
        <v>92</v>
      </c>
      <c r="C2" s="14" t="s">
        <v>93</v>
      </c>
      <c r="D2" s="17">
        <v>5</v>
      </c>
      <c r="E2" s="12" t="s">
        <v>94</v>
      </c>
      <c r="F2" s="1" t="s">
        <v>175</v>
      </c>
      <c r="G2" s="1" t="s">
        <v>177</v>
      </c>
      <c r="H2" s="1" t="s">
        <v>178</v>
      </c>
      <c r="I2" s="18">
        <v>100</v>
      </c>
      <c r="J2" s="18"/>
      <c r="K2" s="12" t="s">
        <v>92</v>
      </c>
      <c r="L2" s="15" t="s">
        <v>179</v>
      </c>
      <c r="M2" s="17">
        <v>6</v>
      </c>
      <c r="N2" s="1" t="s">
        <v>162</v>
      </c>
      <c r="O2" t="s">
        <v>70</v>
      </c>
      <c r="P2" t="s">
        <v>71</v>
      </c>
    </row>
    <row r="3" spans="1:17">
      <c r="A3" s="12" t="s">
        <v>91</v>
      </c>
      <c r="B3" s="12" t="s">
        <v>33</v>
      </c>
      <c r="C3" s="14" t="s">
        <v>93</v>
      </c>
      <c r="D3" s="17">
        <v>5</v>
      </c>
      <c r="E3" s="12" t="s">
        <v>94</v>
      </c>
      <c r="F3" s="12" t="s">
        <v>95</v>
      </c>
      <c r="G3" s="12" t="s">
        <v>96</v>
      </c>
      <c r="H3" s="1" t="s">
        <v>134</v>
      </c>
      <c r="I3" s="18">
        <v>100</v>
      </c>
      <c r="J3" s="18"/>
      <c r="K3" s="12" t="s">
        <v>33</v>
      </c>
      <c r="L3" s="12" t="s">
        <v>66</v>
      </c>
      <c r="M3" s="17">
        <v>6</v>
      </c>
      <c r="N3" s="1" t="s">
        <v>162</v>
      </c>
      <c r="O3" s="22" t="s">
        <v>70</v>
      </c>
      <c r="P3" s="22" t="s">
        <v>71</v>
      </c>
      <c r="Q3" s="22"/>
    </row>
    <row r="4" spans="1:17">
      <c r="A4" s="12" t="s">
        <v>54</v>
      </c>
      <c r="B4" s="12" t="s">
        <v>33</v>
      </c>
      <c r="C4" s="14" t="s">
        <v>93</v>
      </c>
      <c r="D4" s="17">
        <v>5</v>
      </c>
      <c r="E4" s="12" t="s">
        <v>94</v>
      </c>
      <c r="F4" s="12" t="s">
        <v>97</v>
      </c>
      <c r="G4" s="12" t="s">
        <v>98</v>
      </c>
      <c r="H4" s="1" t="s">
        <v>135</v>
      </c>
      <c r="I4" s="18">
        <v>100</v>
      </c>
      <c r="J4" s="18"/>
      <c r="K4" s="12" t="s">
        <v>33</v>
      </c>
      <c r="L4" s="12" t="s">
        <v>67</v>
      </c>
      <c r="M4" s="17">
        <v>3</v>
      </c>
      <c r="N4" s="1" t="s">
        <v>160</v>
      </c>
      <c r="O4" s="22" t="s">
        <v>70</v>
      </c>
      <c r="P4" s="22" t="s">
        <v>71</v>
      </c>
      <c r="Q4" s="22"/>
    </row>
    <row r="5" spans="1:17">
      <c r="A5" s="12" t="s">
        <v>55</v>
      </c>
      <c r="B5" s="12" t="s">
        <v>33</v>
      </c>
      <c r="C5" s="14" t="s">
        <v>93</v>
      </c>
      <c r="D5" s="17">
        <v>5</v>
      </c>
      <c r="E5" s="12" t="s">
        <v>94</v>
      </c>
      <c r="F5" s="12" t="s">
        <v>99</v>
      </c>
      <c r="G5" s="12" t="s">
        <v>100</v>
      </c>
      <c r="H5" s="1" t="s">
        <v>136</v>
      </c>
      <c r="I5" s="18">
        <v>100</v>
      </c>
      <c r="J5" s="18"/>
      <c r="K5" s="12" t="s">
        <v>33</v>
      </c>
      <c r="L5" s="12" t="s">
        <v>68</v>
      </c>
      <c r="M5" s="17">
        <v>30</v>
      </c>
      <c r="N5" s="1" t="s">
        <v>161</v>
      </c>
      <c r="O5" s="22" t="s">
        <v>70</v>
      </c>
      <c r="P5" s="22" t="s">
        <v>71</v>
      </c>
      <c r="Q5" s="22"/>
    </row>
    <row r="6" spans="1:17">
      <c r="A6" s="12" t="s">
        <v>56</v>
      </c>
      <c r="B6" s="12" t="s">
        <v>33</v>
      </c>
      <c r="C6" s="14" t="s">
        <v>93</v>
      </c>
      <c r="D6" s="17"/>
      <c r="E6" s="12" t="s">
        <v>101</v>
      </c>
      <c r="F6" s="12"/>
      <c r="G6" s="12" t="s">
        <v>102</v>
      </c>
      <c r="H6" s="12" t="s">
        <v>103</v>
      </c>
      <c r="I6" s="18"/>
      <c r="J6" s="18">
        <v>10</v>
      </c>
      <c r="K6" s="12" t="s">
        <v>33</v>
      </c>
      <c r="L6" s="12" t="s">
        <v>104</v>
      </c>
      <c r="M6" s="17"/>
      <c r="N6" s="12"/>
      <c r="O6" s="22"/>
      <c r="P6" s="22"/>
      <c r="Q6" s="22"/>
    </row>
    <row r="7" spans="1:17">
      <c r="A7" s="12" t="s">
        <v>57</v>
      </c>
      <c r="B7" s="1" t="s">
        <v>33</v>
      </c>
      <c r="C7" s="14" t="s">
        <v>105</v>
      </c>
      <c r="D7" s="17">
        <v>5</v>
      </c>
      <c r="E7" s="1" t="s">
        <v>173</v>
      </c>
      <c r="F7" s="12" t="s">
        <v>107</v>
      </c>
      <c r="G7" s="1" t="s">
        <v>174</v>
      </c>
      <c r="H7" s="1" t="s">
        <v>165</v>
      </c>
      <c r="I7" s="18">
        <v>100</v>
      </c>
      <c r="J7" s="18"/>
      <c r="K7" s="1" t="s">
        <v>166</v>
      </c>
      <c r="L7" s="15" t="s">
        <v>69</v>
      </c>
      <c r="M7" s="17">
        <v>6</v>
      </c>
      <c r="N7" s="12"/>
      <c r="O7" s="22" t="s">
        <v>70</v>
      </c>
      <c r="P7" s="22" t="s">
        <v>71</v>
      </c>
      <c r="Q7" s="22"/>
    </row>
    <row r="8" spans="1:17">
      <c r="A8" s="1" t="s">
        <v>163</v>
      </c>
      <c r="B8" s="12" t="s">
        <v>12</v>
      </c>
      <c r="C8" s="14" t="s">
        <v>105</v>
      </c>
      <c r="D8" s="17">
        <v>5</v>
      </c>
      <c r="E8" s="12" t="s">
        <v>106</v>
      </c>
      <c r="F8" s="1" t="s">
        <v>175</v>
      </c>
      <c r="G8" s="12" t="s">
        <v>108</v>
      </c>
      <c r="H8" s="1" t="s">
        <v>167</v>
      </c>
      <c r="I8" s="18">
        <v>100</v>
      </c>
      <c r="J8" s="18"/>
      <c r="K8" s="12" t="s">
        <v>11</v>
      </c>
      <c r="L8" s="15" t="s">
        <v>168</v>
      </c>
      <c r="M8" s="17">
        <v>20</v>
      </c>
      <c r="N8" s="12"/>
      <c r="O8" s="22" t="s">
        <v>70</v>
      </c>
      <c r="P8" s="22" t="s">
        <v>71</v>
      </c>
      <c r="Q8" s="22"/>
    </row>
    <row r="9" spans="1:17">
      <c r="A9" s="12" t="s">
        <v>58</v>
      </c>
      <c r="B9" s="15" t="s">
        <v>14</v>
      </c>
      <c r="C9" s="14" t="s">
        <v>105</v>
      </c>
      <c r="D9" s="17">
        <v>5</v>
      </c>
      <c r="E9" s="12" t="s">
        <v>109</v>
      </c>
      <c r="F9" s="1" t="s">
        <v>175</v>
      </c>
      <c r="G9" s="12" t="s">
        <v>108</v>
      </c>
      <c r="H9" s="1" t="s">
        <v>169</v>
      </c>
      <c r="I9" s="19">
        <v>100</v>
      </c>
      <c r="J9" s="18"/>
      <c r="K9" s="12" t="s">
        <v>13</v>
      </c>
      <c r="L9" s="15" t="s">
        <v>168</v>
      </c>
      <c r="M9" s="17">
        <v>20</v>
      </c>
      <c r="N9" s="15"/>
      <c r="O9" s="22" t="s">
        <v>70</v>
      </c>
      <c r="P9" s="22" t="s">
        <v>71</v>
      </c>
      <c r="Q9" s="22"/>
    </row>
    <row r="10" spans="1:17">
      <c r="A10" s="1" t="s">
        <v>59</v>
      </c>
      <c r="B10" s="15" t="s">
        <v>16</v>
      </c>
      <c r="C10" s="14" t="s">
        <v>105</v>
      </c>
      <c r="D10" s="17">
        <v>5</v>
      </c>
      <c r="E10" s="12" t="s">
        <v>110</v>
      </c>
      <c r="F10" s="1" t="s">
        <v>175</v>
      </c>
      <c r="G10" s="12" t="s">
        <v>108</v>
      </c>
      <c r="H10" s="1" t="s">
        <v>170</v>
      </c>
      <c r="I10" s="19">
        <v>100</v>
      </c>
      <c r="J10" s="18"/>
      <c r="K10" s="12" t="s">
        <v>15</v>
      </c>
      <c r="L10" s="15" t="s">
        <v>168</v>
      </c>
      <c r="M10" s="17">
        <v>20</v>
      </c>
      <c r="N10" s="15"/>
      <c r="O10" s="22" t="s">
        <v>70</v>
      </c>
      <c r="P10" s="22" t="s">
        <v>71</v>
      </c>
      <c r="Q10" s="22"/>
    </row>
    <row r="11" spans="1:17">
      <c r="A11" s="12" t="s">
        <v>60</v>
      </c>
      <c r="B11" s="15" t="s">
        <v>18</v>
      </c>
      <c r="C11" s="14" t="s">
        <v>105</v>
      </c>
      <c r="D11" s="17">
        <v>5</v>
      </c>
      <c r="E11" s="12" t="s">
        <v>111</v>
      </c>
      <c r="F11" s="1" t="s">
        <v>175</v>
      </c>
      <c r="G11" s="12" t="s">
        <v>108</v>
      </c>
      <c r="H11" s="1" t="s">
        <v>171</v>
      </c>
      <c r="I11" s="19">
        <v>100</v>
      </c>
      <c r="J11" s="18"/>
      <c r="K11" s="12" t="s">
        <v>17</v>
      </c>
      <c r="L11" s="15" t="s">
        <v>168</v>
      </c>
      <c r="M11" s="17">
        <v>20</v>
      </c>
      <c r="N11" s="15"/>
      <c r="O11" s="22" t="s">
        <v>70</v>
      </c>
      <c r="P11" s="22" t="s">
        <v>71</v>
      </c>
      <c r="Q11" s="22"/>
    </row>
    <row r="12" spans="1:17">
      <c r="A12" s="1" t="s">
        <v>61</v>
      </c>
      <c r="B12" s="15" t="s">
        <v>19</v>
      </c>
      <c r="C12" s="14" t="s">
        <v>105</v>
      </c>
      <c r="D12" s="17">
        <v>5</v>
      </c>
      <c r="E12" s="1" t="s">
        <v>159</v>
      </c>
      <c r="F12" s="1" t="s">
        <v>175</v>
      </c>
      <c r="G12" s="12" t="s">
        <v>108</v>
      </c>
      <c r="H12" s="1" t="s">
        <v>172</v>
      </c>
      <c r="I12" s="19">
        <v>100</v>
      </c>
      <c r="J12" s="18"/>
      <c r="K12" s="12" t="s">
        <v>19</v>
      </c>
      <c r="L12" s="15" t="s">
        <v>168</v>
      </c>
      <c r="M12" s="17">
        <v>20</v>
      </c>
      <c r="N12" s="15"/>
      <c r="O12" s="22" t="s">
        <v>70</v>
      </c>
      <c r="P12" s="22" t="s">
        <v>71</v>
      </c>
      <c r="Q12" s="22"/>
    </row>
    <row r="13" spans="1:17">
      <c r="A13" s="12" t="s">
        <v>62</v>
      </c>
      <c r="B13" s="12" t="s">
        <v>33</v>
      </c>
      <c r="C13" s="14" t="s">
        <v>105</v>
      </c>
      <c r="D13" s="17"/>
      <c r="E13" s="12" t="s">
        <v>112</v>
      </c>
      <c r="F13" s="12"/>
      <c r="G13" s="12" t="s">
        <v>113</v>
      </c>
      <c r="H13" s="12" t="s">
        <v>114</v>
      </c>
      <c r="I13" s="18"/>
      <c r="J13" s="18">
        <v>10</v>
      </c>
      <c r="K13" s="12" t="s">
        <v>115</v>
      </c>
      <c r="L13" s="12" t="s">
        <v>104</v>
      </c>
      <c r="M13" s="20"/>
      <c r="N13" s="15"/>
      <c r="O13" s="22"/>
      <c r="P13" s="22"/>
      <c r="Q13" s="22"/>
    </row>
    <row r="14" spans="1:17">
      <c r="A14" s="1" t="s">
        <v>63</v>
      </c>
      <c r="B14" s="15" t="s">
        <v>65</v>
      </c>
      <c r="C14" s="16" t="s">
        <v>116</v>
      </c>
      <c r="D14" s="17">
        <v>5</v>
      </c>
      <c r="E14" s="12" t="s">
        <v>117</v>
      </c>
      <c r="F14" s="12" t="s">
        <v>118</v>
      </c>
      <c r="G14" s="15" t="s">
        <v>119</v>
      </c>
      <c r="H14" s="15" t="s">
        <v>137</v>
      </c>
      <c r="I14" s="19">
        <v>100</v>
      </c>
      <c r="J14" s="18"/>
      <c r="K14" s="12" t="s">
        <v>65</v>
      </c>
      <c r="L14" s="15" t="s">
        <v>435</v>
      </c>
      <c r="M14" s="17">
        <v>2</v>
      </c>
      <c r="N14" s="12"/>
      <c r="O14" s="22" t="s">
        <v>70</v>
      </c>
      <c r="P14" s="22" t="s">
        <v>72</v>
      </c>
      <c r="Q14" s="22"/>
    </row>
    <row r="15" spans="1:17">
      <c r="A15" s="12" t="s">
        <v>64</v>
      </c>
      <c r="B15" s="15" t="s">
        <v>65</v>
      </c>
      <c r="C15" s="16" t="s">
        <v>116</v>
      </c>
      <c r="D15" s="17">
        <v>5</v>
      </c>
      <c r="E15" s="12" t="s">
        <v>117</v>
      </c>
      <c r="F15" s="12" t="s">
        <v>120</v>
      </c>
      <c r="G15" s="12" t="s">
        <v>121</v>
      </c>
      <c r="H15" s="1" t="s">
        <v>138</v>
      </c>
      <c r="I15" s="19">
        <v>100</v>
      </c>
      <c r="J15" s="18"/>
      <c r="K15" s="12" t="s">
        <v>65</v>
      </c>
      <c r="L15" s="15" t="s">
        <v>436</v>
      </c>
      <c r="M15" s="17">
        <v>2</v>
      </c>
      <c r="N15" s="12"/>
      <c r="O15" s="22" t="s">
        <v>70</v>
      </c>
      <c r="P15" s="22" t="s">
        <v>72</v>
      </c>
      <c r="Q15" s="22"/>
    </row>
    <row r="16" spans="1:17">
      <c r="A16" s="1" t="s">
        <v>129</v>
      </c>
      <c r="B16" s="12" t="s">
        <v>65</v>
      </c>
      <c r="C16" s="16" t="s">
        <v>116</v>
      </c>
      <c r="D16" s="17"/>
      <c r="E16" s="12" t="s">
        <v>122</v>
      </c>
      <c r="F16" s="12"/>
      <c r="G16" s="12" t="s">
        <v>123</v>
      </c>
      <c r="H16" s="12" t="s">
        <v>124</v>
      </c>
      <c r="I16" s="19">
        <v>100</v>
      </c>
      <c r="J16" s="18"/>
      <c r="K16" s="12" t="s">
        <v>65</v>
      </c>
      <c r="L16" s="15" t="s">
        <v>125</v>
      </c>
      <c r="M16" s="17">
        <v>1</v>
      </c>
      <c r="N16" s="15"/>
      <c r="O16" s="22" t="s">
        <v>70</v>
      </c>
      <c r="P16" s="22" t="s">
        <v>74</v>
      </c>
      <c r="Q16" s="22"/>
    </row>
    <row r="17" spans="1:17">
      <c r="A17" s="12" t="s">
        <v>130</v>
      </c>
      <c r="B17" s="12" t="s">
        <v>65</v>
      </c>
      <c r="C17" s="16" t="s">
        <v>116</v>
      </c>
      <c r="D17" s="17"/>
      <c r="E17" s="12" t="s">
        <v>76</v>
      </c>
      <c r="F17" s="12"/>
      <c r="G17" s="12" t="s">
        <v>126</v>
      </c>
      <c r="H17" s="1" t="s">
        <v>139</v>
      </c>
      <c r="I17" s="19">
        <v>100</v>
      </c>
      <c r="J17" s="18"/>
      <c r="K17" s="12" t="s">
        <v>65</v>
      </c>
      <c r="L17" s="15" t="s">
        <v>75</v>
      </c>
      <c r="M17" s="17">
        <v>1000</v>
      </c>
      <c r="N17" s="12"/>
      <c r="O17" s="22" t="s">
        <v>70</v>
      </c>
      <c r="P17" s="22" t="s">
        <v>73</v>
      </c>
      <c r="Q17" s="22"/>
    </row>
    <row r="18" spans="1:17">
      <c r="A18" s="1" t="s">
        <v>164</v>
      </c>
      <c r="B18" s="12" t="s">
        <v>65</v>
      </c>
      <c r="C18" s="14" t="s">
        <v>116</v>
      </c>
      <c r="D18" s="17"/>
      <c r="E18" s="12" t="s">
        <v>117</v>
      </c>
      <c r="F18" s="12"/>
      <c r="G18" s="12" t="s">
        <v>127</v>
      </c>
      <c r="H18" s="1" t="s">
        <v>140</v>
      </c>
      <c r="I18" s="18"/>
      <c r="J18" s="18">
        <v>10</v>
      </c>
      <c r="K18" s="12" t="s">
        <v>65</v>
      </c>
      <c r="L18" s="15" t="s">
        <v>128</v>
      </c>
      <c r="M18" s="17">
        <v>1</v>
      </c>
      <c r="N18" s="12"/>
      <c r="O18" s="22"/>
      <c r="P18" s="22"/>
      <c r="Q18" s="22"/>
    </row>
    <row r="19" spans="1:17">
      <c r="A19" s="1"/>
      <c r="B19" s="1"/>
      <c r="C19" s="10"/>
      <c r="D19" s="2"/>
      <c r="E19" s="1"/>
      <c r="G19" s="1"/>
      <c r="H19" s="1"/>
      <c r="I19" s="5"/>
      <c r="J19" s="5"/>
      <c r="K19" s="9"/>
      <c r="L19" s="1"/>
      <c r="M19" s="7"/>
      <c r="N19" s="2"/>
    </row>
    <row r="20" spans="1:17">
      <c r="A20" s="1"/>
      <c r="B20" s="1"/>
      <c r="C20" s="10"/>
      <c r="D20" s="2"/>
      <c r="E20" s="1"/>
      <c r="G20" s="1"/>
      <c r="H20" s="1"/>
      <c r="I20" s="5"/>
      <c r="J20" s="5"/>
      <c r="K20" s="9"/>
      <c r="L20" s="1"/>
      <c r="M20" s="7"/>
      <c r="N20" s="2"/>
    </row>
    <row r="21" spans="1:17">
      <c r="A21" s="1"/>
      <c r="B21" s="1"/>
      <c r="C21" s="10"/>
      <c r="D21" s="2"/>
      <c r="E21" s="1"/>
      <c r="G21" s="1"/>
      <c r="H21" s="1"/>
      <c r="I21" s="5"/>
      <c r="J21" s="5"/>
      <c r="K21" s="9"/>
      <c r="L21" s="1"/>
      <c r="M21" s="7"/>
      <c r="N21" s="2"/>
    </row>
    <row r="22" spans="1:17">
      <c r="A22" s="1"/>
      <c r="B22" s="1"/>
      <c r="C22" s="10"/>
      <c r="D22" s="2"/>
      <c r="E22" s="1"/>
      <c r="G22" s="1"/>
      <c r="H22" s="1"/>
      <c r="I22" s="5"/>
      <c r="J22" s="5"/>
      <c r="K22" s="9"/>
      <c r="L22" s="1"/>
      <c r="M22" s="7"/>
      <c r="N22" s="2"/>
    </row>
    <row r="23" spans="1:17">
      <c r="A23" s="1"/>
      <c r="B23" s="1"/>
      <c r="C23" s="10"/>
      <c r="D23" s="2"/>
      <c r="E23" s="1"/>
      <c r="G23" s="1"/>
      <c r="H23" s="1"/>
      <c r="I23" s="5"/>
      <c r="J23" s="5"/>
      <c r="K23" s="9"/>
      <c r="L23" s="1"/>
      <c r="M23" s="7"/>
      <c r="N23" s="2"/>
    </row>
    <row r="24" spans="1:17">
      <c r="A24" s="1"/>
      <c r="B24" s="1"/>
      <c r="C24" s="10"/>
      <c r="D24" s="2"/>
      <c r="E24" s="1"/>
      <c r="G24" s="1"/>
      <c r="H24" s="1"/>
      <c r="I24" s="5"/>
      <c r="J24" s="5"/>
      <c r="K24" s="9"/>
      <c r="L24" s="1"/>
      <c r="M24" s="7"/>
      <c r="N24" s="2"/>
    </row>
    <row r="25" spans="1:17">
      <c r="A25" s="1"/>
      <c r="B25" s="1"/>
      <c r="C25" s="10"/>
      <c r="D25" s="2"/>
      <c r="E25" s="1"/>
      <c r="G25" s="1"/>
      <c r="H25" s="1"/>
      <c r="I25" s="5"/>
      <c r="J25" s="5"/>
      <c r="K25" s="9"/>
      <c r="L25" s="1"/>
      <c r="M25" s="7"/>
      <c r="N25" s="2"/>
    </row>
    <row r="26" spans="1:17">
      <c r="A26" s="1"/>
      <c r="B26" s="1"/>
      <c r="C26" s="10"/>
      <c r="D26" s="2"/>
      <c r="E26" s="1"/>
      <c r="G26" s="1"/>
      <c r="H26" s="1"/>
      <c r="I26" s="5"/>
      <c r="J26" s="5"/>
      <c r="K26" s="9"/>
      <c r="L26" s="1"/>
      <c r="M26" s="7"/>
      <c r="N26" s="2"/>
    </row>
    <row r="27" spans="1:17">
      <c r="A27" s="1"/>
      <c r="B27" s="1"/>
      <c r="C27" s="10"/>
      <c r="D27" s="2"/>
      <c r="E27" s="1"/>
      <c r="G27" s="1"/>
      <c r="H27" s="1"/>
      <c r="I27" s="5"/>
      <c r="J27" s="5"/>
      <c r="K27" s="9"/>
      <c r="L27" s="1"/>
      <c r="M27" s="7"/>
      <c r="N27" s="2"/>
    </row>
    <row r="28" spans="1:17">
      <c r="A28" s="1"/>
      <c r="B28" s="1"/>
      <c r="C28" s="10"/>
      <c r="D28" s="2"/>
      <c r="E28" s="1"/>
      <c r="G28" s="1"/>
      <c r="H28" s="1"/>
      <c r="I28" s="5"/>
      <c r="J28" s="5"/>
      <c r="K28" s="9"/>
      <c r="L28" s="1"/>
      <c r="M28" s="7"/>
      <c r="N28" s="2"/>
    </row>
    <row r="29" spans="1:17">
      <c r="A29" s="1"/>
      <c r="B29" s="1"/>
      <c r="C29" s="10"/>
      <c r="D29" s="2"/>
      <c r="E29" s="1"/>
      <c r="G29" s="1"/>
      <c r="H29" s="1"/>
      <c r="I29" s="5"/>
      <c r="J29" s="5"/>
      <c r="K29" s="9"/>
      <c r="L29" s="1"/>
      <c r="M29" s="7"/>
      <c r="N29" s="2"/>
    </row>
    <row r="30" spans="1:17">
      <c r="A30" s="1"/>
      <c r="B30" s="1"/>
      <c r="C30" s="11"/>
      <c r="D30" s="2"/>
      <c r="E30" s="9"/>
      <c r="G30" s="1"/>
      <c r="H30" s="1"/>
      <c r="I30" s="8"/>
      <c r="J30" s="5"/>
      <c r="K30" s="9"/>
      <c r="L30" s="9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Consumable</vt:lpstr>
      <vt:lpstr>Research</vt:lpstr>
      <vt:lpstr>Elemental</vt:lpstr>
      <vt:lpstr>장비아이템</vt:lpstr>
      <vt:lpstr>Talent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2017-05-15T22:38:15Z</dcterms:modified>
</cp:coreProperties>
</file>