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0" documentId="13_ncr:1_{1CC62DEF-BEB9-47CB-A491-D378E3C85D62}"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Z6" i="11" l="1"/>
  <c r="CA6" i="11"/>
  <c r="CB6" i="11"/>
  <c r="CC6" i="11"/>
  <c r="CD6" i="11"/>
  <c r="CE6" i="11"/>
  <c r="CF6" i="11"/>
  <c r="CG6" i="11"/>
  <c r="CH6" i="11"/>
  <c r="CI6" i="11"/>
  <c r="CJ6" i="11"/>
  <c r="CK6" i="11"/>
  <c r="CL6" i="11"/>
  <c r="CM6" i="11"/>
  <c r="CN6" i="11"/>
  <c r="CO6" i="11"/>
  <c r="CP6" i="11"/>
  <c r="CQ6" i="11"/>
  <c r="CR6" i="11"/>
  <c r="CS6" i="11"/>
  <c r="CT6" i="11"/>
  <c r="CU6" i="11"/>
  <c r="CV6" i="11"/>
  <c r="CW6" i="11"/>
  <c r="CX6" i="11"/>
  <c r="CY6" i="11"/>
  <c r="CZ6" i="11"/>
  <c r="DA6" i="11"/>
  <c r="DB6" i="11"/>
  <c r="DC6" i="11"/>
  <c r="DD6" i="11"/>
  <c r="DE6" i="11"/>
  <c r="DF6" i="11"/>
  <c r="DG6" i="11"/>
  <c r="DH6" i="11"/>
  <c r="DI6" i="11"/>
  <c r="DJ6" i="11"/>
  <c r="DK6" i="11"/>
  <c r="DL6" i="11"/>
  <c r="DM6" i="11"/>
  <c r="DN6" i="11"/>
  <c r="DO6" i="11"/>
  <c r="DP6" i="11"/>
  <c r="DQ6" i="11"/>
  <c r="DR6" i="11"/>
  <c r="DS6" i="11"/>
  <c r="DT6" i="11"/>
  <c r="DU6" i="11"/>
  <c r="DV6" i="11"/>
  <c r="DW6" i="11"/>
  <c r="CN4" i="11"/>
  <c r="CU4" i="11"/>
  <c r="DB4" i="11"/>
  <c r="DI4" i="11"/>
  <c r="DP4" i="11"/>
  <c r="DW4" i="11"/>
  <c r="CY5" i="11"/>
  <c r="CZ5" i="11" s="1"/>
  <c r="DA5" i="11" s="1"/>
  <c r="DB5" i="11" s="1"/>
  <c r="DC5" i="11" s="1"/>
  <c r="DD5" i="11" s="1"/>
  <c r="DE5" i="11" s="1"/>
  <c r="DF5" i="11" s="1"/>
  <c r="DG5" i="11" s="1"/>
  <c r="DH5" i="11" s="1"/>
  <c r="DI5" i="11" s="1"/>
  <c r="DJ5" i="11" s="1"/>
  <c r="DK5" i="11" s="1"/>
  <c r="DL5" i="11" s="1"/>
  <c r="DM5" i="11" s="1"/>
  <c r="DN5" i="11" s="1"/>
  <c r="DO5" i="11" s="1"/>
  <c r="DP5" i="11" s="1"/>
  <c r="DQ5" i="11" s="1"/>
  <c r="DR5" i="11" s="1"/>
  <c r="DS5" i="11" s="1"/>
  <c r="DT5" i="11" s="1"/>
  <c r="DU5" i="11" s="1"/>
  <c r="DV5" i="11" s="1"/>
  <c r="DW5" i="11" s="1"/>
  <c r="CK5" i="11"/>
  <c r="CL5" i="11" s="1"/>
  <c r="CM5" i="11" s="1"/>
  <c r="CN5" i="11" s="1"/>
  <c r="CO5" i="11" s="1"/>
  <c r="CP5" i="11" s="1"/>
  <c r="CQ5" i="11" s="1"/>
  <c r="CR5" i="11" s="1"/>
  <c r="CS5" i="11" s="1"/>
  <c r="CT5" i="11" s="1"/>
  <c r="CU5" i="11" s="1"/>
  <c r="CV5" i="11" s="1"/>
  <c r="CW5" i="11" s="1"/>
  <c r="CX5" i="11" s="1"/>
  <c r="BZ4" i="11"/>
  <c r="CG4" i="11"/>
  <c r="BZ5" i="11"/>
  <c r="CA5" i="11" s="1"/>
  <c r="CB5" i="11" s="1"/>
  <c r="CC5" i="11" s="1"/>
  <c r="CD5" i="11" s="1"/>
  <c r="CE5" i="11" s="1"/>
  <c r="CF5" i="11" s="1"/>
  <c r="CG5" i="11" s="1"/>
  <c r="CH5" i="11" s="1"/>
  <c r="CI5" i="11" s="1"/>
  <c r="CJ5" i="11" s="1"/>
  <c r="BW5" i="11"/>
  <c r="BW6" i="11" s="1"/>
  <c r="BX5" i="11"/>
  <c r="BY5" i="11" s="1"/>
  <c r="BY6" i="11" s="1"/>
  <c r="BL6" i="11"/>
  <c r="BM6" i="11"/>
  <c r="BN6" i="11"/>
  <c r="BO6" i="11"/>
  <c r="BP6" i="11"/>
  <c r="BQ6" i="11"/>
  <c r="BR6" i="11"/>
  <c r="BS6" i="11"/>
  <c r="BT6" i="11"/>
  <c r="BU6" i="11"/>
  <c r="BV6" i="11"/>
  <c r="BL4" i="11"/>
  <c r="BS4" i="11"/>
  <c r="BF5" i="11"/>
  <c r="BG5" i="11"/>
  <c r="BH5" i="11" s="1"/>
  <c r="BI5" i="11" s="1"/>
  <c r="BJ5" i="11" s="1"/>
  <c r="BK5" i="11" s="1"/>
  <c r="BL5" i="11" s="1"/>
  <c r="BM5" i="11" s="1"/>
  <c r="BN5" i="11" s="1"/>
  <c r="BO5" i="11" s="1"/>
  <c r="BP5" i="11" s="1"/>
  <c r="BQ5" i="11" s="1"/>
  <c r="BR5" i="11" s="1"/>
  <c r="BS5" i="11" s="1"/>
  <c r="BT5" i="11" s="1"/>
  <c r="BU5" i="11" s="1"/>
  <c r="BV5" i="11" s="1"/>
  <c r="D18" i="11"/>
  <c r="D17" i="11"/>
  <c r="D16" i="11"/>
  <c r="G7" i="11"/>
  <c r="BX6" i="11" l="1"/>
  <c r="D9" i="11"/>
  <c r="G23" i="11" l="1"/>
  <c r="E9" i="11"/>
  <c r="H5" i="11"/>
  <c r="G34" i="11"/>
  <c r="G33" i="11"/>
  <c r="G27" i="11"/>
  <c r="G22" i="11"/>
  <c r="G21" i="11"/>
  <c r="G15" i="11"/>
  <c r="G8" i="11"/>
  <c r="G11" i="11" l="1"/>
  <c r="G9" i="11"/>
  <c r="H6" i="11"/>
  <c r="G28" i="11" l="1"/>
  <c r="G10" i="11"/>
  <c r="G24" i="11"/>
  <c r="G16" i="11"/>
  <c r="I5" i="11"/>
  <c r="J5" i="11" s="1"/>
  <c r="K5" i="11" s="1"/>
  <c r="L5" i="11" s="1"/>
  <c r="M5" i="11" s="1"/>
  <c r="N5" i="11" s="1"/>
  <c r="O5" i="11" s="1"/>
  <c r="H4" i="11"/>
  <c r="G25" i="11" l="1"/>
  <c r="G17" i="11"/>
  <c r="G12" i="11"/>
  <c r="G13" i="11"/>
  <c r="O4" i="11"/>
  <c r="P5" i="11"/>
  <c r="Q5" i="11" s="1"/>
  <c r="R5" i="11" s="1"/>
  <c r="S5" i="11" s="1"/>
  <c r="T5" i="11" s="1"/>
  <c r="U5" i="11" s="1"/>
  <c r="V5" i="11" s="1"/>
  <c r="I6" i="11"/>
  <c r="G18" i="11" l="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E4" i="11"/>
  <c r="Z6" i="11"/>
  <c r="BF6" i="11" l="1"/>
  <c r="AA6" i="11"/>
  <c r="BG6" i="11" l="1"/>
  <c r="AB6" i="11"/>
  <c r="BH6" i="11" l="1"/>
  <c r="AC6" i="11"/>
  <c r="BI6" i="11" l="1"/>
  <c r="AD6" i="11"/>
  <c r="BJ6" i="11" l="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<sst xmlns="http://schemas.openxmlformats.org/spreadsheetml/2006/main" count="58" uniqueCount="55">
  <si>
    <t>Insert new rows ABOVE this one</t>
  </si>
  <si>
    <t>PROGRESS</t>
  </si>
  <si>
    <t>PROJECT TITLE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</si>
  <si>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</si>
  <si>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</si>
  <si>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</si>
  <si>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</si>
  <si>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</si>
  <si>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</si>
  <si>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</si>
  <si>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</si>
  <si>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</si>
  <si>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</si>
  <si>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</si>
  <si>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</si>
  <si>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</si>
  <si>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</si>
  <si>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</si>
  <si>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</si>
  <si>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</si>
  <si>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</si>
  <si>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</si>
  <si>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</si>
  <si>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</si>
  <si>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</si>
  <si>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</si>
  <si>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</si>
  <si>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</si>
  <si>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</si>
  <si>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</si>
  <si>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</si>
  <si>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</si>
  <si>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</si>
  <si>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</si>
  <si>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</si>
  <si>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</si>
  <si>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</si>
  <si>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</si>
  <si>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</si>
  <si>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Research</t>
  </si>
  <si>
    <t>Proof Analysis Report</t>
  </si>
  <si>
    <t>System Diagrams</t>
  </si>
  <si>
    <t>Project Definition</t>
  </si>
  <si>
    <t>Initial Literature Review</t>
  </si>
  <si>
    <t>Data Capture</t>
  </si>
  <si>
    <t>Data Pre Processing</t>
  </si>
  <si>
    <t>Data Visualization</t>
  </si>
  <si>
    <t>Sprint 3 - Expand/Clean up</t>
  </si>
  <si>
    <t>Sprint 1 - Plan</t>
  </si>
  <si>
    <t>Sprint 2 - Design/Develop</t>
  </si>
  <si>
    <t>Problem Detection</t>
  </si>
  <si>
    <t>Performance Classifier</t>
  </si>
  <si>
    <t>Final Report</t>
  </si>
  <si>
    <t>Final Literature Review</t>
  </si>
  <si>
    <t>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</si>
</sst>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165"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8"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8" fillId="0" borderId="3" xfId="9" applyNumberFormat="1">
      <alignment horizontal="center" vertical="center"/>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C36"/>
  <sheetViews>
    <sheetView showGridLines="0" tabSelected="1" showRuler="0" zoomScaleNormal="100" zoomScalePageLayoutView="70" workbookViewId="0">
      <pane ySplit="6" topLeftCell="A7" activePane="bottomLeft" state="frozen"/>
      <selection pane="bottomLeft" activeCell="B29" sqref="B29:G32"/>
    </sheetView>
  </sheetViews>
  <sheetFormatPr defaultRowHeight="30" customHeight="1" x14ac:dyDescent="0.25"/>
  <cols>
    <col min="1" max="1" width="2.7109375" style="55" customWidth="1"/>
    <col min="2" max="2" width="26.85546875" bestFit="1" customWidth="1"/>
    <col min="3" max="3" width="10.7109375" customWidth="1"/>
    <col min="4" max="4" width="10.42578125" style="4" customWidth="1"/>
    <col min="5" max="5" width="10.42578125" customWidth="1"/>
    <col min="6" max="6" width="2.7109375" customWidth="1"/>
    <col min="7" max="7" width="8.42578125" bestFit="1" customWidth="1"/>
    <col min="8" max="130" width="2.7109375" customWidth="1"/>
  </cols>
  <sheetData>
    <row r="1" spans="1:133" ht="30" customHeight="1" x14ac:dyDescent="0.45">
      <c r="A1" s="56" t="s">
        <v>30</v>
      </c>
      <c r="B1" s="59" t="s">
        <v>2</v>
      </c>
      <c r="C1" s="1"/>
      <c r="D1" s="3"/>
      <c r="E1" s="44"/>
      <c r="G1" s="1"/>
      <c r="H1" s="13" t="s">
        <v>10</v>
      </c>
    </row>
    <row r="2" spans="1:133" ht="30" customHeight="1" x14ac:dyDescent="0.3">
      <c r="A2" s="55" t="s">
        <v>25</v>
      </c>
      <c r="B2" s="60" t="s">
        <v>21</v>
      </c>
      <c r="H2" s="58" t="s">
        <v>15</v>
      </c>
    </row>
    <row r="3" spans="1:133" ht="30" customHeight="1" x14ac:dyDescent="0.25">
      <c r="A3" s="55" t="s">
        <v>31</v>
      </c>
      <c r="B3" s="61" t="s">
        <v>22</v>
      </c>
      <c r="C3" s="72"/>
      <c r="D3" s="76">
        <v>44228</v>
      </c>
      <c r="E3" s="76"/>
    </row>
    <row r="4" spans="1:133" ht="30" customHeight="1" x14ac:dyDescent="0.25">
      <c r="A4" s="56" t="s">
        <v>32</v>
      </c>
      <c r="C4" s="72"/>
      <c r="D4" s="6">
        <v>1</v>
      </c>
      <c r="H4" s="73">
        <f>H5</f>
        <v>44228</v>
      </c>
      <c r="I4" s="74"/>
      <c r="J4" s="74"/>
      <c r="K4" s="74"/>
      <c r="L4" s="74"/>
      <c r="M4" s="74"/>
      <c r="N4" s="75"/>
      <c r="O4" s="73">
        <f>O5</f>
        <v>44235</v>
      </c>
      <c r="P4" s="74"/>
      <c r="Q4" s="74"/>
      <c r="R4" s="74"/>
      <c r="S4" s="74"/>
      <c r="T4" s="74"/>
      <c r="U4" s="75"/>
      <c r="V4" s="73">
        <f>V5</f>
        <v>44242</v>
      </c>
      <c r="W4" s="74"/>
      <c r="X4" s="74"/>
      <c r="Y4" s="74"/>
      <c r="Z4" s="74"/>
      <c r="AA4" s="74"/>
      <c r="AB4" s="75"/>
      <c r="AC4" s="73">
        <f>AC5</f>
        <v>44249</v>
      </c>
      <c r="AD4" s="74"/>
      <c r="AE4" s="74"/>
      <c r="AF4" s="74"/>
      <c r="AG4" s="74"/>
      <c r="AH4" s="74"/>
      <c r="AI4" s="75"/>
      <c r="AJ4" s="73">
        <f>AJ5</f>
        <v>44256</v>
      </c>
      <c r="AK4" s="74"/>
      <c r="AL4" s="74"/>
      <c r="AM4" s="74"/>
      <c r="AN4" s="74"/>
      <c r="AO4" s="74"/>
      <c r="AP4" s="75"/>
      <c r="AQ4" s="73">
        <f>AQ5</f>
        <v>44263</v>
      </c>
      <c r="AR4" s="74"/>
      <c r="AS4" s="74"/>
      <c r="AT4" s="74"/>
      <c r="AU4" s="74"/>
      <c r="AV4" s="74"/>
      <c r="AW4" s="75"/>
      <c r="AX4" s="73">
        <f>AX5</f>
        <v>44270</v>
      </c>
      <c r="AY4" s="74"/>
      <c r="AZ4" s="74"/>
      <c r="BA4" s="74"/>
      <c r="BB4" s="74"/>
      <c r="BC4" s="74"/>
      <c r="BD4" s="75"/>
      <c r="BE4" s="73">
        <f>BE5</f>
        <v>44277</v>
      </c>
      <c r="BF4" s="74"/>
      <c r="BG4" s="74"/>
      <c r="BH4" s="74"/>
      <c r="BI4" s="74"/>
      <c r="BJ4" s="74"/>
      <c r="BK4" s="75"/>
      <c r="BL4" s="73">
        <f t="shared" ref="BL4" si="0">BL5</f>
        <v>44284</v>
      </c>
      <c r="BM4" s="74"/>
      <c r="BN4" s="74"/>
      <c r="BO4" s="74"/>
      <c r="BP4" s="74"/>
      <c r="BQ4" s="74"/>
      <c r="BR4" s="75"/>
      <c r="BS4" s="73">
        <f t="shared" ref="BS4" si="1">BS5</f>
        <v>44291</v>
      </c>
      <c r="BT4" s="74"/>
      <c r="BU4" s="74"/>
      <c r="BV4" s="74"/>
      <c r="BW4" s="74"/>
      <c r="BX4" s="74"/>
      <c r="BY4" s="75"/>
      <c r="BZ4" s="73">
        <f t="shared" ref="BZ4" si="2">BZ5</f>
        <v>44298</v>
      </c>
      <c r="CA4" s="74"/>
      <c r="CB4" s="74"/>
      <c r="CC4" s="74"/>
      <c r="CD4" s="74"/>
      <c r="CE4" s="74"/>
      <c r="CF4" s="75"/>
      <c r="CG4" s="73">
        <f t="shared" ref="CG4" si="3">CG5</f>
        <v>44305</v>
      </c>
      <c r="CH4" s="74"/>
      <c r="CI4" s="74"/>
      <c r="CJ4" s="74"/>
      <c r="CK4" s="74"/>
      <c r="CL4" s="74"/>
      <c r="CM4" s="75"/>
      <c r="CN4" s="73">
        <f t="shared" ref="CN4" si="4">CN5</f>
        <v>44312</v>
      </c>
      <c r="CO4" s="74"/>
      <c r="CP4" s="74"/>
      <c r="CQ4" s="74"/>
      <c r="CR4" s="74"/>
      <c r="CS4" s="74"/>
      <c r="CT4" s="75"/>
      <c r="CU4" s="73">
        <f t="shared" ref="CU4" si="5">CU5</f>
        <v>44319</v>
      </c>
      <c r="CV4" s="74"/>
      <c r="CW4" s="74"/>
      <c r="CX4" s="74"/>
      <c r="CY4" s="74"/>
      <c r="CZ4" s="74"/>
      <c r="DA4" s="75"/>
      <c r="DB4" s="73">
        <f t="shared" ref="DB4" si="6">DB5</f>
        <v>44326</v>
      </c>
      <c r="DC4" s="74"/>
      <c r="DD4" s="74"/>
      <c r="DE4" s="74"/>
      <c r="DF4" s="74"/>
      <c r="DG4" s="74"/>
      <c r="DH4" s="75"/>
      <c r="DI4" s="73">
        <f t="shared" ref="DI4" si="7">DI5</f>
        <v>44333</v>
      </c>
      <c r="DJ4" s="74"/>
      <c r="DK4" s="74"/>
      <c r="DL4" s="74"/>
      <c r="DM4" s="74"/>
      <c r="DN4" s="74"/>
      <c r="DO4" s="75"/>
      <c r="DP4" s="73">
        <f t="shared" ref="DP4" si="8">DP5</f>
        <v>44340</v>
      </c>
      <c r="DQ4" s="74"/>
      <c r="DR4" s="74"/>
      <c r="DS4" s="74"/>
      <c r="DT4" s="74"/>
      <c r="DU4" s="74"/>
      <c r="DV4" s="75"/>
      <c r="DW4" s="73">
        <f t="shared" ref="DW4" si="9">DW5</f>
        <v>44347</v>
      </c>
      <c r="DX4" s="74"/>
      <c r="DY4" s="74"/>
      <c r="DZ4" s="74"/>
      <c r="EA4" s="74"/>
      <c r="EB4" s="74"/>
      <c r="EC4" s="75"/>
    </row>
    <row r="5" spans="1:133" ht="15" customHeight="1" x14ac:dyDescent="0.25">
      <c r="A5" s="56" t="s">
        <v>33</v>
      </c>
      <c r="B5" s="77"/>
      <c r="C5" s="77"/>
      <c r="D5" s="77"/>
      <c r="E5" s="77"/>
      <c r="F5" s="77"/>
      <c r="H5" s="10">
        <f>Project_Start-WEEKDAY(Project_Start,1)+2+7*(Display_Week-1)</f>
        <v>44228</v>
      </c>
      <c r="I5" s="9">
        <f>H5+1</f>
        <v>44229</v>
      </c>
      <c r="J5" s="9">
        <f t="shared" ref="J5:AW5" si="10">I5+1</f>
        <v>44230</v>
      </c>
      <c r="K5" s="9">
        <f t="shared" si="10"/>
        <v>44231</v>
      </c>
      <c r="L5" s="9">
        <f t="shared" si="10"/>
        <v>44232</v>
      </c>
      <c r="M5" s="9">
        <f t="shared" si="10"/>
        <v>44233</v>
      </c>
      <c r="N5" s="11">
        <f t="shared" si="10"/>
        <v>44234</v>
      </c>
      <c r="O5" s="10">
        <f>N5+1</f>
        <v>44235</v>
      </c>
      <c r="P5" s="9">
        <f>O5+1</f>
        <v>44236</v>
      </c>
      <c r="Q5" s="9">
        <f t="shared" si="10"/>
        <v>44237</v>
      </c>
      <c r="R5" s="9">
        <f t="shared" si="10"/>
        <v>44238</v>
      </c>
      <c r="S5" s="9">
        <f t="shared" si="10"/>
        <v>44239</v>
      </c>
      <c r="T5" s="9">
        <f t="shared" si="10"/>
        <v>44240</v>
      </c>
      <c r="U5" s="11">
        <f t="shared" si="10"/>
        <v>44241</v>
      </c>
      <c r="V5" s="10">
        <f>U5+1</f>
        <v>44242</v>
      </c>
      <c r="W5" s="9">
        <f>V5+1</f>
        <v>44243</v>
      </c>
      <c r="X5" s="9">
        <f t="shared" si="10"/>
        <v>44244</v>
      </c>
      <c r="Y5" s="9">
        <f t="shared" si="10"/>
        <v>44245</v>
      </c>
      <c r="Z5" s="9">
        <f t="shared" si="10"/>
        <v>44246</v>
      </c>
      <c r="AA5" s="9">
        <f t="shared" si="10"/>
        <v>44247</v>
      </c>
      <c r="AB5" s="11">
        <f t="shared" si="10"/>
        <v>44248</v>
      </c>
      <c r="AC5" s="10">
        <f>AB5+1</f>
        <v>44249</v>
      </c>
      <c r="AD5" s="9">
        <f>AC5+1</f>
        <v>44250</v>
      </c>
      <c r="AE5" s="9">
        <f t="shared" si="10"/>
        <v>44251</v>
      </c>
      <c r="AF5" s="9">
        <f t="shared" si="10"/>
        <v>44252</v>
      </c>
      <c r="AG5" s="9">
        <f t="shared" si="10"/>
        <v>44253</v>
      </c>
      <c r="AH5" s="9">
        <f t="shared" si="10"/>
        <v>44254</v>
      </c>
      <c r="AI5" s="11">
        <f t="shared" si="10"/>
        <v>44255</v>
      </c>
      <c r="AJ5" s="10">
        <f>AI5+1</f>
        <v>44256</v>
      </c>
      <c r="AK5" s="9">
        <f>AJ5+1</f>
        <v>44257</v>
      </c>
      <c r="AL5" s="9">
        <f t="shared" si="10"/>
        <v>44258</v>
      </c>
      <c r="AM5" s="9">
        <f t="shared" si="10"/>
        <v>44259</v>
      </c>
      <c r="AN5" s="9">
        <f t="shared" si="10"/>
        <v>44260</v>
      </c>
      <c r="AO5" s="9">
        <f t="shared" si="10"/>
        <v>44261</v>
      </c>
      <c r="AP5" s="11">
        <f t="shared" si="10"/>
        <v>44262</v>
      </c>
      <c r="AQ5" s="10">
        <f>AP5+1</f>
        <v>44263</v>
      </c>
      <c r="AR5" s="9">
        <f>AQ5+1</f>
        <v>44264</v>
      </c>
      <c r="AS5" s="9">
        <f t="shared" si="10"/>
        <v>44265</v>
      </c>
      <c r="AT5" s="9">
        <f t="shared" si="10"/>
        <v>44266</v>
      </c>
      <c r="AU5" s="9">
        <f t="shared" si="10"/>
        <v>44267</v>
      </c>
      <c r="AV5" s="9">
        <f t="shared" si="10"/>
        <v>44268</v>
      </c>
      <c r="AW5" s="11">
        <f t="shared" si="10"/>
        <v>44269</v>
      </c>
      <c r="AX5" s="10">
        <f>AW5+1</f>
        <v>44270</v>
      </c>
      <c r="AY5" s="9">
        <f>AX5+1</f>
        <v>44271</v>
      </c>
      <c r="AZ5" s="9">
        <f t="shared" ref="AZ5:BD5" si="11">AY5+1</f>
        <v>44272</v>
      </c>
      <c r="BA5" s="9">
        <f t="shared" si="11"/>
        <v>44273</v>
      </c>
      <c r="BB5" s="9">
        <f t="shared" si="11"/>
        <v>44274</v>
      </c>
      <c r="BC5" s="9">
        <f t="shared" si="11"/>
        <v>44275</v>
      </c>
      <c r="BD5" s="11">
        <f t="shared" si="11"/>
        <v>44276</v>
      </c>
      <c r="BE5" s="10">
        <f>BD5+1</f>
        <v>44277</v>
      </c>
      <c r="BF5" s="10">
        <f t="shared" ref="BF5:DQ5" si="12">BE5+1</f>
        <v>44278</v>
      </c>
      <c r="BG5" s="10">
        <f t="shared" si="12"/>
        <v>44279</v>
      </c>
      <c r="BH5" s="10">
        <f t="shared" si="12"/>
        <v>44280</v>
      </c>
      <c r="BI5" s="10">
        <f t="shared" si="12"/>
        <v>44281</v>
      </c>
      <c r="BJ5" s="10">
        <f t="shared" si="12"/>
        <v>44282</v>
      </c>
      <c r="BK5" s="10">
        <f t="shared" si="12"/>
        <v>44283</v>
      </c>
      <c r="BL5" s="10">
        <f t="shared" si="12"/>
        <v>44284</v>
      </c>
      <c r="BM5" s="10">
        <f t="shared" si="12"/>
        <v>44285</v>
      </c>
      <c r="BN5" s="10">
        <f t="shared" si="12"/>
        <v>44286</v>
      </c>
      <c r="BO5" s="10">
        <f t="shared" si="12"/>
        <v>44287</v>
      </c>
      <c r="BP5" s="10">
        <f t="shared" si="12"/>
        <v>44288</v>
      </c>
      <c r="BQ5" s="10">
        <f t="shared" si="12"/>
        <v>44289</v>
      </c>
      <c r="BR5" s="10">
        <f t="shared" si="12"/>
        <v>44290</v>
      </c>
      <c r="BS5" s="10">
        <f t="shared" si="12"/>
        <v>44291</v>
      </c>
      <c r="BT5" s="10">
        <f t="shared" si="12"/>
        <v>44292</v>
      </c>
      <c r="BU5" s="10">
        <f t="shared" si="12"/>
        <v>44293</v>
      </c>
      <c r="BV5" s="10">
        <f t="shared" si="12"/>
        <v>44294</v>
      </c>
      <c r="BW5" s="10">
        <f t="shared" si="12"/>
        <v>44295</v>
      </c>
      <c r="BX5" s="10">
        <f t="shared" si="12"/>
        <v>44296</v>
      </c>
      <c r="BY5" s="10">
        <f t="shared" si="12"/>
        <v>44297</v>
      </c>
      <c r="BZ5" s="10">
        <f t="shared" si="12"/>
        <v>44298</v>
      </c>
      <c r="CA5" s="10">
        <f t="shared" si="12"/>
        <v>44299</v>
      </c>
      <c r="CB5" s="10">
        <f t="shared" si="12"/>
        <v>44300</v>
      </c>
      <c r="CC5" s="10">
        <f t="shared" si="12"/>
        <v>44301</v>
      </c>
      <c r="CD5" s="10">
        <f t="shared" si="12"/>
        <v>44302</v>
      </c>
      <c r="CE5" s="10">
        <f t="shared" si="12"/>
        <v>44303</v>
      </c>
      <c r="CF5" s="10">
        <f t="shared" si="12"/>
        <v>44304</v>
      </c>
      <c r="CG5" s="10">
        <f t="shared" si="12"/>
        <v>44305</v>
      </c>
      <c r="CH5" s="10">
        <f t="shared" si="12"/>
        <v>44306</v>
      </c>
      <c r="CI5" s="10">
        <f t="shared" si="12"/>
        <v>44307</v>
      </c>
      <c r="CJ5" s="10">
        <f t="shared" si="12"/>
        <v>44308</v>
      </c>
      <c r="CK5" s="10">
        <f t="shared" si="12"/>
        <v>44309</v>
      </c>
      <c r="CL5" s="10">
        <f t="shared" si="12"/>
        <v>44310</v>
      </c>
      <c r="CM5" s="10">
        <f t="shared" si="12"/>
        <v>44311</v>
      </c>
      <c r="CN5" s="10">
        <f t="shared" si="12"/>
        <v>44312</v>
      </c>
      <c r="CO5" s="10">
        <f t="shared" si="12"/>
        <v>44313</v>
      </c>
      <c r="CP5" s="10">
        <f t="shared" si="12"/>
        <v>44314</v>
      </c>
      <c r="CQ5" s="10">
        <f t="shared" si="12"/>
        <v>44315</v>
      </c>
      <c r="CR5" s="10">
        <f t="shared" si="12"/>
        <v>44316</v>
      </c>
      <c r="CS5" s="10">
        <f t="shared" si="12"/>
        <v>44317</v>
      </c>
      <c r="CT5" s="10">
        <f t="shared" si="12"/>
        <v>44318</v>
      </c>
      <c r="CU5" s="10">
        <f t="shared" si="12"/>
        <v>44319</v>
      </c>
      <c r="CV5" s="10">
        <f t="shared" si="12"/>
        <v>44320</v>
      </c>
      <c r="CW5" s="10">
        <f t="shared" si="12"/>
        <v>44321</v>
      </c>
      <c r="CX5" s="10">
        <f t="shared" si="12"/>
        <v>44322</v>
      </c>
      <c r="CY5" s="10">
        <f t="shared" si="12"/>
        <v>44323</v>
      </c>
      <c r="CZ5" s="10">
        <f t="shared" si="12"/>
        <v>44324</v>
      </c>
      <c r="DA5" s="10">
        <f t="shared" si="12"/>
        <v>44325</v>
      </c>
      <c r="DB5" s="10">
        <f t="shared" si="12"/>
        <v>44326</v>
      </c>
      <c r="DC5" s="10">
        <f t="shared" si="12"/>
        <v>44327</v>
      </c>
      <c r="DD5" s="10">
        <f t="shared" si="12"/>
        <v>44328</v>
      </c>
      <c r="DE5" s="10">
        <f t="shared" si="12"/>
        <v>44329</v>
      </c>
      <c r="DF5" s="10">
        <f t="shared" si="12"/>
        <v>44330</v>
      </c>
      <c r="DG5" s="10">
        <f t="shared" si="12"/>
        <v>44331</v>
      </c>
      <c r="DH5" s="10">
        <f t="shared" si="12"/>
        <v>44332</v>
      </c>
      <c r="DI5" s="10">
        <f t="shared" si="12"/>
        <v>44333</v>
      </c>
      <c r="DJ5" s="10">
        <f t="shared" si="12"/>
        <v>44334</v>
      </c>
      <c r="DK5" s="10">
        <f t="shared" si="12"/>
        <v>44335</v>
      </c>
      <c r="DL5" s="10">
        <f t="shared" si="12"/>
        <v>44336</v>
      </c>
      <c r="DM5" s="10">
        <f t="shared" si="12"/>
        <v>44337</v>
      </c>
      <c r="DN5" s="10">
        <f t="shared" si="12"/>
        <v>44338</v>
      </c>
      <c r="DO5" s="10">
        <f t="shared" si="12"/>
        <v>44339</v>
      </c>
      <c r="DP5" s="10">
        <f t="shared" si="12"/>
        <v>44340</v>
      </c>
      <c r="DQ5" s="10">
        <f t="shared" si="12"/>
        <v>44341</v>
      </c>
      <c r="DR5" s="10">
        <f t="shared" ref="DR5:DY5" si="13">DQ5+1</f>
        <v>44342</v>
      </c>
      <c r="DS5" s="10">
        <f t="shared" si="13"/>
        <v>44343</v>
      </c>
      <c r="DT5" s="10">
        <f t="shared" si="13"/>
        <v>44344</v>
      </c>
      <c r="DU5" s="10">
        <f t="shared" si="13"/>
        <v>44345</v>
      </c>
      <c r="DV5" s="10">
        <f t="shared" si="13"/>
        <v>44346</v>
      </c>
      <c r="DW5" s="10">
        <f t="shared" si="13"/>
        <v>44347</v>
      </c>
      <c r="DX5" s="10"/>
      <c r="DY5" s="10"/>
    </row>
    <row r="6" spans="1:133" ht="30" customHeight="1" thickBot="1" x14ac:dyDescent="0.3">
      <c r="A6" s="56" t="s">
        <v>34</v>
      </c>
      <c r="B6" s="7" t="s">
        <v>7</v>
      </c>
      <c r="C6" s="8" t="s">
        <v>1</v>
      </c>
      <c r="D6" s="8" t="s">
        <v>4</v>
      </c>
      <c r="E6" s="8" t="s">
        <v>5</v>
      </c>
      <c r="F6" s="8"/>
      <c r="G6" s="8" t="s">
        <v>6</v>
      </c>
      <c r="H6" s="12" t="str">
        <f t="shared" ref="H6" si="14">LEFT(TEXT(H5,"ddd"),1)</f>
        <v>M</v>
      </c>
      <c r="I6" s="12" t="str">
        <f t="shared" ref="I6:AQ6" si="15">LEFT(TEXT(I5,"ddd"),1)</f>
        <v>T</v>
      </c>
      <c r="J6" s="12" t="str">
        <f t="shared" si="15"/>
        <v>W</v>
      </c>
      <c r="K6" s="12" t="str">
        <f t="shared" si="15"/>
        <v>T</v>
      </c>
      <c r="L6" s="12" t="str">
        <f t="shared" si="15"/>
        <v>F</v>
      </c>
      <c r="M6" s="12" t="str">
        <f t="shared" si="15"/>
        <v>S</v>
      </c>
      <c r="N6" s="12" t="str">
        <f t="shared" si="15"/>
        <v>S</v>
      </c>
      <c r="O6" s="12" t="str">
        <f t="shared" si="15"/>
        <v>M</v>
      </c>
      <c r="P6" s="12" t="str">
        <f t="shared" si="15"/>
        <v>T</v>
      </c>
      <c r="Q6" s="12" t="str">
        <f t="shared" si="15"/>
        <v>W</v>
      </c>
      <c r="R6" s="12" t="str">
        <f t="shared" si="15"/>
        <v>T</v>
      </c>
      <c r="S6" s="12" t="str">
        <f t="shared" si="15"/>
        <v>F</v>
      </c>
      <c r="T6" s="12" t="str">
        <f t="shared" si="15"/>
        <v>S</v>
      </c>
      <c r="U6" s="12" t="str">
        <f t="shared" si="15"/>
        <v>S</v>
      </c>
      <c r="V6" s="12" t="str">
        <f t="shared" si="15"/>
        <v>M</v>
      </c>
      <c r="W6" s="12" t="str">
        <f t="shared" si="15"/>
        <v>T</v>
      </c>
      <c r="X6" s="12" t="str">
        <f t="shared" si="15"/>
        <v>W</v>
      </c>
      <c r="Y6" s="12" t="str">
        <f t="shared" si="15"/>
        <v>T</v>
      </c>
      <c r="Z6" s="12" t="str">
        <f t="shared" si="15"/>
        <v>F</v>
      </c>
      <c r="AA6" s="12" t="str">
        <f t="shared" si="15"/>
        <v>S</v>
      </c>
      <c r="AB6" s="12" t="str">
        <f t="shared" si="15"/>
        <v>S</v>
      </c>
      <c r="AC6" s="12" t="str">
        <f t="shared" si="15"/>
        <v>M</v>
      </c>
      <c r="AD6" s="12" t="str">
        <f t="shared" si="15"/>
        <v>T</v>
      </c>
      <c r="AE6" s="12" t="str">
        <f t="shared" si="15"/>
        <v>W</v>
      </c>
      <c r="AF6" s="12" t="str">
        <f t="shared" si="15"/>
        <v>T</v>
      </c>
      <c r="AG6" s="12" t="str">
        <f t="shared" si="15"/>
        <v>F</v>
      </c>
      <c r="AH6" s="12" t="str">
        <f t="shared" si="15"/>
        <v>S</v>
      </c>
      <c r="AI6" s="12" t="str">
        <f t="shared" si="15"/>
        <v>S</v>
      </c>
      <c r="AJ6" s="12" t="str">
        <f t="shared" si="15"/>
        <v>M</v>
      </c>
      <c r="AK6" s="12" t="str">
        <f t="shared" si="15"/>
        <v>T</v>
      </c>
      <c r="AL6" s="12" t="str">
        <f t="shared" si="15"/>
        <v>W</v>
      </c>
      <c r="AM6" s="12" t="str">
        <f t="shared" si="15"/>
        <v>T</v>
      </c>
      <c r="AN6" s="12" t="str">
        <f t="shared" si="15"/>
        <v>F</v>
      </c>
      <c r="AO6" s="12" t="str">
        <f t="shared" si="15"/>
        <v>S</v>
      </c>
      <c r="AP6" s="12" t="str">
        <f t="shared" si="15"/>
        <v>S</v>
      </c>
      <c r="AQ6" s="12" t="str">
        <f t="shared" si="15"/>
        <v>M</v>
      </c>
      <c r="AR6" s="12" t="str">
        <f t="shared" ref="AR6:DC6" si="16">LEFT(TEXT(AR5,"ddd"),1)</f>
        <v>T</v>
      </c>
      <c r="AS6" s="12" t="str">
        <f t="shared" si="16"/>
        <v>W</v>
      </c>
      <c r="AT6" s="12" t="str">
        <f t="shared" si="16"/>
        <v>T</v>
      </c>
      <c r="AU6" s="12" t="str">
        <f t="shared" si="16"/>
        <v>F</v>
      </c>
      <c r="AV6" s="12" t="str">
        <f t="shared" si="16"/>
        <v>S</v>
      </c>
      <c r="AW6" s="12" t="str">
        <f t="shared" si="16"/>
        <v>S</v>
      </c>
      <c r="AX6" s="12" t="str">
        <f t="shared" si="16"/>
        <v>M</v>
      </c>
      <c r="AY6" s="12" t="str">
        <f t="shared" si="16"/>
        <v>T</v>
      </c>
      <c r="AZ6" s="12" t="str">
        <f t="shared" si="16"/>
        <v>W</v>
      </c>
      <c r="BA6" s="12" t="str">
        <f t="shared" si="16"/>
        <v>T</v>
      </c>
      <c r="BB6" s="12" t="str">
        <f t="shared" si="16"/>
        <v>F</v>
      </c>
      <c r="BC6" s="12" t="str">
        <f t="shared" si="16"/>
        <v>S</v>
      </c>
      <c r="BD6" s="12" t="str">
        <f t="shared" si="16"/>
        <v>S</v>
      </c>
      <c r="BE6" s="12" t="str">
        <f t="shared" si="16"/>
        <v>M</v>
      </c>
      <c r="BF6" s="12" t="str">
        <f t="shared" si="16"/>
        <v>T</v>
      </c>
      <c r="BG6" s="12" t="str">
        <f t="shared" si="16"/>
        <v>W</v>
      </c>
      <c r="BH6" s="12" t="str">
        <f t="shared" si="16"/>
        <v>T</v>
      </c>
      <c r="BI6" s="12" t="str">
        <f t="shared" si="16"/>
        <v>F</v>
      </c>
      <c r="BJ6" s="12" t="str">
        <f t="shared" si="16"/>
        <v>S</v>
      </c>
      <c r="BK6" s="12" t="str">
        <f t="shared" si="16"/>
        <v>S</v>
      </c>
      <c r="BL6" s="12" t="str">
        <f t="shared" si="16"/>
        <v>M</v>
      </c>
      <c r="BM6" s="12" t="str">
        <f t="shared" si="16"/>
        <v>T</v>
      </c>
      <c r="BN6" s="12" t="str">
        <f t="shared" si="16"/>
        <v>W</v>
      </c>
      <c r="BO6" s="12" t="str">
        <f t="shared" si="16"/>
        <v>T</v>
      </c>
      <c r="BP6" s="12" t="str">
        <f t="shared" si="16"/>
        <v>F</v>
      </c>
      <c r="BQ6" s="12" t="str">
        <f t="shared" si="16"/>
        <v>S</v>
      </c>
      <c r="BR6" s="12" t="str">
        <f t="shared" si="16"/>
        <v>S</v>
      </c>
      <c r="BS6" s="12" t="str">
        <f t="shared" si="16"/>
        <v>M</v>
      </c>
      <c r="BT6" s="12" t="str">
        <f t="shared" si="16"/>
        <v>T</v>
      </c>
      <c r="BU6" s="12" t="str">
        <f t="shared" si="16"/>
        <v>W</v>
      </c>
      <c r="BV6" s="12" t="str">
        <f t="shared" si="16"/>
        <v>T</v>
      </c>
      <c r="BW6" s="12" t="str">
        <f t="shared" si="16"/>
        <v>F</v>
      </c>
      <c r="BX6" s="12" t="str">
        <f t="shared" si="16"/>
        <v>S</v>
      </c>
      <c r="BY6" s="12" t="str">
        <f t="shared" si="16"/>
        <v>S</v>
      </c>
      <c r="BZ6" s="12" t="str">
        <f t="shared" si="16"/>
        <v>M</v>
      </c>
      <c r="CA6" s="12" t="str">
        <f t="shared" si="16"/>
        <v>T</v>
      </c>
      <c r="CB6" s="12" t="str">
        <f t="shared" si="16"/>
        <v>W</v>
      </c>
      <c r="CC6" s="12" t="str">
        <f t="shared" si="16"/>
        <v>T</v>
      </c>
      <c r="CD6" s="12" t="str">
        <f t="shared" si="16"/>
        <v>F</v>
      </c>
      <c r="CE6" s="12" t="str">
        <f t="shared" si="16"/>
        <v>S</v>
      </c>
      <c r="CF6" s="12" t="str">
        <f t="shared" si="16"/>
        <v>S</v>
      </c>
      <c r="CG6" s="12" t="str">
        <f t="shared" si="16"/>
        <v>M</v>
      </c>
      <c r="CH6" s="12" t="str">
        <f t="shared" si="16"/>
        <v>T</v>
      </c>
      <c r="CI6" s="12" t="str">
        <f t="shared" si="16"/>
        <v>W</v>
      </c>
      <c r="CJ6" s="12" t="str">
        <f t="shared" si="16"/>
        <v>T</v>
      </c>
      <c r="CK6" s="12" t="str">
        <f t="shared" si="16"/>
        <v>F</v>
      </c>
      <c r="CL6" s="12" t="str">
        <f t="shared" si="16"/>
        <v>S</v>
      </c>
      <c r="CM6" s="12" t="str">
        <f t="shared" si="16"/>
        <v>S</v>
      </c>
      <c r="CN6" s="12" t="str">
        <f t="shared" si="16"/>
        <v>M</v>
      </c>
      <c r="CO6" s="12" t="str">
        <f t="shared" si="16"/>
        <v>T</v>
      </c>
      <c r="CP6" s="12" t="str">
        <f t="shared" si="16"/>
        <v>W</v>
      </c>
      <c r="CQ6" s="12" t="str">
        <f t="shared" si="16"/>
        <v>T</v>
      </c>
      <c r="CR6" s="12" t="str">
        <f t="shared" si="16"/>
        <v>F</v>
      </c>
      <c r="CS6" s="12" t="str">
        <f t="shared" si="16"/>
        <v>S</v>
      </c>
      <c r="CT6" s="12" t="str">
        <f t="shared" si="16"/>
        <v>S</v>
      </c>
      <c r="CU6" s="12" t="str">
        <f t="shared" si="16"/>
        <v>M</v>
      </c>
      <c r="CV6" s="12" t="str">
        <f t="shared" si="16"/>
        <v>T</v>
      </c>
      <c r="CW6" s="12" t="str">
        <f t="shared" si="16"/>
        <v>W</v>
      </c>
      <c r="CX6" s="12" t="str">
        <f t="shared" si="16"/>
        <v>T</v>
      </c>
      <c r="CY6" s="12" t="str">
        <f t="shared" si="16"/>
        <v>F</v>
      </c>
      <c r="CZ6" s="12" t="str">
        <f t="shared" si="16"/>
        <v>S</v>
      </c>
      <c r="DA6" s="12" t="str">
        <f t="shared" si="16"/>
        <v>S</v>
      </c>
      <c r="DB6" s="12" t="str">
        <f t="shared" si="16"/>
        <v>M</v>
      </c>
      <c r="DC6" s="12" t="str">
        <f t="shared" si="16"/>
        <v>T</v>
      </c>
      <c r="DD6" s="12" t="str">
        <f t="shared" ref="DD6:DW6" si="17">LEFT(TEXT(DD5,"ddd"),1)</f>
        <v>W</v>
      </c>
      <c r="DE6" s="12" t="str">
        <f t="shared" si="17"/>
        <v>T</v>
      </c>
      <c r="DF6" s="12" t="str">
        <f t="shared" si="17"/>
        <v>F</v>
      </c>
      <c r="DG6" s="12" t="str">
        <f t="shared" si="17"/>
        <v>S</v>
      </c>
      <c r="DH6" s="12" t="str">
        <f t="shared" si="17"/>
        <v>S</v>
      </c>
      <c r="DI6" s="12" t="str">
        <f t="shared" si="17"/>
        <v>M</v>
      </c>
      <c r="DJ6" s="12" t="str">
        <f t="shared" si="17"/>
        <v>T</v>
      </c>
      <c r="DK6" s="12" t="str">
        <f t="shared" si="17"/>
        <v>W</v>
      </c>
      <c r="DL6" s="12" t="str">
        <f t="shared" si="17"/>
        <v>T</v>
      </c>
      <c r="DM6" s="12" t="str">
        <f t="shared" si="17"/>
        <v>F</v>
      </c>
      <c r="DN6" s="12" t="str">
        <f t="shared" si="17"/>
        <v>S</v>
      </c>
      <c r="DO6" s="12" t="str">
        <f t="shared" si="17"/>
        <v>S</v>
      </c>
      <c r="DP6" s="12" t="str">
        <f t="shared" si="17"/>
        <v>M</v>
      </c>
      <c r="DQ6" s="12" t="str">
        <f t="shared" si="17"/>
        <v>T</v>
      </c>
      <c r="DR6" s="12" t="str">
        <f t="shared" si="17"/>
        <v>W</v>
      </c>
      <c r="DS6" s="12" t="str">
        <f t="shared" si="17"/>
        <v>T</v>
      </c>
      <c r="DT6" s="12" t="str">
        <f t="shared" si="17"/>
        <v>F</v>
      </c>
      <c r="DU6" s="12" t="str">
        <f t="shared" si="17"/>
        <v>S</v>
      </c>
      <c r="DV6" s="12" t="str">
        <f t="shared" si="17"/>
        <v>S</v>
      </c>
      <c r="DW6" s="12" t="str">
        <f t="shared" si="17"/>
        <v>M</v>
      </c>
    </row>
    <row r="7" spans="1:133" ht="30" hidden="1" customHeight="1" thickBot="1" x14ac:dyDescent="0.3">
      <c r="A7" s="55" t="s">
        <v>29</v>
      </c>
      <c r="D7"/>
      <c r="G7" t="str">
        <f>IF(OR(ISBLANK(task_start),ISBLANK(task_end)),"",task_end-task_start+1)</f>
        <v/>
      </c>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133" s="2" customFormat="1" ht="30" customHeight="1" thickBot="1" x14ac:dyDescent="0.3">
      <c r="A8" s="56" t="s">
        <v>35</v>
      </c>
      <c r="B8" s="16" t="s">
        <v>48</v>
      </c>
      <c r="C8" s="17"/>
      <c r="D8" s="18"/>
      <c r="E8" s="19"/>
      <c r="F8" s="15"/>
      <c r="G8" s="15" t="str">
        <f t="shared" ref="G8:G34" si="18">IF(OR(ISBLANK(task_start),ISBLANK(task_end)),"",task_end-task_start+1)</f>
        <v/>
      </c>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row>
    <row r="9" spans="1:133" s="2" customFormat="1" ht="30" customHeight="1" thickBot="1" x14ac:dyDescent="0.3">
      <c r="A9" s="56" t="s">
        <v>36</v>
      </c>
      <c r="B9" s="67" t="s">
        <v>39</v>
      </c>
      <c r="C9" s="20">
        <v>0.9</v>
      </c>
      <c r="D9" s="62">
        <f>Project_Start</f>
        <v>44228</v>
      </c>
      <c r="E9" s="62">
        <f>D9+20</f>
        <v>44248</v>
      </c>
      <c r="F9" s="15"/>
      <c r="G9" s="15">
        <f t="shared" si="18"/>
        <v>21</v>
      </c>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row>
    <row r="10" spans="1:133" s="2" customFormat="1" ht="30" customHeight="1" thickBot="1" x14ac:dyDescent="0.3">
      <c r="A10" s="56" t="s">
        <v>37</v>
      </c>
      <c r="B10" s="67" t="s">
        <v>40</v>
      </c>
      <c r="C10" s="20">
        <v>1</v>
      </c>
      <c r="D10" s="62">
        <v>44237</v>
      </c>
      <c r="E10" s="62">
        <v>44253</v>
      </c>
      <c r="F10" s="15"/>
      <c r="G10" s="15">
        <f t="shared" si="18"/>
        <v>17</v>
      </c>
      <c r="H10" s="41"/>
      <c r="I10" s="41"/>
      <c r="J10" s="41"/>
      <c r="K10" s="41"/>
      <c r="L10" s="41"/>
      <c r="M10" s="41"/>
      <c r="N10" s="41"/>
      <c r="O10" s="41"/>
      <c r="P10" s="41"/>
      <c r="Q10" s="41"/>
      <c r="R10" s="41"/>
      <c r="S10" s="41"/>
      <c r="T10" s="42"/>
      <c r="U10" s="42"/>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row>
    <row r="11" spans="1:133" s="2" customFormat="1" ht="30" customHeight="1" thickBot="1" x14ac:dyDescent="0.3">
      <c r="A11" s="56"/>
      <c r="B11" s="67" t="s">
        <v>43</v>
      </c>
      <c r="C11" s="20">
        <v>0</v>
      </c>
      <c r="D11" s="62">
        <v>44237</v>
      </c>
      <c r="E11" s="62">
        <v>44253</v>
      </c>
      <c r="F11" s="15"/>
      <c r="G11" s="15">
        <f>IF(OR(ISBLANK(task_start),ISBLANK(task_end)),"",task_end-task_start+1)</f>
        <v>17</v>
      </c>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row>
    <row r="12" spans="1:133" s="2" customFormat="1" ht="30" customHeight="1" thickBot="1" x14ac:dyDescent="0.3">
      <c r="A12" s="55"/>
      <c r="B12" s="67" t="s">
        <v>41</v>
      </c>
      <c r="C12" s="20">
        <v>0.9</v>
      </c>
      <c r="D12" s="62">
        <v>44237</v>
      </c>
      <c r="E12" s="62">
        <v>44256</v>
      </c>
      <c r="F12" s="15"/>
      <c r="G12" s="15">
        <f t="shared" si="18"/>
        <v>20</v>
      </c>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row>
    <row r="13" spans="1:133" s="2" customFormat="1" ht="30" customHeight="1" thickBot="1" x14ac:dyDescent="0.3">
      <c r="A13" s="55"/>
      <c r="B13" s="67" t="s">
        <v>42</v>
      </c>
      <c r="C13" s="20">
        <v>0.95</v>
      </c>
      <c r="D13" s="62">
        <v>44237</v>
      </c>
      <c r="E13" s="62">
        <v>44256</v>
      </c>
      <c r="F13" s="15"/>
      <c r="G13" s="15">
        <f t="shared" si="18"/>
        <v>20</v>
      </c>
      <c r="H13" s="41"/>
      <c r="I13" s="41"/>
      <c r="J13" s="41"/>
      <c r="K13" s="41"/>
      <c r="L13" s="41"/>
      <c r="M13" s="41"/>
      <c r="N13" s="41"/>
      <c r="O13" s="41"/>
      <c r="P13" s="41"/>
      <c r="Q13" s="41"/>
      <c r="R13" s="41"/>
      <c r="S13" s="41"/>
      <c r="T13" s="41"/>
      <c r="U13" s="41"/>
      <c r="V13" s="41"/>
      <c r="W13" s="41"/>
      <c r="X13" s="42"/>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row>
    <row r="14" spans="1:133" s="2" customFormat="1" ht="30" customHeight="1" thickBot="1" x14ac:dyDescent="0.3">
      <c r="A14" s="55"/>
    </row>
    <row r="15" spans="1:133" s="2" customFormat="1" ht="30" customHeight="1" thickBot="1" x14ac:dyDescent="0.3">
      <c r="A15" s="56" t="s">
        <v>38</v>
      </c>
      <c r="B15" s="21" t="s">
        <v>49</v>
      </c>
      <c r="C15" s="22"/>
      <c r="D15" s="23"/>
      <c r="E15" s="24"/>
      <c r="F15" s="15"/>
      <c r="G15" s="15" t="str">
        <f t="shared" si="18"/>
        <v/>
      </c>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row>
    <row r="16" spans="1:133" s="2" customFormat="1" ht="30" customHeight="1" thickBot="1" x14ac:dyDescent="0.3">
      <c r="A16" s="56"/>
      <c r="B16" s="68" t="s">
        <v>44</v>
      </c>
      <c r="C16" s="25">
        <v>0.1</v>
      </c>
      <c r="D16" s="63">
        <f>E13</f>
        <v>44256</v>
      </c>
      <c r="E16" s="63">
        <v>44293</v>
      </c>
      <c r="F16" s="15"/>
      <c r="G16" s="15">
        <f t="shared" si="18"/>
        <v>38</v>
      </c>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row>
    <row r="17" spans="1:127" s="2" customFormat="1" ht="30" customHeight="1" thickBot="1" x14ac:dyDescent="0.3">
      <c r="A17" s="55"/>
      <c r="B17" s="68" t="s">
        <v>45</v>
      </c>
      <c r="C17" s="25">
        <v>0.05</v>
      </c>
      <c r="D17" s="63">
        <f>D16+7</f>
        <v>44263</v>
      </c>
      <c r="E17" s="63">
        <v>44293</v>
      </c>
      <c r="F17" s="15"/>
      <c r="G17" s="15">
        <f t="shared" si="18"/>
        <v>31</v>
      </c>
      <c r="H17" s="41"/>
      <c r="I17" s="41"/>
      <c r="J17" s="41"/>
      <c r="K17" s="41"/>
      <c r="L17" s="41"/>
      <c r="M17" s="41"/>
      <c r="N17" s="41"/>
      <c r="O17" s="41"/>
      <c r="P17" s="41"/>
      <c r="Q17" s="41"/>
      <c r="R17" s="41"/>
      <c r="S17" s="41"/>
      <c r="T17" s="42"/>
      <c r="U17" s="42"/>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row>
    <row r="18" spans="1:127" s="2" customFormat="1" ht="30" customHeight="1" thickBot="1" x14ac:dyDescent="0.3">
      <c r="A18" s="55"/>
      <c r="B18" s="68" t="s">
        <v>46</v>
      </c>
      <c r="C18" s="25">
        <v>0</v>
      </c>
      <c r="D18" s="63">
        <f>D17+7</f>
        <v>44270</v>
      </c>
      <c r="E18" s="63">
        <v>44293</v>
      </c>
      <c r="F18" s="15"/>
      <c r="G18" s="15">
        <f t="shared" si="18"/>
        <v>24</v>
      </c>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row>
    <row r="19" spans="1:127" s="2" customFormat="1" ht="30" customHeight="1" thickBot="1" x14ac:dyDescent="0.3">
      <c r="A19" s="55"/>
      <c r="B19" s="68"/>
      <c r="C19" s="25"/>
      <c r="D19" s="63"/>
      <c r="E19" s="63"/>
      <c r="F19" s="15"/>
      <c r="G19" s="15"/>
      <c r="H19" s="41"/>
      <c r="I19" s="41"/>
      <c r="J19" s="41"/>
      <c r="K19" s="41"/>
      <c r="L19" s="41"/>
      <c r="M19" s="41"/>
      <c r="N19" s="41"/>
      <c r="O19" s="41"/>
      <c r="P19" s="41"/>
      <c r="Q19" s="41"/>
      <c r="R19" s="41"/>
      <c r="S19" s="41"/>
      <c r="T19" s="41"/>
      <c r="U19" s="41"/>
      <c r="V19" s="41"/>
      <c r="W19" s="41"/>
      <c r="X19" s="42"/>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1"/>
      <c r="DV19" s="41"/>
      <c r="DW19" s="41"/>
    </row>
    <row r="20" spans="1:127" s="2" customFormat="1" ht="30" customHeight="1" thickBot="1" x14ac:dyDescent="0.3">
      <c r="A20" s="55"/>
      <c r="B20" s="68"/>
      <c r="C20" s="25"/>
      <c r="D20" s="63"/>
      <c r="E20" s="63"/>
      <c r="F20" s="15"/>
      <c r="G20" s="15"/>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c r="DW20" s="41"/>
    </row>
    <row r="21" spans="1:127" s="2" customFormat="1" ht="30" customHeight="1" thickBot="1" x14ac:dyDescent="0.3">
      <c r="A21" s="55" t="s">
        <v>26</v>
      </c>
      <c r="B21" s="26" t="s">
        <v>47</v>
      </c>
      <c r="C21" s="27"/>
      <c r="D21" s="28"/>
      <c r="E21" s="29"/>
      <c r="F21" s="15"/>
      <c r="G21" s="15" t="str">
        <f t="shared" si="18"/>
        <v/>
      </c>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c r="DW21" s="41"/>
    </row>
    <row r="22" spans="1:127" s="2" customFormat="1" ht="30" customHeight="1" thickBot="1" x14ac:dyDescent="0.3">
      <c r="A22" s="55"/>
      <c r="B22" s="69" t="s">
        <v>50</v>
      </c>
      <c r="C22" s="30">
        <v>0</v>
      </c>
      <c r="D22" s="63">
        <v>44293</v>
      </c>
      <c r="E22" s="64">
        <v>44311</v>
      </c>
      <c r="F22" s="15"/>
      <c r="G22" s="15">
        <f t="shared" si="18"/>
        <v>19</v>
      </c>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row>
    <row r="23" spans="1:127" s="2" customFormat="1" ht="30" customHeight="1" thickBot="1" x14ac:dyDescent="0.3">
      <c r="A23" s="55"/>
      <c r="B23" s="69" t="s">
        <v>51</v>
      </c>
      <c r="C23" s="30">
        <v>0</v>
      </c>
      <c r="D23" s="63">
        <v>44293</v>
      </c>
      <c r="E23" s="64">
        <v>44311</v>
      </c>
      <c r="F23" s="15"/>
      <c r="G23" s="15">
        <f t="shared" si="18"/>
        <v>19</v>
      </c>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row>
    <row r="24" spans="1:127" s="2" customFormat="1" ht="30" customHeight="1" thickBot="1" x14ac:dyDescent="0.3">
      <c r="A24" s="55"/>
      <c r="B24" s="69" t="s">
        <v>52</v>
      </c>
      <c r="C24" s="30">
        <v>0</v>
      </c>
      <c r="D24" s="63">
        <v>44296</v>
      </c>
      <c r="E24" s="64">
        <v>44323</v>
      </c>
      <c r="F24" s="15"/>
      <c r="G24" s="15">
        <f t="shared" si="18"/>
        <v>28</v>
      </c>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row>
    <row r="25" spans="1:127" s="2" customFormat="1" ht="30" customHeight="1" thickBot="1" x14ac:dyDescent="0.3">
      <c r="A25" s="55"/>
      <c r="B25" s="69" t="s">
        <v>53</v>
      </c>
      <c r="C25" s="30">
        <v>0</v>
      </c>
      <c r="D25" s="63">
        <v>44296</v>
      </c>
      <c r="E25" s="64">
        <v>44323</v>
      </c>
      <c r="F25" s="15"/>
      <c r="G25" s="15">
        <f t="shared" si="18"/>
        <v>28</v>
      </c>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row>
    <row r="26" spans="1:127" s="2" customFormat="1" ht="30" customHeight="1" thickBot="1" x14ac:dyDescent="0.3">
      <c r="A26" s="55"/>
      <c r="B26" s="69"/>
      <c r="C26" s="30"/>
      <c r="D26" s="64"/>
      <c r="E26" s="64"/>
      <c r="F26" s="15"/>
      <c r="G26" s="15"/>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row>
    <row r="27" spans="1:127" s="2" customFormat="1" ht="30" customHeight="1" thickBot="1" x14ac:dyDescent="0.3">
      <c r="A27" s="55" t="s">
        <v>26</v>
      </c>
      <c r="B27" s="31" t="s">
        <v>19</v>
      </c>
      <c r="C27" s="32"/>
      <c r="D27" s="33"/>
      <c r="E27" s="34"/>
      <c r="F27" s="15"/>
      <c r="G27" s="15" t="str">
        <f t="shared" si="18"/>
        <v/>
      </c>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row>
    <row r="28" spans="1:127" s="2" customFormat="1" ht="30" customHeight="1" thickBot="1" x14ac:dyDescent="0.3">
      <c r="A28" s="55"/>
      <c r="B28" s="70" t="s">
        <v>54</v>
      </c>
      <c r="C28" s="35"/>
      <c r="D28" s="64">
        <v>44323</v>
      </c>
      <c r="E28" s="65">
        <v>44333</v>
      </c>
      <c r="F28" s="15"/>
      <c r="G28" s="15">
        <f t="shared" si="18"/>
        <v>11</v>
      </c>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row>
    <row r="29" spans="1:127" s="2" customFormat="1" ht="30" customHeight="1" thickBot="1" x14ac:dyDescent="0.3">
      <c r="A29" s="55"/>
      <c r="B29" s="70"/>
      <c r="C29" s="35"/>
      <c r="D29" s="65"/>
      <c r="E29" s="65"/>
      <c r="F29" s="15"/>
      <c r="G29" s="15"/>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1"/>
      <c r="DV29" s="41"/>
      <c r="DW29" s="41"/>
    </row>
    <row r="30" spans="1:127" s="2" customFormat="1" ht="30" customHeight="1" thickBot="1" x14ac:dyDescent="0.3">
      <c r="A30" s="55"/>
      <c r="B30" s="70"/>
      <c r="C30" s="35"/>
      <c r="D30" s="65"/>
      <c r="E30" s="65"/>
      <c r="F30" s="15"/>
      <c r="G30" s="15"/>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row>
    <row r="31" spans="1:127" s="2" customFormat="1" ht="30" customHeight="1" thickBot="1" x14ac:dyDescent="0.3">
      <c r="A31" s="55"/>
      <c r="B31" s="70"/>
      <c r="C31" s="35"/>
      <c r="D31" s="65"/>
      <c r="E31" s="65"/>
      <c r="F31" s="15"/>
      <c r="G31" s="15"/>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row>
    <row r="32" spans="1:127" s="2" customFormat="1" ht="30" customHeight="1" thickBot="1" x14ac:dyDescent="0.3">
      <c r="A32" s="55"/>
      <c r="B32" s="70"/>
      <c r="C32" s="35"/>
      <c r="D32" s="65"/>
      <c r="E32" s="65"/>
      <c r="F32" s="15"/>
      <c r="G32" s="15"/>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row>
    <row r="33" spans="1:127" s="2" customFormat="1" ht="30" customHeight="1" thickBot="1" x14ac:dyDescent="0.3">
      <c r="A33" s="55" t="s">
        <v>28</v>
      </c>
      <c r="B33" s="71"/>
      <c r="C33" s="14"/>
      <c r="D33" s="66"/>
      <c r="E33" s="66"/>
      <c r="F33" s="15"/>
      <c r="G33" s="15" t="str">
        <f t="shared" si="18"/>
        <v/>
      </c>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row>
    <row r="34" spans="1:127" s="2" customFormat="1" ht="30" customHeight="1" thickBot="1" x14ac:dyDescent="0.3">
      <c r="A34" s="56" t="s">
        <v>27</v>
      </c>
      <c r="B34" s="36" t="s">
        <v>0</v>
      </c>
      <c r="C34" s="37"/>
      <c r="D34" s="38"/>
      <c r="E34" s="39"/>
      <c r="F34" s="40"/>
      <c r="G34" s="40" t="str">
        <f t="shared" si="18"/>
        <v/>
      </c>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row>
    <row r="35" spans="1:127" ht="30" customHeight="1" x14ac:dyDescent="0.25">
      <c r="F35" s="5"/>
    </row>
    <row r="36" spans="1:127" ht="30" customHeight="1" x14ac:dyDescent="0.25">
      <c r="E36" s="57"/>
    </row>
  </sheetData>
  <mergeCells count="20">
    <mergeCell ref="DI4:DO4"/>
    <mergeCell ref="DP4:DV4"/>
    <mergeCell ref="DW4:EC4"/>
    <mergeCell ref="BZ4:CF4"/>
    <mergeCell ref="CG4:CM4"/>
    <mergeCell ref="CN4:CT4"/>
    <mergeCell ref="CU4:DA4"/>
    <mergeCell ref="DB4:DH4"/>
    <mergeCell ref="B5:F5"/>
    <mergeCell ref="AJ4:AP4"/>
    <mergeCell ref="AQ4:AW4"/>
    <mergeCell ref="BL4:BR4"/>
    <mergeCell ref="BS4:BY4"/>
    <mergeCell ref="AX4:BD4"/>
    <mergeCell ref="BE4:BK4"/>
    <mergeCell ref="D3:E3"/>
    <mergeCell ref="H4:N4"/>
    <mergeCell ref="O4:U4"/>
    <mergeCell ref="V4:AB4"/>
    <mergeCell ref="AC4:AI4"/>
  </mergeCells>
  <conditionalFormatting sqref="C15:C34 C7:C13">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15:BK34 H6:BK13 BL8:BY13 BL15:BY23 H5:DY5 BL6:DW6">
    <cfRule type="expression" dxfId="12" priority="42">
      <formula>AND(TODAY()&gt;=H$5,TODAY()&lt;I$5)</formula>
    </cfRule>
  </conditionalFormatting>
  <conditionalFormatting sqref="H15:BK34 H7:BK13 BL8:BY13 BL15:BY23">
    <cfRule type="expression" dxfId="11" priority="36">
      <formula>AND(task_start&lt;=H$5,ROUNDDOWN((task_end-task_start+1)*task_progress,0)+task_start-1&gt;=H$5)</formula>
    </cfRule>
    <cfRule type="expression" dxfId="10" priority="37" stopIfTrue="1">
      <formula>AND(task_end&gt;=H$5,task_start&lt;I$5)</formula>
    </cfRule>
  </conditionalFormatting>
  <conditionalFormatting sqref="BZ8:DW13">
    <cfRule type="expression" dxfId="8" priority="9">
      <formula>AND(TODAY()&gt;=BZ$5,TODAY()&lt;CA$5)</formula>
    </cfRule>
  </conditionalFormatting>
  <conditionalFormatting sqref="BZ8:DW13">
    <cfRule type="expression" dxfId="7" priority="7">
      <formula>AND(task_start&lt;=BZ$5,ROUNDDOWN((task_end-task_start+1)*task_progress,0)+task_start-1&gt;=BZ$5)</formula>
    </cfRule>
    <cfRule type="expression" dxfId="6" priority="8" stopIfTrue="1">
      <formula>AND(task_end&gt;=BZ$5,task_start&lt;CA$5)</formula>
    </cfRule>
  </conditionalFormatting>
  <conditionalFormatting sqref="BZ15:DW23">
    <cfRule type="expression" dxfId="5" priority="6">
      <formula>AND(TODAY()&gt;=BZ$5,TODAY()&lt;CA$5)</formula>
    </cfRule>
  </conditionalFormatting>
  <conditionalFormatting sqref="BZ15:DW23">
    <cfRule type="expression" dxfId="4" priority="4">
      <formula>AND(task_start&lt;=BZ$5,ROUNDDOWN((task_end-task_start+1)*task_progress,0)+task_start-1&gt;=BZ$5)</formula>
    </cfRule>
    <cfRule type="expression" dxfId="3" priority="5" stopIfTrue="1">
      <formula>AND(task_end&gt;=BZ$5,task_start&lt;CA$5)</formula>
    </cfRule>
  </conditionalFormatting>
  <conditionalFormatting sqref="BL24:DW34">
    <cfRule type="expression" dxfId="2" priority="3">
      <formula>AND(TODAY()&gt;=BL$5,TODAY()&lt;BM$5)</formula>
    </cfRule>
  </conditionalFormatting>
  <conditionalFormatting sqref="BL24:DW34">
    <cfRule type="expression" dxfId="1" priority="1">
      <formula>AND(task_start&lt;=BL$5,ROUNDDOWN((task_end-task_start+1)*task_progress,0)+task_start-1&gt;=BL$5)</formula>
    </cfRule>
    <cfRule type="expression" dxfId="0" priority="2" stopIfTrue="1">
      <formula>AND(task_end&gt;=BL$5,task_start&lt;BM$5)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C15:C34 C7:C13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election activeCell="A10" sqref="A10"/>
    </sheetView>
  </sheetViews>
  <sheetFormatPr defaultRowHeight="12.75" x14ac:dyDescent="0.2"/>
  <cols>
    <col min="1" max="1" width="87.140625" style="45" customWidth="1"/>
    <col min="2" max="16384" width="9.140625" style="1"/>
  </cols>
  <sheetData>
    <row r="1" spans="1:2" ht="46.5" customHeight="1" x14ac:dyDescent="0.2"/>
    <row r="2" spans="1:2" s="47" customFormat="1" ht="15.75" x14ac:dyDescent="0.25">
      <c r="A2" s="46" t="s">
        <v>10</v>
      </c>
      <c r="B2" s="46"/>
    </row>
    <row r="3" spans="1:2" s="51" customFormat="1" ht="27" customHeight="1" x14ac:dyDescent="0.25">
      <c r="A3" s="52" t="s">
        <v>15</v>
      </c>
      <c r="B3" s="52"/>
    </row>
    <row r="4" spans="1:2" s="48" customFormat="1" ht="26.25" x14ac:dyDescent="0.4">
      <c r="A4" s="49" t="s">
        <v>9</v>
      </c>
    </row>
    <row r="5" spans="1:2" ht="74.099999999999994" customHeight="1" x14ac:dyDescent="0.2">
      <c r="A5" s="50" t="s">
        <v>18</v>
      </c>
    </row>
    <row r="6" spans="1:2" ht="26.25" customHeight="1" x14ac:dyDescent="0.2">
      <c r="A6" s="49" t="s">
        <v>24</v>
      </c>
    </row>
    <row r="7" spans="1:2" s="45" customFormat="1" ht="204.95" customHeight="1" x14ac:dyDescent="0.25">
      <c r="A7" s="54" t="s">
        <v>23</v>
      </c>
    </row>
    <row r="8" spans="1:2" s="48" customFormat="1" ht="26.25" x14ac:dyDescent="0.4">
      <c r="A8" s="49" t="s">
        <v>11</v>
      </c>
    </row>
    <row r="9" spans="1:2" ht="60" x14ac:dyDescent="0.2">
      <c r="A9" s="50" t="s">
        <v>20</v>
      </c>
    </row>
    <row r="10" spans="1:2" s="45" customFormat="1" ht="27.95" customHeight="1" x14ac:dyDescent="0.25">
      <c r="A10" s="53" t="s">
        <v>17</v>
      </c>
    </row>
    <row r="11" spans="1:2" s="48" customFormat="1" ht="26.25" x14ac:dyDescent="0.4">
      <c r="A11" s="49" t="s">
        <v>8</v>
      </c>
    </row>
    <row r="12" spans="1:2" ht="30" x14ac:dyDescent="0.2">
      <c r="A12" s="50" t="s">
        <v>16</v>
      </c>
    </row>
    <row r="13" spans="1:2" s="45" customFormat="1" ht="27.95" customHeight="1" x14ac:dyDescent="0.25">
      <c r="A13" s="53" t="s">
        <v>3</v>
      </c>
    </row>
    <row r="14" spans="1:2" s="48" customFormat="1" ht="26.25" x14ac:dyDescent="0.4">
      <c r="A14" s="49" t="s">
        <v>12</v>
      </c>
    </row>
    <row r="15" spans="1:2" ht="75" customHeight="1" x14ac:dyDescent="0.2">
      <c r="A15" s="50" t="s">
        <v>13</v>
      </c>
    </row>
    <row r="16" spans="1:2" ht="75" x14ac:dyDescent="0.2">
      <c r="A16" s="50"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2021-03-04T10:45:04Z</dcterms:modified>
</cp:coreProperties>
</file>